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rgallant/Desktop/CloudMigration/"/>
    </mc:Choice>
  </mc:AlternateContent>
  <xr:revisionPtr revIDLastSave="0" documentId="13_ncr:1_{F58DDF85-893F-E746-ADB1-C4559479D95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ummary" sheetId="1" r:id="rId1"/>
    <sheet name="Base Period" sheetId="2" r:id="rId2"/>
    <sheet name="Option 1" sheetId="3" r:id="rId3"/>
    <sheet name="Option 2" sheetId="4" r:id="rId4"/>
    <sheet name="Option 3" sheetId="5" r:id="rId5"/>
    <sheet name="Option 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6" l="1"/>
  <c r="F23" i="6"/>
  <c r="F24" i="6" s="1"/>
  <c r="F22" i="6"/>
  <c r="B19" i="6"/>
  <c r="B9" i="6"/>
  <c r="D15" i="6" s="1"/>
  <c r="A2" i="6"/>
  <c r="F24" i="5"/>
  <c r="B24" i="5"/>
  <c r="F23" i="5"/>
  <c r="F22" i="5"/>
  <c r="B19" i="5"/>
  <c r="D17" i="5"/>
  <c r="F17" i="5" s="1"/>
  <c r="D16" i="5"/>
  <c r="D15" i="5"/>
  <c r="D13" i="5"/>
  <c r="B9" i="5"/>
  <c r="D18" i="5" s="1"/>
  <c r="F18" i="5" s="1"/>
  <c r="A2" i="5"/>
  <c r="F24" i="4"/>
  <c r="B24" i="4"/>
  <c r="F23" i="4"/>
  <c r="F22" i="4"/>
  <c r="B19" i="4"/>
  <c r="E17" i="4"/>
  <c r="E17" i="5" s="1"/>
  <c r="E17" i="6" s="1"/>
  <c r="D17" i="4"/>
  <c r="D16" i="4"/>
  <c r="D15" i="4"/>
  <c r="E13" i="4"/>
  <c r="D13" i="4"/>
  <c r="B9" i="4"/>
  <c r="D18" i="4" s="1"/>
  <c r="A2" i="4"/>
  <c r="B24" i="3"/>
  <c r="F23" i="3"/>
  <c r="F22" i="3"/>
  <c r="F24" i="3" s="1"/>
  <c r="B19" i="3"/>
  <c r="E18" i="3"/>
  <c r="E18" i="4" s="1"/>
  <c r="E18" i="5" s="1"/>
  <c r="E18" i="6" s="1"/>
  <c r="E17" i="3"/>
  <c r="E16" i="3"/>
  <c r="E16" i="4" s="1"/>
  <c r="E16" i="5" s="1"/>
  <c r="E16" i="6" s="1"/>
  <c r="E15" i="3"/>
  <c r="E15" i="4" s="1"/>
  <c r="E15" i="5" s="1"/>
  <c r="D15" i="3"/>
  <c r="F15" i="3" s="1"/>
  <c r="E14" i="3"/>
  <c r="E14" i="4" s="1"/>
  <c r="E14" i="5" s="1"/>
  <c r="E14" i="6" s="1"/>
  <c r="E13" i="3"/>
  <c r="E19" i="3" s="1"/>
  <c r="B9" i="3"/>
  <c r="D16" i="3" s="1"/>
  <c r="F16" i="3" s="1"/>
  <c r="A2" i="3"/>
  <c r="B25" i="2"/>
  <c r="F24" i="2"/>
  <c r="F23" i="2"/>
  <c r="F25" i="2" s="1"/>
  <c r="E20" i="2"/>
  <c r="D20" i="2"/>
  <c r="B20" i="2"/>
  <c r="D19" i="2"/>
  <c r="F19" i="2" s="1"/>
  <c r="F18" i="2"/>
  <c r="D18" i="2"/>
  <c r="D17" i="2"/>
  <c r="F17" i="2" s="1"/>
  <c r="F16" i="2"/>
  <c r="D16" i="2"/>
  <c r="D15" i="2"/>
  <c r="F15" i="2" s="1"/>
  <c r="F14" i="2"/>
  <c r="D14" i="2"/>
  <c r="B9" i="2"/>
  <c r="A2" i="2"/>
  <c r="A13" i="1"/>
  <c r="E15" i="6" l="1"/>
  <c r="F15" i="5"/>
  <c r="F15" i="4"/>
  <c r="E19" i="4"/>
  <c r="F20" i="2"/>
  <c r="F26" i="2" s="1"/>
  <c r="B13" i="1" s="1"/>
  <c r="F18" i="4"/>
  <c r="F16" i="4"/>
  <c r="F16" i="5"/>
  <c r="F15" i="6"/>
  <c r="F13" i="4"/>
  <c r="F17" i="4"/>
  <c r="E13" i="5"/>
  <c r="F13" i="5" s="1"/>
  <c r="F19" i="5" s="1"/>
  <c r="F25" i="5" s="1"/>
  <c r="B16" i="1" s="1"/>
  <c r="D13" i="6"/>
  <c r="D17" i="6"/>
  <c r="F17" i="6" s="1"/>
  <c r="D13" i="3"/>
  <c r="D17" i="3"/>
  <c r="F17" i="3" s="1"/>
  <c r="D14" i="4"/>
  <c r="F14" i="4" s="1"/>
  <c r="D16" i="6"/>
  <c r="F16" i="6" s="1"/>
  <c r="D14" i="6"/>
  <c r="F14" i="6" s="1"/>
  <c r="D18" i="6"/>
  <c r="F18" i="6" s="1"/>
  <c r="D14" i="3"/>
  <c r="F14" i="3" s="1"/>
  <c r="D18" i="3"/>
  <c r="F18" i="3" s="1"/>
  <c r="D14" i="5"/>
  <c r="F14" i="5" s="1"/>
  <c r="D19" i="5" l="1"/>
  <c r="F13" i="3"/>
  <c r="F19" i="3" s="1"/>
  <c r="F25" i="3" s="1"/>
  <c r="B14" i="1" s="1"/>
  <c r="D19" i="3"/>
  <c r="F19" i="4"/>
  <c r="F25" i="4" s="1"/>
  <c r="B15" i="1" s="1"/>
  <c r="B18" i="1" s="1"/>
  <c r="D19" i="4"/>
  <c r="F13" i="6"/>
  <c r="F19" i="6" s="1"/>
  <c r="F25" i="6" s="1"/>
  <c r="B17" i="1" s="1"/>
  <c r="D19" i="6"/>
  <c r="E13" i="6"/>
  <c r="E19" i="6" s="1"/>
  <c r="E19" i="5"/>
</calcChain>
</file>

<file path=xl/sharedStrings.xml><?xml version="1.0" encoding="utf-8"?>
<sst xmlns="http://schemas.openxmlformats.org/spreadsheetml/2006/main" count="219" uniqueCount="63">
  <si>
    <t>Include appropriate CUI Markings</t>
  </si>
  <si>
    <t>Disclaimer: This is a sample document. Agencies are encouraged to tailor the contents to fit their individual needs.</t>
  </si>
  <si>
    <t>Cloud Migration Services</t>
  </si>
  <si>
    <t>IGCE</t>
  </si>
  <si>
    <t>Agency</t>
  </si>
  <si>
    <t xml:space="preserve">Agency X </t>
  </si>
  <si>
    <t>Total PoP Start</t>
  </si>
  <si>
    <t>Date</t>
  </si>
  <si>
    <t>Total PoP End</t>
  </si>
  <si>
    <t xml:space="preserve">Date </t>
  </si>
  <si>
    <t>Prepared By:</t>
  </si>
  <si>
    <t>Name</t>
  </si>
  <si>
    <t>Prepared Date:</t>
  </si>
  <si>
    <t>Period</t>
  </si>
  <si>
    <t>Estimated cost</t>
  </si>
  <si>
    <t>Option 1</t>
  </si>
  <si>
    <t>Option 2</t>
  </si>
  <si>
    <t>Option 3</t>
  </si>
  <si>
    <t>Option 4</t>
  </si>
  <si>
    <t>Total</t>
  </si>
  <si>
    <t>Assumptions</t>
  </si>
  <si>
    <t>The IGCE was developed to estimate the total value of the Agency X Cloud Migration procurement and was based on the following assumptions: LCATs were taken from a similar project and LCAT rates were taken from GSA's CALC tool and a similar project.</t>
  </si>
  <si>
    <t>* Estimated hours are based on a 40 hour work week and a 52 week work year.</t>
  </si>
  <si>
    <t>** 3% rate of increase for each option year</t>
  </si>
  <si>
    <t>Base Period</t>
  </si>
  <si>
    <t>Base Period Length</t>
  </si>
  <si>
    <t>1 year</t>
  </si>
  <si>
    <t>Hours per week</t>
  </si>
  <si>
    <t>Weeks per year</t>
  </si>
  <si>
    <t>Hours per individual</t>
  </si>
  <si>
    <t>Multiplier</t>
  </si>
  <si>
    <t>Title</t>
  </si>
  <si>
    <t>Number of individuals</t>
  </si>
  <si>
    <t>Labor category</t>
  </si>
  <si>
    <t>Estimated hours</t>
  </si>
  <si>
    <t>Estimated rate</t>
  </si>
  <si>
    <t>Labor</t>
  </si>
  <si>
    <t>Cloud Architect/SME</t>
  </si>
  <si>
    <t>LCAT</t>
  </si>
  <si>
    <t>DataOps Engineer</t>
  </si>
  <si>
    <t>Cloud Developer</t>
  </si>
  <si>
    <t>DevOps Engineer</t>
  </si>
  <si>
    <t>SecurityOps Engineer</t>
  </si>
  <si>
    <t>Product Analyst</t>
  </si>
  <si>
    <t>Total Labor</t>
  </si>
  <si>
    <t>Other Direct Costs (ODCs)</t>
  </si>
  <si>
    <t>Quantity</t>
  </si>
  <si>
    <t>Unit Price</t>
  </si>
  <si>
    <t>-</t>
  </si>
  <si>
    <t>Total Price</t>
  </si>
  <si>
    <t>ODCs</t>
  </si>
  <si>
    <t>Order Level Materials (OLMs)</t>
  </si>
  <si>
    <t>Total ODCs</t>
  </si>
  <si>
    <t xml:space="preserve">Total </t>
  </si>
  <si>
    <t>Option Period 1</t>
  </si>
  <si>
    <t>Option Period 1 Length</t>
  </si>
  <si>
    <t>Option Period 1 rates added 3% to Base Period rates</t>
  </si>
  <si>
    <t>Option Period 2</t>
  </si>
  <si>
    <t>Option Period 2 rates added 3% to Option Period 1 rates</t>
  </si>
  <si>
    <t>Option Period 3</t>
  </si>
  <si>
    <t>Option Period 3 rates added 3% to Option Period 2 rates</t>
  </si>
  <si>
    <t>Option Period 4</t>
  </si>
  <si>
    <t>Option Period 4 rates added 3% to Option Period 3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</si>
</sst>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$&quot;#,##0.00"/>
    <numFmt numFmtId="166" formatCode="0.0"/>
  </numFmts>
  <fonts count="14" x14ac:knownFonts="1">
    <font>
      <sz val="10"/>
      <color rgb="FF000000"/>
      <name val="Arial"/>
    </font>
    <font>
      <sz val="12"/>
      <name val="Helvetica Neue"/>
      <family val="2"/>
    </font>
    <font>
      <b/>
      <sz val="12"/>
      <color rgb="FFFFFFFF"/>
      <name val="Helvetica Neue"/>
      <family val="2"/>
    </font>
    <font>
      <sz val="12"/>
      <color rgb="FF000000"/>
      <name val="Helvetica Neue"/>
      <family val="2"/>
    </font>
    <font>
      <sz val="12"/>
      <color rgb="FFFF0000"/>
      <name val="Helvetica Neue"/>
      <family val="2"/>
    </font>
    <font>
      <sz val="12"/>
      <color rgb="FF0000FF"/>
      <name val="Helvetica Neue"/>
      <family val="2"/>
    </font>
    <font>
      <i/>
      <sz val="12"/>
      <color rgb="FFFFFFFF"/>
      <name val="Helvetica Neue"/>
      <family val="2"/>
    </font>
    <font>
      <sz val="12"/>
      <color rgb="FFFFFFFF"/>
      <name val="Helvetica Neue"/>
      <family val="2"/>
    </font>
    <font>
      <b/>
      <sz val="18"/>
      <color rgb="FFFFFFFF"/>
      <name val="Helvetica Neue"/>
      <family val="2"/>
    </font>
    <font>
      <sz val="12"/>
      <color rgb="FF1C304A"/>
      <name val="Helvetica Neue"/>
      <family val="2"/>
    </font>
    <font>
      <b/>
      <sz val="12"/>
      <name val="Helvetica Neue"/>
      <family val="2"/>
    </font>
    <font>
      <b/>
      <sz val="12"/>
      <color rgb="FF000000"/>
      <name val="Helvetica Neue"/>
      <family val="2"/>
    </font>
    <font>
      <b/>
      <sz val="12"/>
      <color rgb="FFFFFF00"/>
      <name val="Helvetica Neue"/>
      <family val="2"/>
    </font>
    <font>
      <sz val="10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304A"/>
        <bgColor rgb="FF1C304A"/>
      </patternFill>
    </fill>
    <fill>
      <patternFill patternType="solid">
        <fgColor rgb="FF046B99"/>
        <bgColor rgb="FF046B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0" fontId="4" fillId="4" borderId="0" xfId="0" applyFont="1" applyFill="1" applyAlignment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 applyAlignment="1"/>
    <xf numFmtId="164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3" fillId="0" borderId="0" xfId="0" applyNumberFormat="1" applyFont="1" applyAlignment="1">
      <alignment horizontal="right" wrapText="1"/>
    </xf>
    <xf numFmtId="10" fontId="1" fillId="0" borderId="0" xfId="0" applyNumberFormat="1" applyFont="1"/>
    <xf numFmtId="0" fontId="1" fillId="0" borderId="0" xfId="0" applyFont="1" applyAlignment="1"/>
    <xf numFmtId="165" fontId="2" fillId="3" borderId="0" xfId="0" applyNumberFormat="1" applyFont="1" applyFill="1"/>
    <xf numFmtId="165" fontId="1" fillId="0" borderId="0" xfId="0" applyNumberFormat="1" applyFont="1" applyAlignment="1"/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3" borderId="0" xfId="0" applyFont="1" applyFill="1" applyAlignment="1"/>
    <xf numFmtId="49" fontId="2" fillId="3" borderId="0" xfId="0" applyNumberFormat="1" applyFont="1" applyFill="1" applyAlignment="1"/>
    <xf numFmtId="4" fontId="1" fillId="0" borderId="0" xfId="0" applyNumberFormat="1" applyFont="1" applyAlignment="1">
      <alignment horizontal="left"/>
    </xf>
    <xf numFmtId="3" fontId="1" fillId="3" borderId="0" xfId="0" applyNumberFormat="1" applyFont="1" applyFill="1" applyAlignment="1"/>
    <xf numFmtId="165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2" fillId="3" borderId="0" xfId="0" applyNumberFormat="1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49" fontId="1" fillId="0" borderId="0" xfId="0" applyNumberFormat="1" applyFont="1" applyAlignment="1"/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3" fontId="2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3" fillId="0" borderId="0" xfId="0" applyFont="1" applyAlignment="1"/>
    <xf numFmtId="165" fontId="3" fillId="0" borderId="0" xfId="0" applyNumberFormat="1" applyFont="1" applyAlignment="1"/>
    <xf numFmtId="3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3" fontId="3" fillId="0" borderId="0" xfId="0" applyNumberFormat="1" applyFont="1" applyAlignment="1"/>
    <xf numFmtId="0" fontId="2" fillId="2" borderId="0" xfId="0" applyFont="1" applyFill="1" applyAlignment="1"/>
    <xf numFmtId="165" fontId="2" fillId="2" borderId="0" xfId="0" applyNumberFormat="1" applyFont="1" applyFill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2" borderId="0" xfId="0" applyFont="1" applyFill="1"/>
    <xf numFmtId="0" fontId="6" fillId="3" borderId="0" xfId="0" applyFont="1" applyFill="1" applyAlignment="1"/>
    <xf numFmtId="49" fontId="10" fillId="5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" fillId="3" borderId="0" xfId="0" applyFont="1" applyFill="1"/>
    <xf numFmtId="0" fontId="12" fillId="2" borderId="0" xfId="0" applyFont="1" applyFill="1" applyAlignment="1">
      <alignment horizontal="center" wrapText="1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E6" sqref="E6"/>
    </sheetView>
  </sheetViews>
  <sheetFormatPr baseColWidth="10" defaultColWidth="12.6640625" defaultRowHeight="15.75" customHeight="1" x14ac:dyDescent="0.15"/>
  <cols>
    <col min="1" max="1" width="24.6640625" customWidth="1"/>
    <col min="2" max="2" width="35.1640625" customWidth="1"/>
  </cols>
  <sheetData>
    <row r="1" spans="1:26" x14ac:dyDescent="0.2">
      <c r="A1" s="71" t="s">
        <v>0</v>
      </c>
      <c r="B1" s="7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1" t="s">
        <v>1</v>
      </c>
      <c r="B2" s="7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4" t="s">
        <v>2</v>
      </c>
      <c r="B3" s="6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4" t="s">
        <v>3</v>
      </c>
      <c r="B4" s="6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5"/>
      <c r="B5" s="6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4</v>
      </c>
      <c r="B6" s="5" t="s">
        <v>5</v>
      </c>
      <c r="C6" s="6"/>
      <c r="D6" s="7"/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6</v>
      </c>
      <c r="B7" s="5" t="s">
        <v>7</v>
      </c>
      <c r="C7" s="9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 t="s">
        <v>8</v>
      </c>
      <c r="B8" s="5" t="s">
        <v>9</v>
      </c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 t="s">
        <v>10</v>
      </c>
      <c r="B9" s="5" t="s">
        <v>11</v>
      </c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12</v>
      </c>
      <c r="B10" s="10">
        <v>44993</v>
      </c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5"/>
      <c r="B11" s="6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13</v>
      </c>
      <c r="B12" s="2" t="s">
        <v>14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" t="str">
        <f>'Base Period'!A4</f>
        <v>Base Period</v>
      </c>
      <c r="B13" s="12">
        <f>'Base Period'!F26</f>
        <v>2266800</v>
      </c>
      <c r="C13" s="1"/>
      <c r="D13" s="13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5" t="s">
        <v>15</v>
      </c>
      <c r="B14" s="12">
        <f>'Option 1'!F25</f>
        <v>2334504</v>
      </c>
      <c r="C14" s="1"/>
      <c r="D14" s="13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5" t="s">
        <v>16</v>
      </c>
      <c r="B15" s="12">
        <f>'Option 2'!F25</f>
        <v>2404239.12</v>
      </c>
      <c r="C15" s="1"/>
      <c r="D15" s="13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5" t="s">
        <v>17</v>
      </c>
      <c r="B16" s="12">
        <f>'Option 3'!F25</f>
        <v>2476066.2936000004</v>
      </c>
      <c r="C16" s="1"/>
      <c r="D16" s="13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5" t="s">
        <v>18</v>
      </c>
      <c r="B17" s="12">
        <f>'Option 4'!F25</f>
        <v>2550048.282408</v>
      </c>
      <c r="C17" s="1"/>
      <c r="D17" s="13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 t="s">
        <v>19</v>
      </c>
      <c r="B18" s="16">
        <f>SUM(B13:B17)</f>
        <v>12031657.696008001</v>
      </c>
      <c r="C18" s="1"/>
      <c r="D18" s="17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6" t="s">
        <v>20</v>
      </c>
      <c r="B20" s="6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2" t="s">
        <v>21</v>
      </c>
      <c r="B21" s="6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2" t="s">
        <v>22</v>
      </c>
      <c r="B22" s="6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2" t="s">
        <v>23</v>
      </c>
      <c r="B23" s="6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0">
    <mergeCell ref="A21:B21"/>
    <mergeCell ref="A22:B22"/>
    <mergeCell ref="A23:B23"/>
    <mergeCell ref="A1:B1"/>
    <mergeCell ref="A2:B2"/>
    <mergeCell ref="A3:B3"/>
    <mergeCell ref="A4:B4"/>
    <mergeCell ref="A5:B5"/>
    <mergeCell ref="A11:B11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10"/>
  <sheetViews>
    <sheetView workbookViewId="0"/>
  </sheetViews>
  <sheetFormatPr baseColWidth="10" defaultColWidth="12.6640625" defaultRowHeight="15.75" customHeight="1" x14ac:dyDescent="0.15"/>
  <cols>
    <col min="1" max="1" width="27.6640625" customWidth="1"/>
    <col min="2" max="2" width="21.6640625" customWidth="1"/>
    <col min="3" max="3" width="15.5" customWidth="1"/>
    <col min="4" max="4" width="16.6640625" customWidth="1"/>
    <col min="5" max="5" width="18.83203125" customWidth="1"/>
    <col min="6" max="6" width="15.33203125" customWidth="1"/>
  </cols>
  <sheetData>
    <row r="1" spans="1:27" x14ac:dyDescent="0.2">
      <c r="A1" s="68"/>
      <c r="B1" s="63"/>
      <c r="C1" s="63"/>
      <c r="D1" s="63"/>
      <c r="E1" s="63"/>
      <c r="F1" s="63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">
      <c r="A2" s="64" t="str">
        <f>Summary!A3</f>
        <v>Cloud Migration Services</v>
      </c>
      <c r="B2" s="63"/>
      <c r="C2" s="63"/>
      <c r="D2" s="63"/>
      <c r="E2" s="63"/>
      <c r="F2" s="6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 x14ac:dyDescent="0.25">
      <c r="A3" s="69" t="s">
        <v>3</v>
      </c>
      <c r="B3" s="63"/>
      <c r="C3" s="63"/>
      <c r="D3" s="63"/>
      <c r="E3" s="63"/>
      <c r="F3" s="6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2">
      <c r="A4" s="64" t="s">
        <v>24</v>
      </c>
      <c r="B4" s="63"/>
      <c r="C4" s="63"/>
      <c r="D4" s="63"/>
      <c r="E4" s="63"/>
      <c r="F4" s="6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2">
      <c r="A5" s="65"/>
      <c r="B5" s="63"/>
      <c r="C5" s="63"/>
      <c r="D5" s="63"/>
      <c r="E5" s="63"/>
      <c r="F5" s="6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2">
      <c r="A6" s="21" t="s">
        <v>25</v>
      </c>
      <c r="B6" s="22" t="s">
        <v>26</v>
      </c>
      <c r="C6" s="23"/>
      <c r="D6" s="70"/>
      <c r="E6" s="63"/>
      <c r="F6" s="6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">
      <c r="A7" s="24" t="s">
        <v>27</v>
      </c>
      <c r="B7" s="25">
        <v>40</v>
      </c>
      <c r="C7" s="23"/>
      <c r="D7" s="23"/>
      <c r="E7" s="23"/>
      <c r="F7" s="2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">
      <c r="A8" s="21" t="s">
        <v>28</v>
      </c>
      <c r="B8" s="26">
        <v>52</v>
      </c>
      <c r="C8" s="27"/>
      <c r="D8" s="27"/>
      <c r="E8" s="27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">
      <c r="A9" s="28" t="s">
        <v>29</v>
      </c>
      <c r="B9" s="29">
        <f>SUM(B7*B8)</f>
        <v>2080</v>
      </c>
      <c r="C9" s="30"/>
      <c r="D9" s="31"/>
      <c r="E9" s="31"/>
      <c r="F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">
      <c r="A10" s="32" t="s">
        <v>30</v>
      </c>
      <c r="B10" s="29">
        <v>1</v>
      </c>
      <c r="C10" s="30"/>
      <c r="D10" s="31"/>
      <c r="E10" s="31"/>
      <c r="F10" s="2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">
      <c r="A11" s="65"/>
      <c r="B11" s="63"/>
      <c r="C11" s="63"/>
      <c r="D11" s="63"/>
      <c r="E11" s="63"/>
      <c r="F11" s="6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">
      <c r="A12" s="33" t="s">
        <v>31</v>
      </c>
      <c r="B12" s="19" t="s">
        <v>32</v>
      </c>
      <c r="C12" s="34" t="s">
        <v>33</v>
      </c>
      <c r="D12" s="35" t="s">
        <v>34</v>
      </c>
      <c r="E12" s="35" t="s">
        <v>35</v>
      </c>
      <c r="F12" s="19" t="s">
        <v>14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">
      <c r="A13" s="67" t="s">
        <v>36</v>
      </c>
      <c r="B13" s="63"/>
      <c r="C13" s="63"/>
      <c r="D13" s="63"/>
      <c r="E13" s="63"/>
      <c r="F13" s="6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">
      <c r="A14" s="36" t="s">
        <v>37</v>
      </c>
      <c r="B14" s="37">
        <v>1</v>
      </c>
      <c r="C14" s="38" t="s">
        <v>38</v>
      </c>
      <c r="D14" s="39">
        <f t="shared" ref="D14:D19" si="0">SUM($B$9*B14)</f>
        <v>2080</v>
      </c>
      <c r="E14" s="40">
        <v>163</v>
      </c>
      <c r="F14" s="41">
        <f t="shared" ref="F14:F19" si="1">SUM(D14*E14)</f>
        <v>339040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">
      <c r="A15" s="36" t="s">
        <v>39</v>
      </c>
      <c r="B15" s="37">
        <v>1</v>
      </c>
      <c r="C15" s="38" t="s">
        <v>38</v>
      </c>
      <c r="D15" s="39">
        <f t="shared" si="0"/>
        <v>2080</v>
      </c>
      <c r="E15" s="40">
        <v>166</v>
      </c>
      <c r="F15" s="41">
        <f t="shared" si="1"/>
        <v>345280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36" t="s">
        <v>40</v>
      </c>
      <c r="B16" s="37">
        <v>1</v>
      </c>
      <c r="C16" s="38" t="s">
        <v>38</v>
      </c>
      <c r="D16" s="39">
        <f t="shared" si="0"/>
        <v>2080</v>
      </c>
      <c r="E16" s="40">
        <v>164</v>
      </c>
      <c r="F16" s="41">
        <f t="shared" si="1"/>
        <v>341120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">
      <c r="A17" s="36" t="s">
        <v>41</v>
      </c>
      <c r="B17" s="42">
        <v>2</v>
      </c>
      <c r="C17" s="18" t="s">
        <v>38</v>
      </c>
      <c r="D17" s="39">
        <f t="shared" si="0"/>
        <v>4160</v>
      </c>
      <c r="E17" s="40">
        <v>143</v>
      </c>
      <c r="F17" s="41">
        <f t="shared" si="1"/>
        <v>594880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">
      <c r="A18" s="36" t="s">
        <v>42</v>
      </c>
      <c r="B18" s="37">
        <v>1</v>
      </c>
      <c r="C18" s="18" t="s">
        <v>38</v>
      </c>
      <c r="D18" s="39">
        <f t="shared" si="0"/>
        <v>2080</v>
      </c>
      <c r="E18" s="40">
        <v>166</v>
      </c>
      <c r="F18" s="41">
        <f t="shared" si="1"/>
        <v>345280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">
      <c r="A19" s="36" t="s">
        <v>43</v>
      </c>
      <c r="B19" s="37">
        <v>1</v>
      </c>
      <c r="C19" s="18" t="s">
        <v>38</v>
      </c>
      <c r="D19" s="39">
        <f t="shared" si="0"/>
        <v>2080</v>
      </c>
      <c r="E19" s="40">
        <v>140</v>
      </c>
      <c r="F19" s="41">
        <f t="shared" si="1"/>
        <v>291200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">
      <c r="A20" s="43" t="s">
        <v>44</v>
      </c>
      <c r="B20" s="44">
        <f>SUM(B14:B19)</f>
        <v>7</v>
      </c>
      <c r="C20" s="44"/>
      <c r="D20" s="45">
        <f>SUM(D14:D19)</f>
        <v>14560</v>
      </c>
      <c r="E20" s="46">
        <f>AVERAGE(E14:E19)</f>
        <v>157</v>
      </c>
      <c r="F20" s="46">
        <f>SUM(F14:F19)</f>
        <v>2256800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67" t="s">
        <v>45</v>
      </c>
      <c r="B21" s="63"/>
      <c r="C21" s="63"/>
      <c r="D21" s="63"/>
      <c r="E21" s="63"/>
      <c r="F21" s="6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">
      <c r="A22" s="33" t="s">
        <v>31</v>
      </c>
      <c r="B22" s="20" t="s">
        <v>46</v>
      </c>
      <c r="C22" s="47" t="s">
        <v>47</v>
      </c>
      <c r="D22" s="48" t="s">
        <v>48</v>
      </c>
      <c r="E22" s="48" t="s">
        <v>48</v>
      </c>
      <c r="F22" s="20" t="s">
        <v>49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">
      <c r="A23" s="49" t="s">
        <v>50</v>
      </c>
      <c r="B23" s="49">
        <v>1</v>
      </c>
      <c r="C23" s="50">
        <v>5000</v>
      </c>
      <c r="D23" s="51"/>
      <c r="E23" s="52"/>
      <c r="F23" s="53">
        <f t="shared" ref="F23:F24" si="2">C23*B23</f>
        <v>5000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">
      <c r="A24" s="49" t="s">
        <v>51</v>
      </c>
      <c r="B24" s="49">
        <v>1</v>
      </c>
      <c r="C24" s="50">
        <v>5000</v>
      </c>
      <c r="D24" s="51"/>
      <c r="E24" s="52"/>
      <c r="F24" s="53">
        <f t="shared" si="2"/>
        <v>5000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">
      <c r="A25" s="54" t="s">
        <v>52</v>
      </c>
      <c r="B25" s="55">
        <f>SUM(B23:B24)</f>
        <v>2</v>
      </c>
      <c r="C25" s="56"/>
      <c r="D25" s="51"/>
      <c r="E25" s="52"/>
      <c r="F25" s="52">
        <f>SUM(F23:F24)</f>
        <v>10000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">
      <c r="A26" s="57" t="s">
        <v>53</v>
      </c>
      <c r="B26" s="57"/>
      <c r="C26" s="57"/>
      <c r="D26" s="57"/>
      <c r="E26" s="57"/>
      <c r="F26" s="58">
        <f>SUM(F20+F25)</f>
        <v>2266800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">
      <c r="A28" s="59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">
      <c r="A29" s="59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">
      <c r="A30" s="5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">
      <c r="A31" s="59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">
      <c r="A32" s="59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5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6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6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16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16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16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16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16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16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</sheetData>
  <mergeCells count="9">
    <mergeCell ref="A13:F13"/>
    <mergeCell ref="A21:F21"/>
    <mergeCell ref="A1:F1"/>
    <mergeCell ref="A2:F2"/>
    <mergeCell ref="A3:F3"/>
    <mergeCell ref="A4:F4"/>
    <mergeCell ref="A5:F5"/>
    <mergeCell ref="D6:F6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21.6640625" customWidth="1"/>
    <col min="3" max="3" width="15.5" customWidth="1"/>
    <col min="4" max="5" width="18.83203125" customWidth="1"/>
    <col min="6" max="6" width="15.33203125" customWidth="1"/>
  </cols>
  <sheetData>
    <row r="1" spans="1:27" x14ac:dyDescent="0.2">
      <c r="A1" s="68"/>
      <c r="B1" s="63"/>
      <c r="C1" s="63"/>
      <c r="D1" s="63"/>
      <c r="E1" s="63"/>
      <c r="F1" s="63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">
      <c r="A2" s="64" t="str">
        <f>Summary!A3</f>
        <v>Cloud Migration Services</v>
      </c>
      <c r="B2" s="63"/>
      <c r="C2" s="63"/>
      <c r="D2" s="63"/>
      <c r="E2" s="63"/>
      <c r="F2" s="6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 x14ac:dyDescent="0.25">
      <c r="A3" s="69" t="s">
        <v>3</v>
      </c>
      <c r="B3" s="63"/>
      <c r="C3" s="63"/>
      <c r="D3" s="63"/>
      <c r="E3" s="63"/>
      <c r="F3" s="6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2">
      <c r="A4" s="64" t="s">
        <v>54</v>
      </c>
      <c r="B4" s="63"/>
      <c r="C4" s="63"/>
      <c r="D4" s="63"/>
      <c r="E4" s="63"/>
      <c r="F4" s="6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2">
      <c r="A5" s="65"/>
      <c r="B5" s="63"/>
      <c r="C5" s="63"/>
      <c r="D5" s="63"/>
      <c r="E5" s="63"/>
      <c r="F5" s="6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2">
      <c r="A6" s="21" t="s">
        <v>55</v>
      </c>
      <c r="B6" s="60" t="s">
        <v>26</v>
      </c>
      <c r="C6" s="23"/>
      <c r="D6" s="70"/>
      <c r="E6" s="63"/>
      <c r="F6" s="6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">
      <c r="A7" s="24" t="s">
        <v>27</v>
      </c>
      <c r="B7" s="25">
        <v>40</v>
      </c>
      <c r="C7" s="23"/>
      <c r="D7" s="23"/>
      <c r="E7" s="23"/>
      <c r="F7" s="2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">
      <c r="A8" s="21" t="s">
        <v>28</v>
      </c>
      <c r="B8" s="26">
        <v>52</v>
      </c>
      <c r="C8" s="27"/>
      <c r="D8" s="27"/>
      <c r="E8" s="27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">
      <c r="A9" s="28" t="s">
        <v>29</v>
      </c>
      <c r="B9" s="29">
        <f>SUM(B7*B8)</f>
        <v>2080</v>
      </c>
      <c r="C9" s="30"/>
      <c r="D9" s="31"/>
      <c r="E9" s="31"/>
      <c r="F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">
      <c r="A10" s="65"/>
      <c r="B10" s="63"/>
      <c r="C10" s="63"/>
      <c r="D10" s="63"/>
      <c r="E10" s="63"/>
      <c r="F10" s="6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">
      <c r="A11" s="33" t="s">
        <v>31</v>
      </c>
      <c r="B11" s="19" t="s">
        <v>32</v>
      </c>
      <c r="C11" s="34" t="s">
        <v>33</v>
      </c>
      <c r="D11" s="35" t="s">
        <v>34</v>
      </c>
      <c r="E11" s="35" t="s">
        <v>35</v>
      </c>
      <c r="F11" s="19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">
      <c r="A12" s="67" t="s">
        <v>36</v>
      </c>
      <c r="B12" s="63"/>
      <c r="C12" s="63"/>
      <c r="D12" s="63"/>
      <c r="E12" s="63"/>
      <c r="F12" s="6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">
      <c r="A13" s="36" t="s">
        <v>37</v>
      </c>
      <c r="B13" s="37">
        <v>1</v>
      </c>
      <c r="C13" s="38" t="s">
        <v>38</v>
      </c>
      <c r="D13" s="39">
        <f t="shared" ref="D13:D18" si="0">SUM($B$9*B13)</f>
        <v>2080</v>
      </c>
      <c r="E13" s="40">
        <f>SUM('Base Period'!E14*1.03)</f>
        <v>167.89000000000001</v>
      </c>
      <c r="F13" s="41">
        <f t="shared" ref="F13:F18" si="1">SUM(D13*E13)</f>
        <v>349211.2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">
      <c r="A14" s="36" t="s">
        <v>39</v>
      </c>
      <c r="B14" s="37">
        <v>1</v>
      </c>
      <c r="C14" s="38" t="s">
        <v>38</v>
      </c>
      <c r="D14" s="39">
        <f t="shared" si="0"/>
        <v>2080</v>
      </c>
      <c r="E14" s="40">
        <f>SUM('Base Period'!E15*1.03)</f>
        <v>170.98000000000002</v>
      </c>
      <c r="F14" s="41">
        <f t="shared" si="1"/>
        <v>355638.4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">
      <c r="A15" s="36" t="s">
        <v>40</v>
      </c>
      <c r="B15" s="37">
        <v>1</v>
      </c>
      <c r="C15" s="38" t="s">
        <v>38</v>
      </c>
      <c r="D15" s="39">
        <f t="shared" si="0"/>
        <v>2080</v>
      </c>
      <c r="E15" s="40">
        <f>SUM('Base Period'!E16*1.03)</f>
        <v>168.92000000000002</v>
      </c>
      <c r="F15" s="41">
        <f t="shared" si="1"/>
        <v>351353.60000000003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36" t="s">
        <v>41</v>
      </c>
      <c r="B16" s="42">
        <v>2</v>
      </c>
      <c r="C16" s="18" t="s">
        <v>38</v>
      </c>
      <c r="D16" s="39">
        <f t="shared" si="0"/>
        <v>4160</v>
      </c>
      <c r="E16" s="40">
        <f>SUM('Base Period'!E17*1.03)</f>
        <v>147.29</v>
      </c>
      <c r="F16" s="41">
        <f t="shared" si="1"/>
        <v>612726.4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">
      <c r="A17" s="36" t="s">
        <v>42</v>
      </c>
      <c r="B17" s="37">
        <v>1</v>
      </c>
      <c r="C17" s="18" t="s">
        <v>38</v>
      </c>
      <c r="D17" s="39">
        <f t="shared" si="0"/>
        <v>2080</v>
      </c>
      <c r="E17" s="40">
        <f>SUM('Base Period'!E18*1.03)</f>
        <v>170.98000000000002</v>
      </c>
      <c r="F17" s="41">
        <f t="shared" si="1"/>
        <v>355638.4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">
      <c r="A18" s="36" t="s">
        <v>43</v>
      </c>
      <c r="B18" s="37">
        <v>1</v>
      </c>
      <c r="C18" s="18" t="s">
        <v>38</v>
      </c>
      <c r="D18" s="39">
        <f t="shared" si="0"/>
        <v>2080</v>
      </c>
      <c r="E18" s="40">
        <f>SUM('Base Period'!E19*1.03)</f>
        <v>144.20000000000002</v>
      </c>
      <c r="F18" s="41">
        <f t="shared" si="1"/>
        <v>299936.00000000006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">
      <c r="A19" s="43" t="s">
        <v>44</v>
      </c>
      <c r="B19" s="44">
        <f>SUM(B13:B18)</f>
        <v>7</v>
      </c>
      <c r="C19" s="44"/>
      <c r="D19" s="45">
        <f>SUM(D13:D18)</f>
        <v>14560</v>
      </c>
      <c r="E19" s="46">
        <f>AVERAGE(E13:E18)</f>
        <v>161.71</v>
      </c>
      <c r="F19" s="46">
        <f>SUM(F13:F18)</f>
        <v>2324504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">
      <c r="A20" s="67" t="s">
        <v>45</v>
      </c>
      <c r="B20" s="63"/>
      <c r="C20" s="63"/>
      <c r="D20" s="63"/>
      <c r="E20" s="63"/>
      <c r="F20" s="6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33" t="s">
        <v>31</v>
      </c>
      <c r="B21" s="20" t="s">
        <v>46</v>
      </c>
      <c r="C21" s="47" t="s">
        <v>47</v>
      </c>
      <c r="D21" s="48" t="s">
        <v>48</v>
      </c>
      <c r="E21" s="48" t="s">
        <v>48</v>
      </c>
      <c r="F21" s="20" t="s">
        <v>49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">
      <c r="A22" s="49" t="s">
        <v>50</v>
      </c>
      <c r="B22" s="49">
        <v>1</v>
      </c>
      <c r="C22" s="50">
        <v>5000</v>
      </c>
      <c r="D22" s="51"/>
      <c r="E22" s="52"/>
      <c r="F22" s="53">
        <f t="shared" ref="F22:F23" si="2">C22*B22</f>
        <v>5000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">
      <c r="A23" s="49" t="s">
        <v>51</v>
      </c>
      <c r="B23" s="49">
        <v>1</v>
      </c>
      <c r="C23" s="50">
        <v>5000</v>
      </c>
      <c r="D23" s="51"/>
      <c r="E23" s="52"/>
      <c r="F23" s="53">
        <f t="shared" si="2"/>
        <v>5000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">
      <c r="A24" s="54" t="s">
        <v>52</v>
      </c>
      <c r="B24" s="55">
        <f>SUM(B22:B23)</f>
        <v>2</v>
      </c>
      <c r="C24" s="56"/>
      <c r="D24" s="51"/>
      <c r="E24" s="52"/>
      <c r="F24" s="52">
        <f>SUM(F22:F23)</f>
        <v>10000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">
      <c r="A25" s="57" t="s">
        <v>53</v>
      </c>
      <c r="B25" s="57"/>
      <c r="C25" s="57"/>
      <c r="D25" s="57"/>
      <c r="E25" s="57"/>
      <c r="F25" s="58">
        <f>SUM(F19+F24)</f>
        <v>2334504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">
      <c r="A26" s="5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">
      <c r="A27" s="61" t="s">
        <v>56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6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6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</sheetData>
  <mergeCells count="9">
    <mergeCell ref="A12:F12"/>
    <mergeCell ref="A20:F20"/>
    <mergeCell ref="A1:F1"/>
    <mergeCell ref="A2:F2"/>
    <mergeCell ref="A3:F3"/>
    <mergeCell ref="A4:F4"/>
    <mergeCell ref="A5:F5"/>
    <mergeCell ref="D6:F6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4"/>
  <sheetViews>
    <sheetView workbookViewId="0"/>
  </sheetViews>
  <sheetFormatPr baseColWidth="10" defaultColWidth="12.6640625" defaultRowHeight="15.75" customHeight="1" x14ac:dyDescent="0.15"/>
  <cols>
    <col min="1" max="1" width="27.33203125" customWidth="1"/>
    <col min="2" max="2" width="21.6640625" customWidth="1"/>
    <col min="3" max="3" width="15.5" customWidth="1"/>
    <col min="4" max="5" width="18.83203125" customWidth="1"/>
    <col min="6" max="6" width="15.33203125" customWidth="1"/>
  </cols>
  <sheetData>
    <row r="1" spans="1:27" x14ac:dyDescent="0.2">
      <c r="A1" s="68"/>
      <c r="B1" s="63"/>
      <c r="C1" s="63"/>
      <c r="D1" s="63"/>
      <c r="E1" s="63"/>
      <c r="F1" s="63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">
      <c r="A2" s="64" t="str">
        <f>Summary!A3</f>
        <v>Cloud Migration Services</v>
      </c>
      <c r="B2" s="63"/>
      <c r="C2" s="63"/>
      <c r="D2" s="63"/>
      <c r="E2" s="63"/>
      <c r="F2" s="6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 x14ac:dyDescent="0.25">
      <c r="A3" s="69" t="s">
        <v>3</v>
      </c>
      <c r="B3" s="63"/>
      <c r="C3" s="63"/>
      <c r="D3" s="63"/>
      <c r="E3" s="63"/>
      <c r="F3" s="6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2">
      <c r="A4" s="64" t="s">
        <v>57</v>
      </c>
      <c r="B4" s="63"/>
      <c r="C4" s="63"/>
      <c r="D4" s="63"/>
      <c r="E4" s="63"/>
      <c r="F4" s="6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2">
      <c r="A5" s="65"/>
      <c r="B5" s="63"/>
      <c r="C5" s="63"/>
      <c r="D5" s="63"/>
      <c r="E5" s="63"/>
      <c r="F5" s="6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2">
      <c r="A6" s="21" t="s">
        <v>55</v>
      </c>
      <c r="B6" s="60" t="s">
        <v>26</v>
      </c>
      <c r="C6" s="23"/>
      <c r="D6" s="70"/>
      <c r="E6" s="63"/>
      <c r="F6" s="6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">
      <c r="A7" s="24" t="s">
        <v>27</v>
      </c>
      <c r="B7" s="25">
        <v>40</v>
      </c>
      <c r="C7" s="23"/>
      <c r="D7" s="23"/>
      <c r="E7" s="23"/>
      <c r="F7" s="2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">
      <c r="A8" s="21" t="s">
        <v>28</v>
      </c>
      <c r="B8" s="26">
        <v>52</v>
      </c>
      <c r="C8" s="27"/>
      <c r="D8" s="27"/>
      <c r="E8" s="27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">
      <c r="A9" s="28" t="s">
        <v>29</v>
      </c>
      <c r="B9" s="29">
        <f>SUM(B7*B8)</f>
        <v>2080</v>
      </c>
      <c r="C9" s="30"/>
      <c r="D9" s="31"/>
      <c r="E9" s="31"/>
      <c r="F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">
      <c r="A10" s="65"/>
      <c r="B10" s="63"/>
      <c r="C10" s="63"/>
      <c r="D10" s="63"/>
      <c r="E10" s="63"/>
      <c r="F10" s="6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">
      <c r="A11" s="33" t="s">
        <v>31</v>
      </c>
      <c r="B11" s="19" t="s">
        <v>32</v>
      </c>
      <c r="C11" s="34" t="s">
        <v>33</v>
      </c>
      <c r="D11" s="35" t="s">
        <v>34</v>
      </c>
      <c r="E11" s="35" t="s">
        <v>35</v>
      </c>
      <c r="F11" s="19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">
      <c r="A12" s="67" t="s">
        <v>36</v>
      </c>
      <c r="B12" s="63"/>
      <c r="C12" s="63"/>
      <c r="D12" s="63"/>
      <c r="E12" s="63"/>
      <c r="F12" s="6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">
      <c r="A13" s="36" t="s">
        <v>37</v>
      </c>
      <c r="B13" s="37">
        <v>1</v>
      </c>
      <c r="C13" s="38" t="s">
        <v>38</v>
      </c>
      <c r="D13" s="39">
        <f t="shared" ref="D13:D18" si="0">SUM($B$9*B13)</f>
        <v>2080</v>
      </c>
      <c r="E13" s="40">
        <f>SUM('Option 1'!E13*1.03)</f>
        <v>172.92670000000001</v>
      </c>
      <c r="F13" s="41">
        <f t="shared" ref="F13:F18" si="1">SUM(D13*E13)</f>
        <v>359687.53600000002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">
      <c r="A14" s="36" t="s">
        <v>39</v>
      </c>
      <c r="B14" s="37">
        <v>1</v>
      </c>
      <c r="C14" s="38" t="s">
        <v>38</v>
      </c>
      <c r="D14" s="39">
        <f t="shared" si="0"/>
        <v>2080</v>
      </c>
      <c r="E14" s="40">
        <f>SUM('Option 1'!E14*1.03)</f>
        <v>176.10940000000002</v>
      </c>
      <c r="F14" s="41">
        <f t="shared" si="1"/>
        <v>366307.55200000003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">
      <c r="A15" s="36" t="s">
        <v>40</v>
      </c>
      <c r="B15" s="37">
        <v>1</v>
      </c>
      <c r="C15" s="38" t="s">
        <v>38</v>
      </c>
      <c r="D15" s="39">
        <f t="shared" si="0"/>
        <v>2080</v>
      </c>
      <c r="E15" s="40">
        <f>SUM('Option 1'!E15*1.03)</f>
        <v>173.98760000000001</v>
      </c>
      <c r="F15" s="41">
        <f t="shared" si="1"/>
        <v>361894.20800000004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36" t="s">
        <v>41</v>
      </c>
      <c r="B16" s="42">
        <v>2</v>
      </c>
      <c r="C16" s="18" t="s">
        <v>38</v>
      </c>
      <c r="D16" s="39">
        <f t="shared" si="0"/>
        <v>4160</v>
      </c>
      <c r="E16" s="40">
        <f>SUM('Option 1'!E16*1.03)</f>
        <v>151.70869999999999</v>
      </c>
      <c r="F16" s="41">
        <f t="shared" si="1"/>
        <v>631108.19199999992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">
      <c r="A17" s="36" t="s">
        <v>42</v>
      </c>
      <c r="B17" s="37">
        <v>1</v>
      </c>
      <c r="C17" s="18" t="s">
        <v>38</v>
      </c>
      <c r="D17" s="39">
        <f t="shared" si="0"/>
        <v>2080</v>
      </c>
      <c r="E17" s="40">
        <f>SUM('Option 1'!E17*1.03)</f>
        <v>176.10940000000002</v>
      </c>
      <c r="F17" s="41">
        <f t="shared" si="1"/>
        <v>366307.55200000003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">
      <c r="A18" s="36" t="s">
        <v>43</v>
      </c>
      <c r="B18" s="37">
        <v>1</v>
      </c>
      <c r="C18" s="18" t="s">
        <v>38</v>
      </c>
      <c r="D18" s="39">
        <f t="shared" si="0"/>
        <v>2080</v>
      </c>
      <c r="E18" s="40">
        <f>SUM('Option 1'!E18*1.03)</f>
        <v>148.52600000000001</v>
      </c>
      <c r="F18" s="41">
        <f t="shared" si="1"/>
        <v>308934.08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">
      <c r="A19" s="43" t="s">
        <v>44</v>
      </c>
      <c r="B19" s="44">
        <f>SUM(B13:B18)</f>
        <v>7</v>
      </c>
      <c r="C19" s="44"/>
      <c r="D19" s="45">
        <f>SUM(D13:D18)</f>
        <v>14560</v>
      </c>
      <c r="E19" s="46">
        <f>AVERAGE(E13:E18)</f>
        <v>166.56130000000005</v>
      </c>
      <c r="F19" s="46">
        <f>SUM(F13:F18)</f>
        <v>2394239.12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">
      <c r="A20" s="67" t="s">
        <v>45</v>
      </c>
      <c r="B20" s="63"/>
      <c r="C20" s="63"/>
      <c r="D20" s="63"/>
      <c r="E20" s="63"/>
      <c r="F20" s="6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33" t="s">
        <v>31</v>
      </c>
      <c r="B21" s="20" t="s">
        <v>46</v>
      </c>
      <c r="C21" s="47" t="s">
        <v>47</v>
      </c>
      <c r="D21" s="48" t="s">
        <v>48</v>
      </c>
      <c r="E21" s="48" t="s">
        <v>48</v>
      </c>
      <c r="F21" s="20" t="s">
        <v>49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">
      <c r="A22" s="49" t="s">
        <v>50</v>
      </c>
      <c r="B22" s="49">
        <v>1</v>
      </c>
      <c r="C22" s="50">
        <v>5000</v>
      </c>
      <c r="D22" s="51"/>
      <c r="E22" s="52"/>
      <c r="F22" s="53">
        <f t="shared" ref="F22:F23" si="2">C22*B22</f>
        <v>5000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">
      <c r="A23" s="49" t="s">
        <v>51</v>
      </c>
      <c r="B23" s="49">
        <v>1</v>
      </c>
      <c r="C23" s="50">
        <v>5000</v>
      </c>
      <c r="D23" s="51"/>
      <c r="E23" s="52"/>
      <c r="F23" s="53">
        <f t="shared" si="2"/>
        <v>5000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">
      <c r="A24" s="54" t="s">
        <v>52</v>
      </c>
      <c r="B24" s="55">
        <f>SUM(B22:B23)</f>
        <v>2</v>
      </c>
      <c r="C24" s="56"/>
      <c r="D24" s="51"/>
      <c r="E24" s="52"/>
      <c r="F24" s="52">
        <f>SUM(F22:F23)</f>
        <v>10000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">
      <c r="A25" s="57" t="s">
        <v>53</v>
      </c>
      <c r="B25" s="57"/>
      <c r="C25" s="57"/>
      <c r="D25" s="57"/>
      <c r="E25" s="57"/>
      <c r="F25" s="58">
        <f>SUM(F19+F24)</f>
        <v>2404239.12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">
      <c r="A26" s="5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">
      <c r="A27" s="61" t="s">
        <v>58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9" spans="1:2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6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6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</sheetData>
  <mergeCells count="9">
    <mergeCell ref="A12:F12"/>
    <mergeCell ref="A20:F20"/>
    <mergeCell ref="A1:F1"/>
    <mergeCell ref="A2:F2"/>
    <mergeCell ref="A3:F3"/>
    <mergeCell ref="A4:F4"/>
    <mergeCell ref="A5:F5"/>
    <mergeCell ref="D6:F6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21.6640625" customWidth="1"/>
    <col min="3" max="3" width="15.5" customWidth="1"/>
    <col min="4" max="5" width="18.83203125" customWidth="1"/>
    <col min="6" max="6" width="15.33203125" customWidth="1"/>
  </cols>
  <sheetData>
    <row r="1" spans="1:27" x14ac:dyDescent="0.2">
      <c r="A1" s="68"/>
      <c r="B1" s="63"/>
      <c r="C1" s="63"/>
      <c r="D1" s="63"/>
      <c r="E1" s="63"/>
      <c r="F1" s="63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">
      <c r="A2" s="64" t="str">
        <f>Summary!A3</f>
        <v>Cloud Migration Services</v>
      </c>
      <c r="B2" s="63"/>
      <c r="C2" s="63"/>
      <c r="D2" s="63"/>
      <c r="E2" s="63"/>
      <c r="F2" s="6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 x14ac:dyDescent="0.25">
      <c r="A3" s="69" t="s">
        <v>3</v>
      </c>
      <c r="B3" s="63"/>
      <c r="C3" s="63"/>
      <c r="D3" s="63"/>
      <c r="E3" s="63"/>
      <c r="F3" s="6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2">
      <c r="A4" s="64" t="s">
        <v>59</v>
      </c>
      <c r="B4" s="63"/>
      <c r="C4" s="63"/>
      <c r="D4" s="63"/>
      <c r="E4" s="63"/>
      <c r="F4" s="6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2">
      <c r="A5" s="65"/>
      <c r="B5" s="63"/>
      <c r="C5" s="63"/>
      <c r="D5" s="63"/>
      <c r="E5" s="63"/>
      <c r="F5" s="6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2">
      <c r="A6" s="21" t="s">
        <v>55</v>
      </c>
      <c r="B6" s="60" t="s">
        <v>26</v>
      </c>
      <c r="C6" s="23"/>
      <c r="D6" s="70"/>
      <c r="E6" s="63"/>
      <c r="F6" s="6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">
      <c r="A7" s="24" t="s">
        <v>27</v>
      </c>
      <c r="B7" s="25">
        <v>40</v>
      </c>
      <c r="C7" s="23"/>
      <c r="D7" s="23"/>
      <c r="E7" s="23"/>
      <c r="F7" s="2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">
      <c r="A8" s="21" t="s">
        <v>28</v>
      </c>
      <c r="B8" s="26">
        <v>52</v>
      </c>
      <c r="C8" s="27"/>
      <c r="D8" s="27"/>
      <c r="E8" s="27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">
      <c r="A9" s="28" t="s">
        <v>29</v>
      </c>
      <c r="B9" s="29">
        <f>SUM(B7*B8)</f>
        <v>2080</v>
      </c>
      <c r="C9" s="30"/>
      <c r="D9" s="31"/>
      <c r="E9" s="31"/>
      <c r="F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">
      <c r="A10" s="65"/>
      <c r="B10" s="63"/>
      <c r="C10" s="63"/>
      <c r="D10" s="63"/>
      <c r="E10" s="63"/>
      <c r="F10" s="6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">
      <c r="A11" s="33" t="s">
        <v>31</v>
      </c>
      <c r="B11" s="19" t="s">
        <v>32</v>
      </c>
      <c r="C11" s="34" t="s">
        <v>33</v>
      </c>
      <c r="D11" s="35" t="s">
        <v>34</v>
      </c>
      <c r="E11" s="35" t="s">
        <v>35</v>
      </c>
      <c r="F11" s="19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">
      <c r="A12" s="67" t="s">
        <v>36</v>
      </c>
      <c r="B12" s="63"/>
      <c r="C12" s="63"/>
      <c r="D12" s="63"/>
      <c r="E12" s="63"/>
      <c r="F12" s="6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">
      <c r="A13" s="36" t="s">
        <v>37</v>
      </c>
      <c r="B13" s="37">
        <v>1</v>
      </c>
      <c r="C13" s="38" t="s">
        <v>38</v>
      </c>
      <c r="D13" s="39">
        <f t="shared" ref="D13:D18" si="0">SUM($B$9*B13)</f>
        <v>2080</v>
      </c>
      <c r="E13" s="40">
        <f>SUM('Option 2'!E13*1.03)</f>
        <v>178.11450100000002</v>
      </c>
      <c r="F13" s="41">
        <f t="shared" ref="F13:F18" si="1">SUM(D13*E13)</f>
        <v>370478.16208000004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">
      <c r="A14" s="36" t="s">
        <v>39</v>
      </c>
      <c r="B14" s="37">
        <v>1</v>
      </c>
      <c r="C14" s="38" t="s">
        <v>38</v>
      </c>
      <c r="D14" s="39">
        <f t="shared" si="0"/>
        <v>2080</v>
      </c>
      <c r="E14" s="40">
        <f>SUM('Option 2'!E14*1.03)</f>
        <v>181.39268200000004</v>
      </c>
      <c r="F14" s="41">
        <f t="shared" si="1"/>
        <v>377296.77856000006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">
      <c r="A15" s="36" t="s">
        <v>40</v>
      </c>
      <c r="B15" s="37">
        <v>1</v>
      </c>
      <c r="C15" s="38" t="s">
        <v>38</v>
      </c>
      <c r="D15" s="39">
        <f t="shared" si="0"/>
        <v>2080</v>
      </c>
      <c r="E15" s="40">
        <f>SUM('Option 2'!E15*1.03)</f>
        <v>179.20722800000001</v>
      </c>
      <c r="F15" s="41">
        <f t="shared" si="1"/>
        <v>372751.03424000001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36" t="s">
        <v>41</v>
      </c>
      <c r="B16" s="42">
        <v>2</v>
      </c>
      <c r="C16" s="18" t="s">
        <v>38</v>
      </c>
      <c r="D16" s="39">
        <f t="shared" si="0"/>
        <v>4160</v>
      </c>
      <c r="E16" s="40">
        <f>SUM('Option 2'!E16*1.03)</f>
        <v>156.259961</v>
      </c>
      <c r="F16" s="41">
        <f t="shared" si="1"/>
        <v>650041.43776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">
      <c r="A17" s="36" t="s">
        <v>42</v>
      </c>
      <c r="B17" s="37">
        <v>1</v>
      </c>
      <c r="C17" s="18" t="s">
        <v>38</v>
      </c>
      <c r="D17" s="39">
        <f t="shared" si="0"/>
        <v>2080</v>
      </c>
      <c r="E17" s="40">
        <f>SUM('Option 2'!E17*1.03)</f>
        <v>181.39268200000004</v>
      </c>
      <c r="F17" s="41">
        <f t="shared" si="1"/>
        <v>377296.77856000006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">
      <c r="A18" s="36" t="s">
        <v>43</v>
      </c>
      <c r="B18" s="37">
        <v>1</v>
      </c>
      <c r="C18" s="18" t="s">
        <v>38</v>
      </c>
      <c r="D18" s="39">
        <f t="shared" si="0"/>
        <v>2080</v>
      </c>
      <c r="E18" s="40">
        <f>SUM('Option 2'!E18*1.03)</f>
        <v>152.98178000000001</v>
      </c>
      <c r="F18" s="41">
        <f t="shared" si="1"/>
        <v>318202.10240000003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">
      <c r="A19" s="43" t="s">
        <v>44</v>
      </c>
      <c r="B19" s="44">
        <f>SUM(B13:B18)</f>
        <v>7</v>
      </c>
      <c r="C19" s="44"/>
      <c r="D19" s="45">
        <f>SUM(D13:D18)</f>
        <v>14560</v>
      </c>
      <c r="E19" s="46">
        <f>AVERAGE(E13:E18)</f>
        <v>171.55813900000001</v>
      </c>
      <c r="F19" s="46">
        <f>SUM(F13:F18)</f>
        <v>2466066.2936000004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">
      <c r="A20" s="67" t="s">
        <v>45</v>
      </c>
      <c r="B20" s="63"/>
      <c r="C20" s="63"/>
      <c r="D20" s="63"/>
      <c r="E20" s="63"/>
      <c r="F20" s="6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33" t="s">
        <v>31</v>
      </c>
      <c r="B21" s="20" t="s">
        <v>46</v>
      </c>
      <c r="C21" s="47" t="s">
        <v>47</v>
      </c>
      <c r="D21" s="48" t="s">
        <v>48</v>
      </c>
      <c r="E21" s="48" t="s">
        <v>48</v>
      </c>
      <c r="F21" s="20" t="s">
        <v>49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">
      <c r="A22" s="49" t="s">
        <v>50</v>
      </c>
      <c r="B22" s="49">
        <v>1</v>
      </c>
      <c r="C22" s="50">
        <v>5000</v>
      </c>
      <c r="D22" s="51"/>
      <c r="E22" s="52"/>
      <c r="F22" s="53">
        <f t="shared" ref="F22:F23" si="2">C22*B22</f>
        <v>5000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">
      <c r="A23" s="49" t="s">
        <v>51</v>
      </c>
      <c r="B23" s="49">
        <v>1</v>
      </c>
      <c r="C23" s="50">
        <v>5000</v>
      </c>
      <c r="D23" s="51"/>
      <c r="E23" s="52"/>
      <c r="F23" s="53">
        <f t="shared" si="2"/>
        <v>5000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">
      <c r="A24" s="54" t="s">
        <v>52</v>
      </c>
      <c r="B24" s="55">
        <f>SUM(B22:B23)</f>
        <v>2</v>
      </c>
      <c r="C24" s="56"/>
      <c r="D24" s="51"/>
      <c r="E24" s="52"/>
      <c r="F24" s="52">
        <f>SUM(F22:F23)</f>
        <v>10000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">
      <c r="A25" s="57" t="s">
        <v>53</v>
      </c>
      <c r="B25" s="57"/>
      <c r="C25" s="57"/>
      <c r="D25" s="57"/>
      <c r="E25" s="57"/>
      <c r="F25" s="58">
        <f>SUM(F19+F24)</f>
        <v>2476066.2936000004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">
      <c r="A26" s="5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">
      <c r="A27" s="61" t="s">
        <v>60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9" spans="1:2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6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6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</sheetData>
  <mergeCells count="9">
    <mergeCell ref="A12:F12"/>
    <mergeCell ref="A20:F20"/>
    <mergeCell ref="A1:F1"/>
    <mergeCell ref="A2:F2"/>
    <mergeCell ref="A3:F3"/>
    <mergeCell ref="A4:F4"/>
    <mergeCell ref="A5:F5"/>
    <mergeCell ref="D6:F6"/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0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21.6640625" customWidth="1"/>
    <col min="3" max="3" width="15.5" customWidth="1"/>
    <col min="4" max="5" width="18.83203125" customWidth="1"/>
    <col min="6" max="6" width="15.33203125" customWidth="1"/>
  </cols>
  <sheetData>
    <row r="1" spans="1:27" x14ac:dyDescent="0.2">
      <c r="A1" s="68"/>
      <c r="B1" s="63"/>
      <c r="C1" s="63"/>
      <c r="D1" s="63"/>
      <c r="E1" s="63"/>
      <c r="F1" s="63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2">
      <c r="A2" s="64" t="str">
        <f>Summary!A3</f>
        <v>Cloud Migration Services</v>
      </c>
      <c r="B2" s="63"/>
      <c r="C2" s="63"/>
      <c r="D2" s="63"/>
      <c r="E2" s="63"/>
      <c r="F2" s="6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 x14ac:dyDescent="0.25">
      <c r="A3" s="69" t="s">
        <v>3</v>
      </c>
      <c r="B3" s="63"/>
      <c r="C3" s="63"/>
      <c r="D3" s="63"/>
      <c r="E3" s="63"/>
      <c r="F3" s="6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2">
      <c r="A4" s="64" t="s">
        <v>61</v>
      </c>
      <c r="B4" s="63"/>
      <c r="C4" s="63"/>
      <c r="D4" s="63"/>
      <c r="E4" s="63"/>
      <c r="F4" s="6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x14ac:dyDescent="0.2">
      <c r="A5" s="65"/>
      <c r="B5" s="63"/>
      <c r="C5" s="63"/>
      <c r="D5" s="63"/>
      <c r="E5" s="63"/>
      <c r="F5" s="6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x14ac:dyDescent="0.2">
      <c r="A6" s="21" t="s">
        <v>55</v>
      </c>
      <c r="B6" s="60" t="s">
        <v>26</v>
      </c>
      <c r="C6" s="23"/>
      <c r="D6" s="70"/>
      <c r="E6" s="63"/>
      <c r="F6" s="6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">
      <c r="A7" s="24" t="s">
        <v>27</v>
      </c>
      <c r="B7" s="25">
        <v>40</v>
      </c>
      <c r="C7" s="23"/>
      <c r="D7" s="23"/>
      <c r="E7" s="23"/>
      <c r="F7" s="2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">
      <c r="A8" s="21" t="s">
        <v>28</v>
      </c>
      <c r="B8" s="26">
        <v>52</v>
      </c>
      <c r="C8" s="27"/>
      <c r="D8" s="27"/>
      <c r="E8" s="27"/>
      <c r="F8" s="2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">
      <c r="A9" s="28" t="s">
        <v>29</v>
      </c>
      <c r="B9" s="29">
        <f>SUM(B7*B8)</f>
        <v>2080</v>
      </c>
      <c r="C9" s="30"/>
      <c r="D9" s="31"/>
      <c r="E9" s="31"/>
      <c r="F9" s="2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">
      <c r="A10" s="65"/>
      <c r="B10" s="63"/>
      <c r="C10" s="63"/>
      <c r="D10" s="63"/>
      <c r="E10" s="63"/>
      <c r="F10" s="6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">
      <c r="A11" s="33" t="s">
        <v>31</v>
      </c>
      <c r="B11" s="19" t="s">
        <v>32</v>
      </c>
      <c r="C11" s="34" t="s">
        <v>33</v>
      </c>
      <c r="D11" s="35" t="s">
        <v>34</v>
      </c>
      <c r="E11" s="35" t="s">
        <v>35</v>
      </c>
      <c r="F11" s="19" t="s">
        <v>14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">
      <c r="A12" s="67" t="s">
        <v>36</v>
      </c>
      <c r="B12" s="63"/>
      <c r="C12" s="63"/>
      <c r="D12" s="63"/>
      <c r="E12" s="63"/>
      <c r="F12" s="6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">
      <c r="A13" s="36" t="s">
        <v>37</v>
      </c>
      <c r="B13" s="37">
        <v>1</v>
      </c>
      <c r="C13" s="38" t="s">
        <v>38</v>
      </c>
      <c r="D13" s="39">
        <f t="shared" ref="D13:D18" si="0">SUM($B$9*B13)</f>
        <v>2080</v>
      </c>
      <c r="E13" s="40">
        <f>SUM('Option 3'!E13*1.03)</f>
        <v>183.45793603000001</v>
      </c>
      <c r="F13" s="41">
        <f t="shared" ref="F13:F18" si="1">SUM(D13*E13)</f>
        <v>381592.50694240001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">
      <c r="A14" s="36" t="s">
        <v>39</v>
      </c>
      <c r="B14" s="37">
        <v>1</v>
      </c>
      <c r="C14" s="38" t="s">
        <v>38</v>
      </c>
      <c r="D14" s="39">
        <f t="shared" si="0"/>
        <v>2080</v>
      </c>
      <c r="E14" s="40">
        <f>SUM('Option 3'!E14*1.03)</f>
        <v>186.83446246000005</v>
      </c>
      <c r="F14" s="41">
        <f t="shared" si="1"/>
        <v>388615.68191680009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">
      <c r="A15" s="36" t="s">
        <v>40</v>
      </c>
      <c r="B15" s="37">
        <v>1</v>
      </c>
      <c r="C15" s="38" t="s">
        <v>38</v>
      </c>
      <c r="D15" s="39">
        <f t="shared" si="0"/>
        <v>2080</v>
      </c>
      <c r="E15" s="40">
        <f>SUM('Option 3'!E15*1.03)</f>
        <v>184.58344484000003</v>
      </c>
      <c r="F15" s="41">
        <f t="shared" si="1"/>
        <v>383933.56526720006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">
      <c r="A16" s="36" t="s">
        <v>41</v>
      </c>
      <c r="B16" s="42">
        <v>2</v>
      </c>
      <c r="C16" s="18" t="s">
        <v>38</v>
      </c>
      <c r="D16" s="39">
        <f t="shared" si="0"/>
        <v>4160</v>
      </c>
      <c r="E16" s="40">
        <f>SUM('Option 3'!E16*1.03)</f>
        <v>160.94775983</v>
      </c>
      <c r="F16" s="41">
        <f t="shared" si="1"/>
        <v>669542.68089279998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">
      <c r="A17" s="36" t="s">
        <v>42</v>
      </c>
      <c r="B17" s="37">
        <v>1</v>
      </c>
      <c r="C17" s="18" t="s">
        <v>38</v>
      </c>
      <c r="D17" s="39">
        <f t="shared" si="0"/>
        <v>2080</v>
      </c>
      <c r="E17" s="40">
        <f>SUM('Option 3'!E17*1.03)</f>
        <v>186.83446246000005</v>
      </c>
      <c r="F17" s="41">
        <f t="shared" si="1"/>
        <v>388615.68191680009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">
      <c r="A18" s="36" t="s">
        <v>43</v>
      </c>
      <c r="B18" s="37">
        <v>1</v>
      </c>
      <c r="C18" s="18" t="s">
        <v>38</v>
      </c>
      <c r="D18" s="39">
        <f t="shared" si="0"/>
        <v>2080</v>
      </c>
      <c r="E18" s="40">
        <f>SUM('Option 3'!E18*1.03)</f>
        <v>157.57123340000001</v>
      </c>
      <c r="F18" s="41">
        <f t="shared" si="1"/>
        <v>327748.16547200002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">
      <c r="A19" s="43" t="s">
        <v>44</v>
      </c>
      <c r="B19" s="44">
        <f>SUM(B13:B18)</f>
        <v>7</v>
      </c>
      <c r="C19" s="44"/>
      <c r="D19" s="45">
        <f>SUM(D13:D18)</f>
        <v>14560</v>
      </c>
      <c r="E19" s="46">
        <f>AVERAGE(E13:E18)</f>
        <v>176.70488317000004</v>
      </c>
      <c r="F19" s="46">
        <f>SUM(F13:F18)</f>
        <v>2540048.282408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">
      <c r="A20" s="67" t="s">
        <v>45</v>
      </c>
      <c r="B20" s="63"/>
      <c r="C20" s="63"/>
      <c r="D20" s="63"/>
      <c r="E20" s="63"/>
      <c r="F20" s="6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33" t="s">
        <v>31</v>
      </c>
      <c r="B21" s="20" t="s">
        <v>46</v>
      </c>
      <c r="C21" s="47" t="s">
        <v>47</v>
      </c>
      <c r="D21" s="48" t="s">
        <v>48</v>
      </c>
      <c r="E21" s="48" t="s">
        <v>48</v>
      </c>
      <c r="F21" s="20" t="s">
        <v>49</v>
      </c>
    </row>
    <row r="22" spans="1:27" x14ac:dyDescent="0.2">
      <c r="A22" s="49" t="s">
        <v>50</v>
      </c>
      <c r="B22" s="49">
        <v>1</v>
      </c>
      <c r="C22" s="50">
        <v>5000</v>
      </c>
      <c r="D22" s="51"/>
      <c r="E22" s="52"/>
      <c r="F22" s="53">
        <f t="shared" ref="F22:F23" si="2">C22*B22</f>
        <v>5000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">
      <c r="A23" s="49" t="s">
        <v>51</v>
      </c>
      <c r="B23" s="49">
        <v>1</v>
      </c>
      <c r="C23" s="50">
        <v>5000</v>
      </c>
      <c r="D23" s="51"/>
      <c r="E23" s="52"/>
      <c r="F23" s="53">
        <f t="shared" si="2"/>
        <v>5000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">
      <c r="A24" s="54" t="s">
        <v>52</v>
      </c>
      <c r="B24" s="55">
        <f>SUM(B22:B23)</f>
        <v>2</v>
      </c>
      <c r="C24" s="56"/>
      <c r="D24" s="51"/>
      <c r="E24" s="52"/>
      <c r="F24" s="52">
        <f>SUM(F22:F23)</f>
        <v>10000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">
      <c r="A25" s="57" t="s">
        <v>53</v>
      </c>
      <c r="B25" s="57"/>
      <c r="C25" s="57"/>
      <c r="D25" s="57"/>
      <c r="E25" s="57"/>
      <c r="F25" s="58">
        <f>SUM(F19+F24)</f>
        <v>2550048.282408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">
      <c r="A26" s="59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x14ac:dyDescent="0.2">
      <c r="A27" s="61" t="s">
        <v>62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6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6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6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6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6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6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6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6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6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6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6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6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6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6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6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6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6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6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6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6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6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6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6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6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6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6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6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6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6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6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6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6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6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6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6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6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6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6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6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6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6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6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6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6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6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6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6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6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6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6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6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6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6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6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6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6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6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6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6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6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6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6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6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6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6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6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6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6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6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6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6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6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6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6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6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6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6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6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6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6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6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6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6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6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6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6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6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6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6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6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6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6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6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6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6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6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6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6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6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6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6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6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6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6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6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6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6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6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6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6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6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6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6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6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6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6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6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6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6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6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6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6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6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6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6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6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6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6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6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6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6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6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6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6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6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6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6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6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6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6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6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6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6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6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6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6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6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6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6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6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6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6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6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6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6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6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6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6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6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6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6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6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6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6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6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6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6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6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6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6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6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6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6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6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6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6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6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6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6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6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6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6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6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6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6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6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6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6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6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6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6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6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6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6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6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6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6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6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6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6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6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6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6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6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6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6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6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6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6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6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6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6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6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6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6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6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6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6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6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6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6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6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6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6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6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6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6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6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6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6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6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6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6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6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6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6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6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6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6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6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6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6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6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6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6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6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6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6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6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6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6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6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6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6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6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6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6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6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</sheetData>
  <mergeCells count="9">
    <mergeCell ref="A12:F12"/>
    <mergeCell ref="A20:F20"/>
    <mergeCell ref="A1:F1"/>
    <mergeCell ref="A2:F2"/>
    <mergeCell ref="A3:F3"/>
    <mergeCell ref="A4:F4"/>
    <mergeCell ref="A5:F5"/>
    <mergeCell ref="D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Base Period</vt:lpstr>
      <vt:lpstr>Option 1</vt:lpstr>
      <vt:lpstr>Option 2</vt:lpstr>
      <vt:lpstr>Option 3</vt:lpstr>
      <vt:lpstr>Option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2023-03-13T21:57:05Z</dcterms:modified>
</cp:coreProperties>
</file>