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lesForecastYr1" sheetId="1" r:id="rId4"/>
    <sheet state="visible" name="SalesForecastYrs1-3" sheetId="2" r:id="rId5"/>
    <sheet state="visible" name="CashFlowYr1" sheetId="3" r:id="rId6"/>
    <sheet state="visible" name="CashFlowYrs1-3" sheetId="4" r:id="rId7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8">
      <text>
        <t xml:space="preserve">TIP: Enter these in the plural form! Ex. projects, dresses, bikes, etc.
</t>
      </text>
    </comment>
    <comment authorId="0" ref="E8">
      <text>
        <t xml:space="preserve">TIP: Click here to access a calculator that can help you determine your COGS per unit.
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22">
      <text>
        <t xml:space="preserve">This line allows you to approximate the personal income tax of the owner(s). This is the tax on the profit for the business.  
</t>
      </text>
    </comment>
    <comment authorId="0" ref="B25">
      <text>
        <t xml:space="preserve">Only record owner's draws above those already listed on the payroll tabs.
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24">
      <text>
        <t xml:space="preserve">Only record owner's draws above those already listed on the payroll tabs.
</t>
      </text>
    </comment>
  </commentList>
</comments>
</file>

<file path=xl/sharedStrings.xml><?xml version="1.0" encoding="utf-8"?>
<sst xmlns="http://schemas.openxmlformats.org/spreadsheetml/2006/main" count="136" uniqueCount="58">
  <si>
    <t>Cash Flow Forecast Year 1</t>
  </si>
  <si>
    <t>Sales Forecast Year 1</t>
  </si>
  <si>
    <t>Sales Forecast Year 1-3</t>
  </si>
  <si>
    <t>Prepared By:</t>
  </si>
  <si>
    <t>Company Name:</t>
  </si>
  <si>
    <t xml:space="preserve">Prepared by: </t>
  </si>
  <si>
    <t>Complete This Chart First:</t>
  </si>
  <si>
    <t>Growth Rate Year 1 to Year 2:</t>
  </si>
  <si>
    <t>Product Lines</t>
  </si>
  <si>
    <t>Totals</t>
  </si>
  <si>
    <t>Beginning Balance</t>
  </si>
  <si>
    <t>Units</t>
  </si>
  <si>
    <t>Sales Price Per Unit</t>
  </si>
  <si>
    <t>Growth Rate Year 2 to Year 3:</t>
  </si>
  <si>
    <t>COGS Per Unit</t>
  </si>
  <si>
    <t>Margin Per Unit</t>
  </si>
  <si>
    <t>Year 1 Totals</t>
  </si>
  <si>
    <t>Cash Inflows</t>
  </si>
  <si>
    <t>Wheel Chair Accessibe 5X7</t>
  </si>
  <si>
    <t>Year 2 Totals</t>
  </si>
  <si>
    <t>Category Breakdown</t>
  </si>
  <si>
    <t>Category / Total</t>
  </si>
  <si>
    <t>Cash Sales</t>
  </si>
  <si>
    <t>Year 3 Totals</t>
  </si>
  <si>
    <t>4X4</t>
  </si>
  <si>
    <t>Tent</t>
  </si>
  <si>
    <t xml:space="preserve">Accounts Receivable </t>
  </si>
  <si>
    <t>Placed units with Advertising</t>
  </si>
  <si>
    <t>Total Cash Inflows</t>
  </si>
  <si>
    <t>Annual Totals</t>
  </si>
  <si>
    <t>Cash Outflows</t>
  </si>
  <si>
    <t>Investing Activities</t>
  </si>
  <si>
    <t>Total Sales</t>
  </si>
  <si>
    <t>New Fixed Asset Purchases</t>
  </si>
  <si>
    <t>Additional Inventory</t>
  </si>
  <si>
    <t>Cost of Goods Sold</t>
  </si>
  <si>
    <t>Total COGS</t>
  </si>
  <si>
    <t>Total Margin</t>
  </si>
  <si>
    <t>Operating Activities</t>
  </si>
  <si>
    <t>Operating Expenses</t>
  </si>
  <si>
    <t>Payroll</t>
  </si>
  <si>
    <t>Taxes</t>
  </si>
  <si>
    <t>Financing Activities</t>
  </si>
  <si>
    <t>Loan Payments</t>
  </si>
  <si>
    <t>Owners Distribution</t>
  </si>
  <si>
    <t>Line of Credit Interest</t>
  </si>
  <si>
    <t>Margin</t>
  </si>
  <si>
    <t>Line of Credit Repayments</t>
  </si>
  <si>
    <t>Dividends Paid</t>
  </si>
  <si>
    <t>Total Cash Outflows</t>
  </si>
  <si>
    <t>Net Cash Flows</t>
  </si>
  <si>
    <t>Operating Cash Balance</t>
  </si>
  <si>
    <t>Line of Credit Drawdown</t>
  </si>
  <si>
    <t>Ending Cash Balance</t>
  </si>
  <si>
    <t>Line of Credit Balance</t>
  </si>
  <si>
    <t>Cash Flow Forecast Years 1-3</t>
  </si>
  <si>
    <t>Total Units Sold</t>
  </si>
  <si>
    <t>Total Cost of Goods Sold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</si>
</sst>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_(&quot;$&quot;* #,##0_);_(&quot;$&quot;* \(#,##0\);_(&quot;$&quot;* &quot;-&quot;_);_(@_)"/>
    <numFmt numFmtId="165" formatCode="_(* #,##0_);_(* \(#,##0\);_(* &quot;-&quot;??_);_(@_)"/>
    <numFmt numFmtId="166" formatCode="_(&quot;$&quot;* #,##0.00_);_(&quot;$&quot;* \(#,##0.00\);_(&quot;$&quot;* &quot;-&quot;??_);_(@_)"/>
    <numFmt numFmtId="167" formatCode="_(* #,##0_);_(* \(#,##0\);_(* &quot;-&quot;_);_(@_)"/>
    <numFmt numFmtId="168" formatCode="0.0%"/>
    <numFmt numFmtId="169" formatCode="_(* #,##0.00_);_(* \(#,##0.00\);_(* &quot;-&quot;??_);_(@_)"/>
  </numFmts>
  <fonts count="13">
    <font>
      <sz val="11.0"/>
      <color theme="1"/>
      <name val="Arial"/>
    </font>
    <font>
      <sz val="9.0"/>
      <color rgb="FF000000"/>
      <name val="Gill Sans"/>
    </font>
    <font>
      <b/>
      <i/>
      <sz val="9.0"/>
      <color rgb="FF000000"/>
      <name val="Gill Sans"/>
    </font>
    <font>
      <b/>
      <sz val="9.0"/>
      <color theme="1"/>
      <name val="Gill Sans"/>
    </font>
    <font>
      <b/>
      <sz val="9.0"/>
      <color rgb="FF339966"/>
      <name val="Gill Sans"/>
    </font>
    <font>
      <b/>
      <sz val="9.0"/>
      <color rgb="FF000000"/>
      <name val="Gill Sans"/>
    </font>
    <font>
      <sz val="9.0"/>
      <color theme="1"/>
      <name val="Gill Sans"/>
    </font>
    <font>
      <b/>
      <sz val="9.0"/>
      <color rgb="FF44546A"/>
      <name val="Gill Sans"/>
    </font>
    <font/>
    <font>
      <b/>
      <u/>
      <sz val="9.0"/>
      <color rgb="FF44C8F5"/>
      <name val="Gill Sans"/>
    </font>
    <font>
      <b/>
      <u/>
      <sz val="9.0"/>
      <color rgb="FFFFFFFF"/>
      <name val="Gill Sans"/>
    </font>
    <font>
      <u/>
      <sz val="9.0"/>
      <color theme="1"/>
      <name val="Calibri"/>
    </font>
    <font>
      <sz val="9.0"/>
      <color rgb="FFFFFFFF"/>
      <name val="Gill Sans"/>
    </font>
  </fonts>
  <fills count="5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FC95B"/>
        <bgColor rgb="FFFFC95B"/>
      </patternFill>
    </fill>
    <fill>
      <patternFill patternType="solid">
        <fgColor rgb="FFFFFFFF"/>
        <bgColor rgb="FFFFFFFF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44546A"/>
      </bottom>
    </border>
    <border>
      <left style="thin">
        <color rgb="FF000000"/>
      </left>
      <top style="thin">
        <color rgb="FF000000"/>
      </top>
      <bottom style="thick">
        <color rgb="FF44546A"/>
      </bottom>
    </border>
    <border>
      <top style="thin">
        <color rgb="FF000000"/>
      </top>
      <bottom style="thick">
        <color rgb="FF44546A"/>
      </bottom>
    </border>
    <border>
      <right style="thin">
        <color rgb="FF000000"/>
      </right>
      <top style="thin">
        <color rgb="FF000000"/>
      </top>
      <bottom style="thick">
        <color rgb="FF44546A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vertical="center"/>
    </xf>
    <xf quotePrefix="1" borderId="0" fillId="0" fontId="3" numFmtId="0" xfId="0" applyAlignment="1" applyFont="1">
      <alignment horizontal="left"/>
    </xf>
    <xf borderId="0" fillId="0" fontId="4" numFmtId="0" xfId="0" applyFont="1"/>
    <xf borderId="0" fillId="0" fontId="3" numFmtId="0" xfId="0" applyAlignment="1" applyFont="1">
      <alignment horizontal="left" vertical="center"/>
    </xf>
    <xf borderId="0" fillId="0" fontId="1" numFmtId="0" xfId="0" applyAlignment="1" applyFont="1">
      <alignment horizontal="right"/>
    </xf>
    <xf borderId="0" fillId="0" fontId="4" numFmtId="0" xfId="0" applyAlignment="1" applyFont="1">
      <alignment vertical="center"/>
    </xf>
    <xf borderId="0" fillId="0" fontId="5" numFmtId="0" xfId="0" applyFont="1"/>
    <xf borderId="0" fillId="0" fontId="3" numFmtId="0" xfId="0" applyAlignment="1" applyFont="1">
      <alignment vertical="center"/>
    </xf>
    <xf borderId="0" fillId="0" fontId="6" numFmtId="0" xfId="0" applyFont="1"/>
    <xf borderId="0" fillId="0" fontId="6" numFmtId="0" xfId="0" applyAlignment="1" applyFont="1">
      <alignment vertical="center"/>
    </xf>
    <xf borderId="1" fillId="2" fontId="7" numFmtId="0" xfId="0" applyAlignment="1" applyBorder="1" applyFill="1" applyFont="1">
      <alignment shrinkToFit="0" wrapText="1"/>
    </xf>
    <xf borderId="2" fillId="0" fontId="7" numFmtId="0" xfId="0" applyAlignment="1" applyBorder="1" applyFont="1">
      <alignment horizontal="left"/>
    </xf>
    <xf borderId="3" fillId="0" fontId="8" numFmtId="0" xfId="0" applyBorder="1" applyFont="1"/>
    <xf borderId="4" fillId="0" fontId="8" numFmtId="0" xfId="0" applyBorder="1" applyFont="1"/>
    <xf borderId="5" fillId="0" fontId="6" numFmtId="0" xfId="0" applyBorder="1" applyFont="1"/>
    <xf borderId="0" fillId="0" fontId="3" numFmtId="0" xfId="0" applyAlignment="1" applyFont="1">
      <alignment horizontal="right" vertical="center"/>
    </xf>
    <xf borderId="6" fillId="0" fontId="3" numFmtId="0" xfId="0" applyAlignment="1" applyBorder="1" applyFont="1">
      <alignment horizontal="center" shrinkToFit="0" vertical="center" wrapText="1"/>
    </xf>
    <xf borderId="7" fillId="3" fontId="6" numFmtId="10" xfId="0" applyAlignment="1" applyBorder="1" applyFill="1" applyFont="1" applyNumberFormat="1">
      <alignment horizontal="left" vertical="center"/>
    </xf>
    <xf borderId="6" fillId="0" fontId="3" numFmtId="0" xfId="0" applyAlignment="1" applyBorder="1" applyFont="1">
      <alignment horizontal="left"/>
    </xf>
    <xf borderId="6" fillId="0" fontId="3" numFmtId="0" xfId="0" applyAlignment="1" applyBorder="1" applyFont="1">
      <alignment horizontal="center" shrinkToFit="0" wrapText="1"/>
    </xf>
    <xf borderId="6" fillId="0" fontId="6" numFmtId="164" xfId="0" applyBorder="1" applyFont="1" applyNumberFormat="1"/>
    <xf borderId="6" fillId="0" fontId="9" numFmtId="0" xfId="0" applyAlignment="1" applyBorder="1" applyFont="1">
      <alignment horizontal="center" shrinkToFit="0" vertical="center" wrapText="1"/>
    </xf>
    <xf borderId="5" fillId="0" fontId="3" numFmtId="0" xfId="0" applyAlignment="1" applyBorder="1" applyFont="1">
      <alignment horizontal="center" shrinkToFit="0" wrapText="1"/>
    </xf>
    <xf borderId="0" fillId="0" fontId="10" numFmtId="0" xfId="0" applyAlignment="1" applyFont="1">
      <alignment horizontal="center"/>
    </xf>
    <xf borderId="6" fillId="0" fontId="6" numFmtId="165" xfId="0" applyBorder="1" applyFont="1" applyNumberFormat="1"/>
    <xf borderId="0" fillId="0" fontId="11" numFmtId="0" xfId="0" applyAlignment="1" applyFont="1">
      <alignment vertical="center"/>
    </xf>
    <xf borderId="5" fillId="0" fontId="3" numFmtId="0" xfId="0" applyAlignment="1" applyBorder="1" applyFont="1">
      <alignment horizontal="left"/>
    </xf>
    <xf borderId="5" fillId="0" fontId="6" numFmtId="165" xfId="0" applyBorder="1" applyFont="1" applyNumberFormat="1"/>
    <xf borderId="5" fillId="3" fontId="6" numFmtId="0" xfId="0" applyAlignment="1" applyBorder="1" applyFont="1">
      <alignment horizontal="right" vertical="center"/>
    </xf>
    <xf borderId="5" fillId="3" fontId="6" numFmtId="166" xfId="0" applyAlignment="1" applyBorder="1" applyFont="1" applyNumberFormat="1">
      <alignment horizontal="right" vertical="center"/>
    </xf>
    <xf borderId="5" fillId="0" fontId="6" numFmtId="0" xfId="0" applyAlignment="1" applyBorder="1" applyFont="1">
      <alignment horizontal="left"/>
    </xf>
    <xf borderId="5" fillId="3" fontId="1" numFmtId="166" xfId="0" applyBorder="1" applyFont="1" applyNumberFormat="1"/>
    <xf borderId="5" fillId="0" fontId="6" numFmtId="167" xfId="0" applyBorder="1" applyFont="1" applyNumberFormat="1"/>
    <xf borderId="5" fillId="0" fontId="3" numFmtId="166" xfId="0" applyBorder="1" applyFont="1" applyNumberFormat="1"/>
    <xf borderId="0" fillId="0" fontId="12" numFmtId="9" xfId="0" applyFont="1" applyNumberFormat="1"/>
    <xf borderId="6" fillId="0" fontId="5" numFmtId="0" xfId="0" applyAlignment="1" applyBorder="1" applyFont="1">
      <alignment horizontal="right" vertical="center"/>
    </xf>
    <xf borderId="6" fillId="0" fontId="1" numFmtId="165" xfId="0" applyAlignment="1" applyBorder="1" applyFont="1" applyNumberFormat="1">
      <alignment horizontal="right" vertical="center"/>
    </xf>
    <xf borderId="5" fillId="0" fontId="6" numFmtId="164" xfId="0" applyBorder="1" applyFont="1" applyNumberFormat="1"/>
    <xf borderId="6" fillId="0" fontId="3" numFmtId="0" xfId="0" applyAlignment="1" applyBorder="1" applyFont="1">
      <alignment horizontal="right" vertical="center"/>
    </xf>
    <xf borderId="6" fillId="0" fontId="6" numFmtId="0" xfId="0" applyBorder="1" applyFont="1"/>
    <xf borderId="5" fillId="0" fontId="1" numFmtId="0" xfId="0" applyAlignment="1" applyBorder="1" applyFont="1">
      <alignment horizontal="right" vertical="center"/>
    </xf>
    <xf borderId="5" fillId="3" fontId="1" numFmtId="37" xfId="0" applyAlignment="1" applyBorder="1" applyFont="1" applyNumberFormat="1">
      <alignment horizontal="right" vertical="center"/>
    </xf>
    <xf borderId="0" fillId="0" fontId="2" numFmtId="0" xfId="0" applyAlignment="1" applyFont="1">
      <alignment horizontal="center" vertical="center"/>
    </xf>
    <xf borderId="5" fillId="0" fontId="3" numFmtId="0" xfId="0" applyBorder="1" applyFont="1"/>
    <xf borderId="8" fillId="0" fontId="3" numFmtId="37" xfId="0" applyAlignment="1" applyBorder="1" applyFont="1" applyNumberFormat="1">
      <alignment horizontal="right" vertical="center"/>
    </xf>
    <xf borderId="5" fillId="0" fontId="3" numFmtId="168" xfId="0" applyAlignment="1" applyBorder="1" applyFont="1" applyNumberFormat="1">
      <alignment horizontal="right" vertical="center"/>
    </xf>
    <xf quotePrefix="1" borderId="8" fillId="0" fontId="1" numFmtId="0" xfId="0" applyAlignment="1" applyBorder="1" applyFont="1">
      <alignment horizontal="right" vertical="center"/>
    </xf>
    <xf borderId="5" fillId="0" fontId="1" numFmtId="164" xfId="0" applyAlignment="1" applyBorder="1" applyFont="1" applyNumberFormat="1">
      <alignment horizontal="right" vertical="center"/>
    </xf>
    <xf borderId="9" fillId="4" fontId="1" numFmtId="167" xfId="0" applyAlignment="1" applyBorder="1" applyFill="1" applyFont="1" applyNumberFormat="1">
      <alignment horizontal="right" vertical="center"/>
    </xf>
    <xf borderId="5" fillId="3" fontId="1" numFmtId="167" xfId="0" applyAlignment="1" applyBorder="1" applyFont="1" applyNumberFormat="1">
      <alignment horizontal="right" vertical="center"/>
    </xf>
    <xf borderId="5" fillId="3" fontId="6" numFmtId="167" xfId="0" applyBorder="1" applyFont="1" applyNumberFormat="1"/>
    <xf borderId="8" fillId="0" fontId="3" numFmtId="164" xfId="0" applyAlignment="1" applyBorder="1" applyFont="1" applyNumberFormat="1">
      <alignment horizontal="right" vertical="center"/>
    </xf>
    <xf borderId="5" fillId="0" fontId="3" numFmtId="168" xfId="0" applyBorder="1" applyFont="1" applyNumberFormat="1"/>
    <xf quotePrefix="1" borderId="5" fillId="0" fontId="1" numFmtId="0" xfId="0" applyAlignment="1" applyBorder="1" applyFont="1">
      <alignment horizontal="right" vertical="center"/>
    </xf>
    <xf borderId="5" fillId="4" fontId="1" numFmtId="167" xfId="0" applyAlignment="1" applyBorder="1" applyFont="1" applyNumberFormat="1">
      <alignment horizontal="right" vertical="center"/>
    </xf>
    <xf borderId="10" fillId="4" fontId="1" numFmtId="0" xfId="0" applyAlignment="1" applyBorder="1" applyFont="1">
      <alignment horizontal="right" vertical="center"/>
    </xf>
    <xf borderId="11" fillId="4" fontId="1" numFmtId="169" xfId="0" applyAlignment="1" applyBorder="1" applyFont="1" applyNumberFormat="1">
      <alignment horizontal="right" vertical="center"/>
    </xf>
    <xf borderId="12" fillId="0" fontId="3" numFmtId="0" xfId="0" applyAlignment="1" applyBorder="1" applyFont="1">
      <alignment horizontal="right" vertical="center"/>
    </xf>
    <xf borderId="5" fillId="0" fontId="3" numFmtId="9" xfId="0" applyAlignment="1" applyBorder="1" applyFont="1" applyNumberFormat="1">
      <alignment horizontal="right" vertical="center"/>
    </xf>
    <xf borderId="5" fillId="0" fontId="5" numFmtId="0" xfId="0" applyAlignment="1" applyBorder="1" applyFont="1">
      <alignment horizontal="right" vertical="center"/>
    </xf>
    <xf borderId="13" fillId="4" fontId="1" numFmtId="169" xfId="0" applyAlignment="1" applyBorder="1" applyFont="1" applyNumberFormat="1">
      <alignment horizontal="right" vertical="center"/>
    </xf>
    <xf borderId="5" fillId="0" fontId="3" numFmtId="37" xfId="0" applyAlignment="1" applyBorder="1" applyFont="1" applyNumberFormat="1">
      <alignment horizontal="right" vertical="center"/>
    </xf>
    <xf borderId="11" fillId="4" fontId="1" numFmtId="0" xfId="0" applyAlignment="1" applyBorder="1" applyFont="1">
      <alignment horizontal="right" vertical="center"/>
    </xf>
    <xf quotePrefix="1" borderId="5" fillId="0" fontId="6" numFmtId="0" xfId="0" applyAlignment="1" applyBorder="1" applyFont="1">
      <alignment horizontal="right" vertical="center"/>
    </xf>
    <xf borderId="5" fillId="0" fontId="3" numFmtId="164" xfId="0" applyAlignment="1" applyBorder="1" applyFont="1" applyNumberFormat="1">
      <alignment horizontal="right" vertical="center"/>
    </xf>
    <xf borderId="8" fillId="0" fontId="6" numFmtId="164" xfId="0" applyAlignment="1" applyBorder="1" applyFont="1" applyNumberFormat="1">
      <alignment horizontal="right" vertical="center"/>
    </xf>
    <xf borderId="5" fillId="4" fontId="3" numFmtId="0" xfId="0" applyAlignment="1" applyBorder="1" applyFont="1">
      <alignment horizontal="left"/>
    </xf>
    <xf borderId="5" fillId="4" fontId="6" numFmtId="164" xfId="0" applyBorder="1" applyFont="1" applyNumberFormat="1"/>
    <xf borderId="5" fillId="4" fontId="6" numFmtId="167" xfId="0" applyAlignment="1" applyBorder="1" applyFont="1" applyNumberFormat="1">
      <alignment horizontal="right" vertical="center"/>
    </xf>
    <xf borderId="5" fillId="0" fontId="3" numFmtId="164" xfId="0" applyBorder="1" applyFont="1" applyNumberFormat="1"/>
    <xf borderId="14" fillId="0" fontId="1" numFmtId="0" xfId="0" applyAlignment="1" applyBorder="1" applyFont="1">
      <alignment horizontal="right" vertical="center"/>
    </xf>
    <xf borderId="8" fillId="0" fontId="3" numFmtId="165" xfId="0" applyAlignment="1" applyBorder="1" applyFont="1" applyNumberFormat="1">
      <alignment horizontal="right" vertical="center"/>
    </xf>
    <xf quotePrefix="1" borderId="0" fillId="0" fontId="3" numFmtId="0" xfId="0" applyFont="1"/>
    <xf borderId="5" fillId="0" fontId="6" numFmtId="164" xfId="0" applyAlignment="1" applyBorder="1" applyFont="1" applyNumberFormat="1">
      <alignment horizontal="right" vertical="center"/>
    </xf>
    <xf borderId="5" fillId="0" fontId="1" numFmtId="167" xfId="0" applyAlignment="1" applyBorder="1" applyFont="1" applyNumberFormat="1">
      <alignment horizontal="right" vertical="center"/>
    </xf>
    <xf borderId="6" fillId="0" fontId="3" numFmtId="165" xfId="0" applyBorder="1" applyFont="1" applyNumberFormat="1"/>
    <xf borderId="15" fillId="0" fontId="1" numFmtId="169" xfId="0" applyAlignment="1" applyBorder="1" applyFont="1" applyNumberFormat="1">
      <alignment horizontal="right" vertical="center"/>
    </xf>
    <xf borderId="5" fillId="0" fontId="3" numFmtId="165" xfId="0" applyBorder="1" applyFont="1" applyNumberFormat="1"/>
    <xf borderId="6" fillId="0" fontId="1" numFmtId="169" xfId="0" applyAlignment="1" applyBorder="1" applyFont="1" applyNumberFormat="1">
      <alignment horizontal="right" vertical="center"/>
    </xf>
    <xf borderId="5" fillId="0" fontId="3" numFmtId="164" xfId="0" applyAlignment="1" applyBorder="1" applyFont="1" applyNumberFormat="1">
      <alignment horizontal="left"/>
    </xf>
    <xf borderId="5" fillId="0" fontId="6" numFmtId="167" xfId="0" applyAlignment="1" applyBorder="1" applyFont="1" applyNumberFormat="1">
      <alignment horizontal="right" vertical="center"/>
    </xf>
    <xf quotePrefix="1" borderId="8" fillId="0" fontId="6" numFmtId="0" xfId="0" applyAlignment="1" applyBorder="1" applyFont="1">
      <alignment horizontal="right" vertical="center"/>
    </xf>
    <xf borderId="15" fillId="0" fontId="1" numFmtId="0" xfId="0" applyAlignment="1" applyBorder="1" applyFont="1">
      <alignment horizontal="right" vertical="center"/>
    </xf>
    <xf quotePrefix="1" borderId="8" fillId="0" fontId="3" numFmtId="0" xfId="0" applyAlignment="1" applyBorder="1" applyFont="1">
      <alignment horizontal="right" vertical="center"/>
    </xf>
    <xf borderId="8" fillId="0" fontId="3" numFmtId="0" xfId="0" applyAlignment="1" applyBorder="1" applyFont="1">
      <alignment horizontal="right" vertical="center"/>
    </xf>
    <xf borderId="8" fillId="0" fontId="3" numFmtId="164" xfId="0" applyAlignment="1" applyBorder="1" applyFont="1" applyNumberFormat="1">
      <alignment horizontal="left" vertical="center"/>
    </xf>
    <xf borderId="5" fillId="0" fontId="3" numFmtId="0" xfId="0" applyAlignment="1" applyBorder="1" applyFont="1">
      <alignment horizontal="right" vertical="center"/>
    </xf>
    <xf borderId="5" fillId="0" fontId="3" numFmtId="164" xfId="0" applyAlignment="1" applyBorder="1" applyFont="1" applyNumberFormat="1">
      <alignment horizontal="left" vertical="center"/>
    </xf>
    <xf borderId="5" fillId="0" fontId="6" numFmtId="0" xfId="0" applyAlignment="1" applyBorder="1" applyFont="1">
      <alignment horizontal="right" vertical="center"/>
    </xf>
    <xf borderId="5" fillId="3" fontId="6" numFmtId="167" xfId="0" applyAlignment="1" applyBorder="1" applyFont="1" applyNumberFormat="1">
      <alignment horizontal="right" vertical="center"/>
    </xf>
    <xf borderId="8" fillId="0" fontId="1" numFmtId="164" xfId="0" applyAlignment="1" applyBorder="1" applyFont="1" applyNumberFormat="1">
      <alignment horizontal="right" vertical="center"/>
    </xf>
  </cellXfs>
  <cellStyles count="1">
    <cellStyle xfId="0" name="Normal" builtinId="0"/>
  </cellStyles>
  <dxfs count="4">
    <dxf>
      <font/>
      <fill>
        <patternFill patternType="solid">
          <fgColor rgb="FFF89E53"/>
          <bgColor rgb="FFF89E53"/>
        </patternFill>
      </fill>
      <border/>
    </dxf>
    <dxf>
      <font>
        <color rgb="FFD8D8D8"/>
        <name val="Cambria"/>
      </font>
      <fill>
        <patternFill patternType="none"/>
      </fill>
      <border/>
    </dxf>
    <dxf>
      <font>
        <color rgb="FFBDD6EE"/>
        <name val="Cambria"/>
      </font>
      <fill>
        <patternFill patternType="none"/>
      </fill>
      <border/>
    </dxf>
    <dxf>
      <font/>
      <fill>
        <patternFill patternType="solid">
          <fgColor rgb="FFFFD200"/>
          <bgColor rgb="FFFFD2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3.13"/>
    <col customWidth="1" min="2" max="2" width="21.5"/>
    <col customWidth="1" min="3" max="3" width="9.0"/>
    <col customWidth="1" min="4" max="4" width="9.88"/>
    <col customWidth="1" min="5" max="5" width="7.63"/>
    <col customWidth="1" min="6" max="6" width="9.13"/>
    <col customWidth="1" min="7" max="10" width="7.63"/>
    <col customWidth="1" min="11" max="11" width="8.88"/>
    <col customWidth="1" min="12" max="12" width="7.63"/>
    <col customWidth="1" min="13" max="13" width="9.13"/>
    <col customWidth="1" min="14" max="14" width="8.88"/>
    <col customWidth="1" min="15" max="15" width="9.5"/>
    <col customWidth="1" min="16" max="16" width="8.75"/>
    <col customWidth="1" min="17" max="17" width="9.0"/>
    <col customWidth="1" min="18" max="26" width="7.63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>
      <c r="A2" s="1"/>
      <c r="B2" s="5" t="s">
        <v>1</v>
      </c>
      <c r="D2" s="7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>
      <c r="A3" s="1"/>
      <c r="B3" s="7"/>
      <c r="C3" s="7"/>
      <c r="D3" s="7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>
      <c r="A4" s="1"/>
      <c r="B4" s="9" t="s">
        <v>3</v>
      </c>
      <c r="C4" s="9" t="s">
        <v>4</v>
      </c>
      <c r="D4" s="7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>
      <c r="A5" s="1"/>
      <c r="B5" s="10" t="str">
        <f>IF(ISBLANK([1]Directions!C6), "Owner", [1]Directions!C6)</f>
        <v>#ERROR!</v>
      </c>
      <c r="C5" s="11" t="str">
        <f>IF(ISBLANK([1]Directions!D6), "Company 1", [1]Directions!D6)</f>
        <v>#ERROR!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>
      <c r="A7" s="1"/>
      <c r="B7" s="13" t="s">
        <v>6</v>
      </c>
      <c r="C7" s="14"/>
      <c r="D7" s="14"/>
      <c r="E7" s="15"/>
      <c r="F7" s="16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>
      <c r="A8" s="1"/>
      <c r="B8" s="18" t="s">
        <v>8</v>
      </c>
      <c r="C8" s="18" t="s">
        <v>11</v>
      </c>
      <c r="D8" s="21" t="s">
        <v>12</v>
      </c>
      <c r="E8" s="23" t="s">
        <v>14</v>
      </c>
      <c r="F8" s="24" t="s">
        <v>15</v>
      </c>
      <c r="G8" s="25"/>
      <c r="H8" s="27"/>
      <c r="I8" s="27"/>
      <c r="J8" s="27"/>
      <c r="K8" s="1"/>
      <c r="L8" s="1"/>
      <c r="M8" s="1"/>
      <c r="N8" s="1"/>
      <c r="O8" s="1"/>
      <c r="P8" s="1"/>
      <c r="Q8" s="1"/>
    </row>
    <row r="9">
      <c r="A9" s="1"/>
      <c r="B9" s="30" t="s">
        <v>18</v>
      </c>
      <c r="C9" s="30">
        <v>12.0</v>
      </c>
      <c r="D9" s="31">
        <v>12000.0</v>
      </c>
      <c r="E9" s="33">
        <v>8468.0</v>
      </c>
      <c r="F9" s="35">
        <f t="shared" ref="F9:F14" si="1">D9-E9</f>
        <v>3532</v>
      </c>
      <c r="G9" s="36"/>
      <c r="H9" s="27"/>
      <c r="I9" s="27"/>
      <c r="J9" s="27"/>
      <c r="K9" s="1"/>
      <c r="L9" s="1"/>
      <c r="M9" s="1"/>
      <c r="N9" s="1"/>
      <c r="O9" s="1"/>
      <c r="P9" s="1"/>
      <c r="Q9" s="1"/>
    </row>
    <row r="10">
      <c r="A10" s="1"/>
      <c r="B10" s="30" t="s">
        <v>24</v>
      </c>
      <c r="C10" s="30">
        <v>12.0</v>
      </c>
      <c r="D10" s="31">
        <v>10000.0</v>
      </c>
      <c r="E10" s="33">
        <v>7700.0</v>
      </c>
      <c r="F10" s="35">
        <f t="shared" si="1"/>
        <v>2300</v>
      </c>
      <c r="G10" s="36"/>
      <c r="H10" s="36"/>
      <c r="I10" s="1"/>
      <c r="J10" s="1"/>
      <c r="K10" s="1"/>
      <c r="L10" s="1"/>
      <c r="M10" s="1"/>
      <c r="N10" s="1"/>
      <c r="O10" s="1"/>
      <c r="P10" s="1"/>
      <c r="Q10" s="1"/>
    </row>
    <row r="11">
      <c r="A11" s="1"/>
      <c r="B11" s="30" t="s">
        <v>25</v>
      </c>
      <c r="C11" s="30">
        <v>50.0</v>
      </c>
      <c r="D11" s="31">
        <v>2000.0</v>
      </c>
      <c r="E11" s="33">
        <v>1400.0</v>
      </c>
      <c r="F11" s="35">
        <f t="shared" si="1"/>
        <v>600</v>
      </c>
      <c r="G11" s="36"/>
      <c r="H11" s="36"/>
      <c r="I11" s="1"/>
      <c r="J11" s="1"/>
      <c r="K11" s="1"/>
      <c r="L11" s="1"/>
      <c r="M11" s="1"/>
      <c r="N11" s="1"/>
      <c r="O11" s="1"/>
      <c r="P11" s="1"/>
      <c r="Q11" s="1"/>
    </row>
    <row r="12">
      <c r="A12" s="1"/>
      <c r="B12" s="30" t="s">
        <v>27</v>
      </c>
      <c r="C12" s="30">
        <v>10.0</v>
      </c>
      <c r="D12" s="31">
        <v>10000.0</v>
      </c>
      <c r="E12" s="33">
        <v>2352.22</v>
      </c>
      <c r="F12" s="35">
        <f t="shared" si="1"/>
        <v>7647.78</v>
      </c>
      <c r="G12" s="36"/>
      <c r="H12" s="36"/>
      <c r="I12" s="1"/>
      <c r="J12" s="1"/>
      <c r="K12" s="1"/>
      <c r="L12" s="1"/>
      <c r="M12" s="1"/>
      <c r="N12" s="1"/>
      <c r="O12" s="1"/>
      <c r="P12" s="1"/>
      <c r="Q12" s="1"/>
    </row>
    <row r="13">
      <c r="A13" s="1"/>
      <c r="B13" s="30"/>
      <c r="C13" s="30"/>
      <c r="D13" s="31"/>
      <c r="E13" s="33"/>
      <c r="F13" s="35">
        <f t="shared" si="1"/>
        <v>0</v>
      </c>
      <c r="G13" s="36"/>
      <c r="H13" s="36"/>
      <c r="I13" s="1"/>
      <c r="J13" s="1"/>
      <c r="K13" s="1"/>
      <c r="L13" s="1"/>
      <c r="M13" s="1"/>
      <c r="N13" s="1"/>
      <c r="O13" s="1"/>
      <c r="P13" s="1"/>
      <c r="Q13" s="1"/>
    </row>
    <row r="14">
      <c r="A14" s="1"/>
      <c r="B14" s="30"/>
      <c r="C14" s="30"/>
      <c r="D14" s="31"/>
      <c r="E14" s="33"/>
      <c r="F14" s="35">
        <f t="shared" si="1"/>
        <v>0</v>
      </c>
      <c r="G14" s="36"/>
      <c r="H14" s="36"/>
      <c r="I14" s="1"/>
      <c r="J14" s="1"/>
      <c r="K14" s="1"/>
      <c r="L14" s="1"/>
      <c r="M14" s="1"/>
      <c r="N14" s="1"/>
      <c r="O14" s="1"/>
      <c r="P14" s="1"/>
      <c r="Q14" s="1"/>
    </row>
    <row r="15">
      <c r="A15" s="1"/>
      <c r="B15" s="1"/>
      <c r="C15" s="44"/>
      <c r="O15" s="1"/>
      <c r="P15" s="1"/>
      <c r="Q15" s="1"/>
    </row>
    <row r="16">
      <c r="A16" s="1"/>
      <c r="B16" s="12" t="s">
        <v>8</v>
      </c>
      <c r="C16" s="12" t="str">
        <f t="shared" ref="C16:N16" si="2">'[1]2a-PayrollYear1'!F7</f>
        <v>#REF!</v>
      </c>
      <c r="D16" s="12" t="str">
        <f t="shared" si="2"/>
        <v>#REF!</v>
      </c>
      <c r="E16" s="12" t="str">
        <f t="shared" si="2"/>
        <v>#REF!</v>
      </c>
      <c r="F16" s="12" t="str">
        <f t="shared" si="2"/>
        <v>#REF!</v>
      </c>
      <c r="G16" s="12" t="str">
        <f t="shared" si="2"/>
        <v>#REF!</v>
      </c>
      <c r="H16" s="12" t="str">
        <f t="shared" si="2"/>
        <v>#REF!</v>
      </c>
      <c r="I16" s="12" t="str">
        <f t="shared" si="2"/>
        <v>#REF!</v>
      </c>
      <c r="J16" s="12" t="str">
        <f t="shared" si="2"/>
        <v>#REF!</v>
      </c>
      <c r="K16" s="12" t="str">
        <f t="shared" si="2"/>
        <v>#REF!</v>
      </c>
      <c r="L16" s="12" t="str">
        <f t="shared" si="2"/>
        <v>#REF!</v>
      </c>
      <c r="M16" s="12" t="str">
        <f t="shared" si="2"/>
        <v>#REF!</v>
      </c>
      <c r="N16" s="12" t="str">
        <f t="shared" si="2"/>
        <v>#REF!</v>
      </c>
      <c r="O16" s="12" t="s">
        <v>29</v>
      </c>
      <c r="P16" s="12" t="s">
        <v>20</v>
      </c>
      <c r="Q16" s="12" t="s">
        <v>21</v>
      </c>
    </row>
    <row r="17">
      <c r="A17" s="1"/>
      <c r="B17" s="37" t="str">
        <f>IF(ISBLANK(B9), "Product 1", B9)</f>
        <v>Wheel Chair Accessibe 5X7</v>
      </c>
      <c r="C17" s="38"/>
      <c r="D17" s="38"/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40"/>
      <c r="P17" s="41"/>
      <c r="Q17" s="40"/>
    </row>
    <row r="18">
      <c r="A18" s="1"/>
      <c r="B18" s="42" t="str">
        <f>IF(ISBLANK(C9), "Units Sold", Unit1&amp; " Sold")</f>
        <v>#NAME?</v>
      </c>
      <c r="C18" s="43">
        <v>1.0</v>
      </c>
      <c r="D18" s="43">
        <v>1.0</v>
      </c>
      <c r="E18" s="43">
        <v>1.0</v>
      </c>
      <c r="F18" s="43">
        <v>1.0</v>
      </c>
      <c r="G18" s="43">
        <v>1.0</v>
      </c>
      <c r="H18" s="43">
        <v>1.0</v>
      </c>
      <c r="I18" s="43">
        <v>1.0</v>
      </c>
      <c r="J18" s="43">
        <v>1.0</v>
      </c>
      <c r="K18" s="43">
        <v>1.0</v>
      </c>
      <c r="L18" s="43">
        <v>1.0</v>
      </c>
      <c r="M18" s="43">
        <v>1.0</v>
      </c>
      <c r="N18" s="43">
        <v>1.0</v>
      </c>
      <c r="O18" s="46">
        <f t="shared" ref="O18:O21" si="4">SUM(C18:N18)</f>
        <v>12</v>
      </c>
      <c r="P18" s="16"/>
      <c r="Q18" s="47">
        <f>IF($O$52=0,0,O18/$O$52)</f>
        <v>0.1395348837</v>
      </c>
    </row>
    <row r="19">
      <c r="A19" s="1"/>
      <c r="B19" s="48" t="s">
        <v>32</v>
      </c>
      <c r="C19" s="50">
        <f t="shared" ref="C19:N19" si="3">$D$9*C18</f>
        <v>12000</v>
      </c>
      <c r="D19" s="50">
        <f t="shared" si="3"/>
        <v>12000</v>
      </c>
      <c r="E19" s="50">
        <f t="shared" si="3"/>
        <v>12000</v>
      </c>
      <c r="F19" s="50">
        <f t="shared" si="3"/>
        <v>12000</v>
      </c>
      <c r="G19" s="50">
        <f t="shared" si="3"/>
        <v>12000</v>
      </c>
      <c r="H19" s="50">
        <f t="shared" si="3"/>
        <v>12000</v>
      </c>
      <c r="I19" s="50">
        <f t="shared" si="3"/>
        <v>12000</v>
      </c>
      <c r="J19" s="50">
        <f t="shared" si="3"/>
        <v>12000</v>
      </c>
      <c r="K19" s="50">
        <f t="shared" si="3"/>
        <v>12000</v>
      </c>
      <c r="L19" s="50">
        <f t="shared" si="3"/>
        <v>12000</v>
      </c>
      <c r="M19" s="50">
        <f t="shared" si="3"/>
        <v>12000</v>
      </c>
      <c r="N19" s="50">
        <f t="shared" si="3"/>
        <v>12000</v>
      </c>
      <c r="O19" s="53">
        <f t="shared" si="4"/>
        <v>144000</v>
      </c>
      <c r="P19" s="54">
        <f>(P20+P21)</f>
        <v>1</v>
      </c>
      <c r="Q19" s="47">
        <f>IF($O$53=0,0,O19/$O$53)</f>
        <v>0.2975206612</v>
      </c>
    </row>
    <row r="20">
      <c r="A20" s="1"/>
      <c r="B20" s="48" t="s">
        <v>36</v>
      </c>
      <c r="C20" s="50">
        <f t="shared" ref="C20:N20" si="5">$E$9*C18</f>
        <v>8468</v>
      </c>
      <c r="D20" s="50">
        <f t="shared" si="5"/>
        <v>8468</v>
      </c>
      <c r="E20" s="50">
        <f t="shared" si="5"/>
        <v>8468</v>
      </c>
      <c r="F20" s="50">
        <f t="shared" si="5"/>
        <v>8468</v>
      </c>
      <c r="G20" s="50">
        <f t="shared" si="5"/>
        <v>8468</v>
      </c>
      <c r="H20" s="50">
        <f t="shared" si="5"/>
        <v>8468</v>
      </c>
      <c r="I20" s="50">
        <f t="shared" si="5"/>
        <v>8468</v>
      </c>
      <c r="J20" s="50">
        <f t="shared" si="5"/>
        <v>8468</v>
      </c>
      <c r="K20" s="50">
        <f t="shared" si="5"/>
        <v>8468</v>
      </c>
      <c r="L20" s="50">
        <f t="shared" si="5"/>
        <v>8468</v>
      </c>
      <c r="M20" s="50">
        <f t="shared" si="5"/>
        <v>8468</v>
      </c>
      <c r="N20" s="50">
        <f t="shared" si="5"/>
        <v>8468</v>
      </c>
      <c r="O20" s="53">
        <f t="shared" si="4"/>
        <v>101616</v>
      </c>
      <c r="P20" s="54">
        <f>IF(O19=0,0,O20/O19)</f>
        <v>0.7056666667</v>
      </c>
      <c r="Q20" s="47">
        <f>IF($O$54=0,0,O20/$O$54)</f>
        <v>0.3477110664</v>
      </c>
    </row>
    <row r="21" ht="15.75" customHeight="1">
      <c r="A21" s="1"/>
      <c r="B21" s="55" t="s">
        <v>37</v>
      </c>
      <c r="C21" s="56">
        <f t="shared" ref="C21:N21" si="6">C19-C20</f>
        <v>3532</v>
      </c>
      <c r="D21" s="56">
        <f t="shared" si="6"/>
        <v>3532</v>
      </c>
      <c r="E21" s="56">
        <f t="shared" si="6"/>
        <v>3532</v>
      </c>
      <c r="F21" s="56">
        <f t="shared" si="6"/>
        <v>3532</v>
      </c>
      <c r="G21" s="56">
        <f t="shared" si="6"/>
        <v>3532</v>
      </c>
      <c r="H21" s="56">
        <f t="shared" si="6"/>
        <v>3532</v>
      </c>
      <c r="I21" s="56">
        <f t="shared" si="6"/>
        <v>3532</v>
      </c>
      <c r="J21" s="56">
        <f t="shared" si="6"/>
        <v>3532</v>
      </c>
      <c r="K21" s="56">
        <f t="shared" si="6"/>
        <v>3532</v>
      </c>
      <c r="L21" s="56">
        <f t="shared" si="6"/>
        <v>3532</v>
      </c>
      <c r="M21" s="56">
        <f t="shared" si="6"/>
        <v>3532</v>
      </c>
      <c r="N21" s="56">
        <f t="shared" si="6"/>
        <v>3532</v>
      </c>
      <c r="O21" s="53">
        <f t="shared" si="4"/>
        <v>42384</v>
      </c>
      <c r="P21" s="54">
        <f>IF(O19=0,0,O21/O19)</f>
        <v>0.2943333333</v>
      </c>
      <c r="Q21" s="47">
        <f>IF($O$55=0,0,O21/$O$55)</f>
        <v>0.2210293258</v>
      </c>
    </row>
    <row r="22" ht="15.75" customHeight="1">
      <c r="A22" s="1"/>
      <c r="B22" s="57"/>
      <c r="C22" s="58"/>
      <c r="D22" s="58"/>
      <c r="E22" s="58"/>
      <c r="F22" s="58"/>
      <c r="G22" s="58"/>
      <c r="H22" s="58"/>
      <c r="I22" s="58"/>
      <c r="J22" s="58"/>
      <c r="K22" s="58"/>
      <c r="L22" s="58"/>
      <c r="M22" s="58"/>
      <c r="N22" s="58"/>
      <c r="O22" s="59"/>
      <c r="P22" s="16"/>
      <c r="Q22" s="60"/>
    </row>
    <row r="23" ht="15.75" customHeight="1">
      <c r="A23" s="1"/>
      <c r="B23" s="61" t="str">
        <f>IF(ISBLANK(B10), "Product 2", B10)</f>
        <v>4X4</v>
      </c>
      <c r="C23" s="62"/>
      <c r="D23" s="62"/>
      <c r="E23" s="62"/>
      <c r="F23" s="62"/>
      <c r="G23" s="62"/>
      <c r="H23" s="62"/>
      <c r="I23" s="62"/>
      <c r="J23" s="62"/>
      <c r="K23" s="62"/>
      <c r="L23" s="62"/>
      <c r="M23" s="62"/>
      <c r="N23" s="62"/>
      <c r="O23" s="40"/>
      <c r="P23" s="16"/>
      <c r="Q23" s="60"/>
    </row>
    <row r="24" ht="15.75" customHeight="1">
      <c r="A24" s="1"/>
      <c r="B24" s="42" t="str">
        <f>IF(ISBLANK(C10), "Units Sold", Unit2&amp; " Sold")</f>
        <v>#NAME?</v>
      </c>
      <c r="C24" s="43">
        <v>1.0</v>
      </c>
      <c r="D24" s="43">
        <v>1.0</v>
      </c>
      <c r="E24" s="43">
        <v>1.0</v>
      </c>
      <c r="F24" s="43">
        <v>1.0</v>
      </c>
      <c r="G24" s="43">
        <v>1.0</v>
      </c>
      <c r="H24" s="43">
        <v>1.0</v>
      </c>
      <c r="I24" s="43">
        <v>1.0</v>
      </c>
      <c r="J24" s="43">
        <v>1.0</v>
      </c>
      <c r="K24" s="43">
        <v>1.0</v>
      </c>
      <c r="L24" s="43">
        <v>1.0</v>
      </c>
      <c r="M24" s="43">
        <v>1.0</v>
      </c>
      <c r="N24" s="43">
        <v>1.0</v>
      </c>
      <c r="O24" s="63">
        <f t="shared" ref="O24:O27" si="8">SUM(C24:N24)</f>
        <v>12</v>
      </c>
      <c r="P24" s="16"/>
      <c r="Q24" s="47">
        <f>IF($O$52=0,0,O24/$O$52)</f>
        <v>0.1395348837</v>
      </c>
    </row>
    <row r="25" ht="15.75" customHeight="1">
      <c r="A25" s="1"/>
      <c r="B25" s="65" t="s">
        <v>32</v>
      </c>
      <c r="C25" s="50">
        <f t="shared" ref="C25:N25" si="7">$D$10*C24</f>
        <v>10000</v>
      </c>
      <c r="D25" s="50">
        <f t="shared" si="7"/>
        <v>10000</v>
      </c>
      <c r="E25" s="50">
        <f t="shared" si="7"/>
        <v>10000</v>
      </c>
      <c r="F25" s="50">
        <f t="shared" si="7"/>
        <v>10000</v>
      </c>
      <c r="G25" s="50">
        <f t="shared" si="7"/>
        <v>10000</v>
      </c>
      <c r="H25" s="50">
        <f t="shared" si="7"/>
        <v>10000</v>
      </c>
      <c r="I25" s="50">
        <f t="shared" si="7"/>
        <v>10000</v>
      </c>
      <c r="J25" s="50">
        <f t="shared" si="7"/>
        <v>10000</v>
      </c>
      <c r="K25" s="50">
        <f t="shared" si="7"/>
        <v>10000</v>
      </c>
      <c r="L25" s="50">
        <f t="shared" si="7"/>
        <v>10000</v>
      </c>
      <c r="M25" s="50">
        <f t="shared" si="7"/>
        <v>10000</v>
      </c>
      <c r="N25" s="50">
        <f t="shared" si="7"/>
        <v>10000</v>
      </c>
      <c r="O25" s="66">
        <f t="shared" si="8"/>
        <v>120000</v>
      </c>
      <c r="P25" s="54">
        <f>(P26+P27)</f>
        <v>1</v>
      </c>
      <c r="Q25" s="47">
        <f>IF($O$53=0,0,O25/$O$53)</f>
        <v>0.2479338843</v>
      </c>
    </row>
    <row r="26" ht="15.75" customHeight="1">
      <c r="A26" s="1"/>
      <c r="B26" s="65" t="s">
        <v>36</v>
      </c>
      <c r="C26" s="50">
        <f t="shared" ref="C26:N26" si="9">$E$10*C24</f>
        <v>7700</v>
      </c>
      <c r="D26" s="50">
        <f t="shared" si="9"/>
        <v>7700</v>
      </c>
      <c r="E26" s="50">
        <f t="shared" si="9"/>
        <v>7700</v>
      </c>
      <c r="F26" s="50">
        <f t="shared" si="9"/>
        <v>7700</v>
      </c>
      <c r="G26" s="50">
        <f t="shared" si="9"/>
        <v>7700</v>
      </c>
      <c r="H26" s="50">
        <f t="shared" si="9"/>
        <v>7700</v>
      </c>
      <c r="I26" s="50">
        <f t="shared" si="9"/>
        <v>7700</v>
      </c>
      <c r="J26" s="50">
        <f t="shared" si="9"/>
        <v>7700</v>
      </c>
      <c r="K26" s="50">
        <f t="shared" si="9"/>
        <v>7700</v>
      </c>
      <c r="L26" s="50">
        <f t="shared" si="9"/>
        <v>7700</v>
      </c>
      <c r="M26" s="50">
        <f t="shared" si="9"/>
        <v>7700</v>
      </c>
      <c r="N26" s="50">
        <f t="shared" si="9"/>
        <v>7700</v>
      </c>
      <c r="O26" s="66">
        <f t="shared" si="8"/>
        <v>92400</v>
      </c>
      <c r="P26" s="54">
        <f>IF(O25=0,0,O26/O25)</f>
        <v>0.77</v>
      </c>
      <c r="Q26" s="47">
        <f>IF($O$54=0,0,O26/$O$54)</f>
        <v>0.3161756272</v>
      </c>
    </row>
    <row r="27" ht="15.75" customHeight="1">
      <c r="A27" s="1"/>
      <c r="B27" s="55" t="s">
        <v>46</v>
      </c>
      <c r="C27" s="56">
        <f t="shared" ref="C27:N27" si="10">C25-C26</f>
        <v>2300</v>
      </c>
      <c r="D27" s="56">
        <f t="shared" si="10"/>
        <v>2300</v>
      </c>
      <c r="E27" s="56">
        <f t="shared" si="10"/>
        <v>2300</v>
      </c>
      <c r="F27" s="56">
        <f t="shared" si="10"/>
        <v>2300</v>
      </c>
      <c r="G27" s="56">
        <f t="shared" si="10"/>
        <v>2300</v>
      </c>
      <c r="H27" s="56">
        <f t="shared" si="10"/>
        <v>2300</v>
      </c>
      <c r="I27" s="56">
        <f t="shared" si="10"/>
        <v>2300</v>
      </c>
      <c r="J27" s="56">
        <f t="shared" si="10"/>
        <v>2300</v>
      </c>
      <c r="K27" s="56">
        <f t="shared" si="10"/>
        <v>2300</v>
      </c>
      <c r="L27" s="56">
        <f t="shared" si="10"/>
        <v>2300</v>
      </c>
      <c r="M27" s="56">
        <f t="shared" si="10"/>
        <v>2300</v>
      </c>
      <c r="N27" s="56">
        <f t="shared" si="10"/>
        <v>2300</v>
      </c>
      <c r="O27" s="66">
        <f t="shared" si="8"/>
        <v>27600</v>
      </c>
      <c r="P27" s="54">
        <f>IF(O25=0,0,O27/O25)</f>
        <v>0.23</v>
      </c>
      <c r="Q27" s="47">
        <f>IF($O$55=0,0,O27/$O$55)</f>
        <v>0.1439318939</v>
      </c>
    </row>
    <row r="28" ht="15.75" customHeight="1">
      <c r="A28" s="1"/>
      <c r="B28" s="57"/>
      <c r="C28" s="58"/>
      <c r="D28" s="58"/>
      <c r="E28" s="58"/>
      <c r="F28" s="58"/>
      <c r="G28" s="58"/>
      <c r="H28" s="58"/>
      <c r="I28" s="58"/>
      <c r="J28" s="58"/>
      <c r="K28" s="58"/>
      <c r="L28" s="58"/>
      <c r="M28" s="58"/>
      <c r="N28" s="58"/>
      <c r="O28" s="59"/>
      <c r="P28" s="16"/>
      <c r="Q28" s="60"/>
    </row>
    <row r="29" ht="15.75" customHeight="1">
      <c r="A29" s="1"/>
      <c r="B29" s="61" t="str">
        <f>IF(ISBLANK(B11), "Product 3", B11)</f>
        <v>Tent</v>
      </c>
      <c r="C29" s="62"/>
      <c r="D29" s="62"/>
      <c r="E29" s="62"/>
      <c r="F29" s="62"/>
      <c r="G29" s="62"/>
      <c r="H29" s="62"/>
      <c r="I29" s="62"/>
      <c r="J29" s="62"/>
      <c r="K29" s="62"/>
      <c r="L29" s="62"/>
      <c r="M29" s="62"/>
      <c r="N29" s="62"/>
      <c r="O29" s="40"/>
      <c r="P29" s="16"/>
      <c r="Q29" s="60"/>
    </row>
    <row r="30" ht="15.75" customHeight="1">
      <c r="A30" s="1"/>
      <c r="B30" s="42" t="str">
        <f>IF(ISBLANK(C11), "Units Sold", Unit3&amp; " Sold")</f>
        <v>#NAME?</v>
      </c>
      <c r="C30" s="43">
        <v>5.0</v>
      </c>
      <c r="D30" s="43">
        <v>5.0</v>
      </c>
      <c r="E30" s="43">
        <v>5.0</v>
      </c>
      <c r="F30" s="43">
        <v>3.0</v>
      </c>
      <c r="G30" s="43">
        <v>2.0</v>
      </c>
      <c r="H30" s="43">
        <v>5.0</v>
      </c>
      <c r="I30" s="43">
        <v>3.0</v>
      </c>
      <c r="J30" s="43">
        <v>5.0</v>
      </c>
      <c r="K30" s="43">
        <v>2.0</v>
      </c>
      <c r="L30" s="43">
        <v>5.0</v>
      </c>
      <c r="M30" s="43">
        <v>5.0</v>
      </c>
      <c r="N30" s="43">
        <v>5.0</v>
      </c>
      <c r="O30" s="63">
        <f t="shared" ref="O30:O33" si="12">SUM(C30:N30)</f>
        <v>50</v>
      </c>
      <c r="P30" s="16"/>
      <c r="Q30" s="47">
        <f>IF($O$52=0,0,O30/$O$52)</f>
        <v>0.5813953488</v>
      </c>
    </row>
    <row r="31" ht="15.75" customHeight="1">
      <c r="A31" s="1"/>
      <c r="B31" s="65" t="s">
        <v>32</v>
      </c>
      <c r="C31" s="70">
        <f t="shared" ref="C31:N31" si="11">$D$11*C30</f>
        <v>10000</v>
      </c>
      <c r="D31" s="70">
        <f t="shared" si="11"/>
        <v>10000</v>
      </c>
      <c r="E31" s="70">
        <f t="shared" si="11"/>
        <v>10000</v>
      </c>
      <c r="F31" s="70">
        <f t="shared" si="11"/>
        <v>6000</v>
      </c>
      <c r="G31" s="70">
        <f t="shared" si="11"/>
        <v>4000</v>
      </c>
      <c r="H31" s="70">
        <f t="shared" si="11"/>
        <v>10000</v>
      </c>
      <c r="I31" s="70">
        <f t="shared" si="11"/>
        <v>6000</v>
      </c>
      <c r="J31" s="70">
        <f t="shared" si="11"/>
        <v>10000</v>
      </c>
      <c r="K31" s="70">
        <f t="shared" si="11"/>
        <v>4000</v>
      </c>
      <c r="L31" s="70">
        <f t="shared" si="11"/>
        <v>10000</v>
      </c>
      <c r="M31" s="70">
        <f t="shared" si="11"/>
        <v>10000</v>
      </c>
      <c r="N31" s="70">
        <f t="shared" si="11"/>
        <v>10000</v>
      </c>
      <c r="O31" s="66">
        <f t="shared" si="12"/>
        <v>100000</v>
      </c>
      <c r="P31" s="54">
        <f>(P32+P33)</f>
        <v>1</v>
      </c>
      <c r="Q31" s="47">
        <f>IF($O$53=0,0,O31/$O$53)</f>
        <v>0.2066115702</v>
      </c>
    </row>
    <row r="32" ht="15.75" customHeight="1">
      <c r="A32" s="1"/>
      <c r="B32" s="65" t="s">
        <v>36</v>
      </c>
      <c r="C32" s="70">
        <f t="shared" ref="C32:N32" si="13">$E$11*C30</f>
        <v>7000</v>
      </c>
      <c r="D32" s="70">
        <f t="shared" si="13"/>
        <v>7000</v>
      </c>
      <c r="E32" s="70">
        <f t="shared" si="13"/>
        <v>7000</v>
      </c>
      <c r="F32" s="70">
        <f t="shared" si="13"/>
        <v>4200</v>
      </c>
      <c r="G32" s="70">
        <f t="shared" si="13"/>
        <v>2800</v>
      </c>
      <c r="H32" s="70">
        <f t="shared" si="13"/>
        <v>7000</v>
      </c>
      <c r="I32" s="70">
        <f t="shared" si="13"/>
        <v>4200</v>
      </c>
      <c r="J32" s="70">
        <f t="shared" si="13"/>
        <v>7000</v>
      </c>
      <c r="K32" s="70">
        <f t="shared" si="13"/>
        <v>2800</v>
      </c>
      <c r="L32" s="70">
        <f t="shared" si="13"/>
        <v>7000</v>
      </c>
      <c r="M32" s="70">
        <f t="shared" si="13"/>
        <v>7000</v>
      </c>
      <c r="N32" s="70">
        <f t="shared" si="13"/>
        <v>7000</v>
      </c>
      <c r="O32" s="66">
        <f t="shared" si="12"/>
        <v>70000</v>
      </c>
      <c r="P32" s="54">
        <f>IF(O31=0,0,O32/O31)</f>
        <v>0.7</v>
      </c>
      <c r="Q32" s="47">
        <f>IF($O$54=0,0,O32/$O$54)</f>
        <v>0.2395269903</v>
      </c>
    </row>
    <row r="33" ht="15.75" customHeight="1">
      <c r="A33" s="1"/>
      <c r="B33" s="55" t="s">
        <v>46</v>
      </c>
      <c r="C33" s="56">
        <f t="shared" ref="C33:N33" si="14">C31-C32</f>
        <v>3000</v>
      </c>
      <c r="D33" s="56">
        <f t="shared" si="14"/>
        <v>3000</v>
      </c>
      <c r="E33" s="56">
        <f t="shared" si="14"/>
        <v>3000</v>
      </c>
      <c r="F33" s="56">
        <f t="shared" si="14"/>
        <v>1800</v>
      </c>
      <c r="G33" s="56">
        <f t="shared" si="14"/>
        <v>1200</v>
      </c>
      <c r="H33" s="56">
        <f t="shared" si="14"/>
        <v>3000</v>
      </c>
      <c r="I33" s="56">
        <f t="shared" si="14"/>
        <v>1800</v>
      </c>
      <c r="J33" s="56">
        <f t="shared" si="14"/>
        <v>3000</v>
      </c>
      <c r="K33" s="56">
        <f t="shared" si="14"/>
        <v>1200</v>
      </c>
      <c r="L33" s="56">
        <f t="shared" si="14"/>
        <v>3000</v>
      </c>
      <c r="M33" s="56">
        <f t="shared" si="14"/>
        <v>3000</v>
      </c>
      <c r="N33" s="56">
        <f t="shared" si="14"/>
        <v>3000</v>
      </c>
      <c r="O33" s="66">
        <f t="shared" si="12"/>
        <v>30000</v>
      </c>
      <c r="P33" s="54">
        <f>IF(O31=0,0,O33/O31)</f>
        <v>0.3</v>
      </c>
      <c r="Q33" s="47">
        <f>IF($O$55=0,0,O33/$O$55)</f>
        <v>0.1564477108</v>
      </c>
    </row>
    <row r="34" ht="15.75" customHeight="1">
      <c r="A34" s="1"/>
      <c r="B34" s="72"/>
      <c r="C34" s="58"/>
      <c r="D34" s="58"/>
      <c r="E34" s="58"/>
      <c r="F34" s="58"/>
      <c r="G34" s="58"/>
      <c r="H34" s="58"/>
      <c r="I34" s="58"/>
      <c r="J34" s="58"/>
      <c r="K34" s="58"/>
      <c r="L34" s="58"/>
      <c r="M34" s="58"/>
      <c r="N34" s="58"/>
      <c r="O34" s="59"/>
      <c r="P34" s="16"/>
      <c r="Q34" s="60"/>
    </row>
    <row r="35" ht="15.75" customHeight="1">
      <c r="A35" s="1"/>
      <c r="B35" s="61" t="str">
        <f>IF(ISBLANK(B12), "Product 4", B12)</f>
        <v>Placed units with Advertising</v>
      </c>
      <c r="C35" s="62"/>
      <c r="D35" s="62"/>
      <c r="E35" s="62"/>
      <c r="F35" s="62"/>
      <c r="G35" s="62"/>
      <c r="H35" s="62"/>
      <c r="I35" s="62"/>
      <c r="J35" s="62"/>
      <c r="K35" s="62"/>
      <c r="L35" s="62"/>
      <c r="M35" s="62"/>
      <c r="N35" s="62"/>
      <c r="O35" s="40"/>
      <c r="P35" s="16"/>
      <c r="Q35" s="60"/>
    </row>
    <row r="36" ht="15.75" customHeight="1">
      <c r="A36" s="1"/>
      <c r="B36" s="42" t="str">
        <f>IF(ISBLANK(C12), "Units Sold", Unit4&amp; " Sold")</f>
        <v>#NAME?</v>
      </c>
      <c r="C36" s="43">
        <v>1.0</v>
      </c>
      <c r="D36" s="43">
        <v>1.0</v>
      </c>
      <c r="E36" s="43">
        <v>1.0</v>
      </c>
      <c r="F36" s="43">
        <v>1.0</v>
      </c>
      <c r="G36" s="43">
        <v>1.0</v>
      </c>
      <c r="H36" s="43">
        <v>1.0</v>
      </c>
      <c r="I36" s="43">
        <v>1.0</v>
      </c>
      <c r="J36" s="43">
        <v>1.0</v>
      </c>
      <c r="K36" s="43">
        <v>1.0</v>
      </c>
      <c r="L36" s="43">
        <v>1.0</v>
      </c>
      <c r="M36" s="43">
        <v>1.0</v>
      </c>
      <c r="N36" s="43">
        <v>1.0</v>
      </c>
      <c r="O36" s="63">
        <f t="shared" ref="O36:O39" si="16">SUM(C36:N36)</f>
        <v>12</v>
      </c>
      <c r="P36" s="16"/>
      <c r="Q36" s="47">
        <f>IF($O$52=0,0,O36/$O$52)</f>
        <v>0.1395348837</v>
      </c>
    </row>
    <row r="37" ht="15.75" customHeight="1">
      <c r="A37" s="1"/>
      <c r="B37" s="65" t="s">
        <v>32</v>
      </c>
      <c r="C37" s="70">
        <f t="shared" ref="C37:N37" si="15">$D$12*C36</f>
        <v>10000</v>
      </c>
      <c r="D37" s="70">
        <f t="shared" si="15"/>
        <v>10000</v>
      </c>
      <c r="E37" s="70">
        <f t="shared" si="15"/>
        <v>10000</v>
      </c>
      <c r="F37" s="70">
        <f t="shared" si="15"/>
        <v>10000</v>
      </c>
      <c r="G37" s="70">
        <f t="shared" si="15"/>
        <v>10000</v>
      </c>
      <c r="H37" s="70">
        <f t="shared" si="15"/>
        <v>10000</v>
      </c>
      <c r="I37" s="70">
        <f t="shared" si="15"/>
        <v>10000</v>
      </c>
      <c r="J37" s="70">
        <f t="shared" si="15"/>
        <v>10000</v>
      </c>
      <c r="K37" s="70">
        <f t="shared" si="15"/>
        <v>10000</v>
      </c>
      <c r="L37" s="70">
        <f t="shared" si="15"/>
        <v>10000</v>
      </c>
      <c r="M37" s="70">
        <f t="shared" si="15"/>
        <v>10000</v>
      </c>
      <c r="N37" s="70">
        <f t="shared" si="15"/>
        <v>10000</v>
      </c>
      <c r="O37" s="53">
        <f t="shared" si="16"/>
        <v>120000</v>
      </c>
      <c r="P37" s="54">
        <f>(P38+P39)</f>
        <v>1</v>
      </c>
      <c r="Q37" s="47">
        <f>IF($O$53=0,0,O37/$O$53)</f>
        <v>0.2479338843</v>
      </c>
    </row>
    <row r="38" ht="15.75" customHeight="1">
      <c r="A38" s="1"/>
      <c r="B38" s="65" t="s">
        <v>36</v>
      </c>
      <c r="C38" s="70">
        <f t="shared" ref="C38:N38" si="17">$E$12*C36</f>
        <v>2352.22</v>
      </c>
      <c r="D38" s="70">
        <f t="shared" si="17"/>
        <v>2352.22</v>
      </c>
      <c r="E38" s="70">
        <f t="shared" si="17"/>
        <v>2352.22</v>
      </c>
      <c r="F38" s="70">
        <f t="shared" si="17"/>
        <v>2352.22</v>
      </c>
      <c r="G38" s="70">
        <f t="shared" si="17"/>
        <v>2352.22</v>
      </c>
      <c r="H38" s="70">
        <f t="shared" si="17"/>
        <v>2352.22</v>
      </c>
      <c r="I38" s="70">
        <f t="shared" si="17"/>
        <v>2352.22</v>
      </c>
      <c r="J38" s="70">
        <f t="shared" si="17"/>
        <v>2352.22</v>
      </c>
      <c r="K38" s="70">
        <f t="shared" si="17"/>
        <v>2352.22</v>
      </c>
      <c r="L38" s="70">
        <f t="shared" si="17"/>
        <v>2352.22</v>
      </c>
      <c r="M38" s="70">
        <f t="shared" si="17"/>
        <v>2352.22</v>
      </c>
      <c r="N38" s="70">
        <f t="shared" si="17"/>
        <v>2352.22</v>
      </c>
      <c r="O38" s="53">
        <f t="shared" si="16"/>
        <v>28226.64</v>
      </c>
      <c r="P38" s="54">
        <f>IF(O37=0,0,O38/O37)</f>
        <v>0.235222</v>
      </c>
      <c r="Q38" s="47">
        <f>IF($O$54=0,0,O38/$O$54)</f>
        <v>0.09658631608</v>
      </c>
    </row>
    <row r="39" ht="15.75" customHeight="1">
      <c r="A39" s="1"/>
      <c r="B39" s="55" t="s">
        <v>46</v>
      </c>
      <c r="C39" s="56">
        <f t="shared" ref="C39:N39" si="18">C37-C38</f>
        <v>7647.78</v>
      </c>
      <c r="D39" s="56">
        <f t="shared" si="18"/>
        <v>7647.78</v>
      </c>
      <c r="E39" s="56">
        <f t="shared" si="18"/>
        <v>7647.78</v>
      </c>
      <c r="F39" s="56">
        <f t="shared" si="18"/>
        <v>7647.78</v>
      </c>
      <c r="G39" s="56">
        <f t="shared" si="18"/>
        <v>7647.78</v>
      </c>
      <c r="H39" s="56">
        <f t="shared" si="18"/>
        <v>7647.78</v>
      </c>
      <c r="I39" s="56">
        <f t="shared" si="18"/>
        <v>7647.78</v>
      </c>
      <c r="J39" s="56">
        <f t="shared" si="18"/>
        <v>7647.78</v>
      </c>
      <c r="K39" s="56">
        <f t="shared" si="18"/>
        <v>7647.78</v>
      </c>
      <c r="L39" s="56">
        <f t="shared" si="18"/>
        <v>7647.78</v>
      </c>
      <c r="M39" s="56">
        <f t="shared" si="18"/>
        <v>7647.78</v>
      </c>
      <c r="N39" s="56">
        <f t="shared" si="18"/>
        <v>7647.78</v>
      </c>
      <c r="O39" s="53">
        <f t="shared" si="16"/>
        <v>91773.36</v>
      </c>
      <c r="P39" s="54">
        <f>IF(O37=0,0,O39/O37)</f>
        <v>0.764778</v>
      </c>
      <c r="Q39" s="47">
        <f>IF($O$55=0,0,O39/$O$55)</f>
        <v>0.4785910695</v>
      </c>
    </row>
    <row r="40" ht="15.75" customHeight="1">
      <c r="A40" s="1"/>
      <c r="B40" s="72"/>
      <c r="C40" s="58"/>
      <c r="D40" s="58"/>
      <c r="E40" s="58"/>
      <c r="F40" s="58"/>
      <c r="G40" s="58"/>
      <c r="H40" s="58"/>
      <c r="I40" s="58"/>
      <c r="J40" s="58"/>
      <c r="K40" s="58"/>
      <c r="L40" s="58"/>
      <c r="M40" s="58"/>
      <c r="N40" s="58"/>
      <c r="O40" s="73"/>
      <c r="P40" s="16"/>
      <c r="Q40" s="60"/>
    </row>
    <row r="41" ht="15.75" customHeight="1">
      <c r="A41" s="1"/>
      <c r="B41" s="61" t="str">
        <f>IF(ISBLANK(B13), "Product 5", B13)</f>
        <v>Product 5</v>
      </c>
      <c r="C41" s="62"/>
      <c r="D41" s="62"/>
      <c r="E41" s="62"/>
      <c r="F41" s="62"/>
      <c r="G41" s="62"/>
      <c r="H41" s="62"/>
      <c r="I41" s="62"/>
      <c r="J41" s="62"/>
      <c r="K41" s="62"/>
      <c r="L41" s="62"/>
      <c r="M41" s="62"/>
      <c r="N41" s="62"/>
      <c r="O41" s="40"/>
      <c r="P41" s="16"/>
      <c r="Q41" s="60"/>
    </row>
    <row r="42" ht="15.75" customHeight="1">
      <c r="A42" s="1"/>
      <c r="B42" s="42" t="str">
        <f>IF(ISBLANK(C13), "Units Sold", Unit5&amp; " Sold")</f>
        <v>Units Sold</v>
      </c>
      <c r="C42" s="43"/>
      <c r="D42" s="43"/>
      <c r="E42" s="43"/>
      <c r="F42" s="43"/>
      <c r="G42" s="43"/>
      <c r="H42" s="43"/>
      <c r="I42" s="43"/>
      <c r="J42" s="43"/>
      <c r="K42" s="43"/>
      <c r="L42" s="43"/>
      <c r="M42" s="43"/>
      <c r="N42" s="43"/>
      <c r="O42" s="46">
        <f t="shared" ref="O42:O45" si="20">SUM(C42:N42)</f>
        <v>0</v>
      </c>
      <c r="P42" s="16"/>
      <c r="Q42" s="47">
        <f>IF($O$52=0,0,O42/$O$52)</f>
        <v>0</v>
      </c>
    </row>
    <row r="43" ht="15.75" customHeight="1">
      <c r="A43" s="1"/>
      <c r="B43" s="65" t="s">
        <v>32</v>
      </c>
      <c r="C43" s="70">
        <f t="shared" ref="C43:N43" si="19">$D$13*C42</f>
        <v>0</v>
      </c>
      <c r="D43" s="70">
        <f t="shared" si="19"/>
        <v>0</v>
      </c>
      <c r="E43" s="70">
        <f t="shared" si="19"/>
        <v>0</v>
      </c>
      <c r="F43" s="70">
        <f t="shared" si="19"/>
        <v>0</v>
      </c>
      <c r="G43" s="70">
        <f t="shared" si="19"/>
        <v>0</v>
      </c>
      <c r="H43" s="70">
        <f t="shared" si="19"/>
        <v>0</v>
      </c>
      <c r="I43" s="70">
        <f t="shared" si="19"/>
        <v>0</v>
      </c>
      <c r="J43" s="70">
        <f t="shared" si="19"/>
        <v>0</v>
      </c>
      <c r="K43" s="70">
        <f t="shared" si="19"/>
        <v>0</v>
      </c>
      <c r="L43" s="70">
        <f t="shared" si="19"/>
        <v>0</v>
      </c>
      <c r="M43" s="70">
        <f t="shared" si="19"/>
        <v>0</v>
      </c>
      <c r="N43" s="70">
        <f t="shared" si="19"/>
        <v>0</v>
      </c>
      <c r="O43" s="53">
        <f t="shared" si="20"/>
        <v>0</v>
      </c>
      <c r="P43" s="54">
        <f>(P44+P45)</f>
        <v>0</v>
      </c>
      <c r="Q43" s="47">
        <f>IF($O$53=0,0,O43/$O$53)</f>
        <v>0</v>
      </c>
    </row>
    <row r="44" ht="15.75" customHeight="1">
      <c r="A44" s="1"/>
      <c r="B44" s="65" t="s">
        <v>36</v>
      </c>
      <c r="C44" s="70">
        <f t="shared" ref="C44:N44" si="21">$E$13*C42</f>
        <v>0</v>
      </c>
      <c r="D44" s="70">
        <f t="shared" si="21"/>
        <v>0</v>
      </c>
      <c r="E44" s="70">
        <f t="shared" si="21"/>
        <v>0</v>
      </c>
      <c r="F44" s="70">
        <f t="shared" si="21"/>
        <v>0</v>
      </c>
      <c r="G44" s="70">
        <f t="shared" si="21"/>
        <v>0</v>
      </c>
      <c r="H44" s="70">
        <f t="shared" si="21"/>
        <v>0</v>
      </c>
      <c r="I44" s="70">
        <f t="shared" si="21"/>
        <v>0</v>
      </c>
      <c r="J44" s="70">
        <f t="shared" si="21"/>
        <v>0</v>
      </c>
      <c r="K44" s="70">
        <f t="shared" si="21"/>
        <v>0</v>
      </c>
      <c r="L44" s="70">
        <f t="shared" si="21"/>
        <v>0</v>
      </c>
      <c r="M44" s="70">
        <f t="shared" si="21"/>
        <v>0</v>
      </c>
      <c r="N44" s="70">
        <f t="shared" si="21"/>
        <v>0</v>
      </c>
      <c r="O44" s="53">
        <f t="shared" si="20"/>
        <v>0</v>
      </c>
      <c r="P44" s="54">
        <f>IF(O43=0,0,O44/O43)</f>
        <v>0</v>
      </c>
      <c r="Q44" s="47">
        <f>IF($O$54=0,0,O44/$O$54)</f>
        <v>0</v>
      </c>
    </row>
    <row r="45" ht="15.75" customHeight="1">
      <c r="A45" s="1"/>
      <c r="B45" s="55" t="s">
        <v>46</v>
      </c>
      <c r="C45" s="76">
        <f t="shared" ref="C45:N45" si="22">C43-C44</f>
        <v>0</v>
      </c>
      <c r="D45" s="76">
        <f t="shared" si="22"/>
        <v>0</v>
      </c>
      <c r="E45" s="76">
        <f t="shared" si="22"/>
        <v>0</v>
      </c>
      <c r="F45" s="76">
        <f t="shared" si="22"/>
        <v>0</v>
      </c>
      <c r="G45" s="76">
        <f t="shared" si="22"/>
        <v>0</v>
      </c>
      <c r="H45" s="76">
        <f t="shared" si="22"/>
        <v>0</v>
      </c>
      <c r="I45" s="76">
        <f t="shared" si="22"/>
        <v>0</v>
      </c>
      <c r="J45" s="76">
        <f t="shared" si="22"/>
        <v>0</v>
      </c>
      <c r="K45" s="76">
        <f t="shared" si="22"/>
        <v>0</v>
      </c>
      <c r="L45" s="76">
        <f t="shared" si="22"/>
        <v>0</v>
      </c>
      <c r="M45" s="76">
        <f t="shared" si="22"/>
        <v>0</v>
      </c>
      <c r="N45" s="76">
        <f t="shared" si="22"/>
        <v>0</v>
      </c>
      <c r="O45" s="53">
        <f t="shared" si="20"/>
        <v>0</v>
      </c>
      <c r="P45" s="54">
        <f>IF(O43=0,0,O45/O43)</f>
        <v>0</v>
      </c>
      <c r="Q45" s="47">
        <f>IF($O$55=0,0,O45/$O$55)</f>
        <v>0</v>
      </c>
    </row>
    <row r="46" ht="15.75" customHeight="1">
      <c r="A46" s="1"/>
      <c r="B46" s="72"/>
      <c r="C46" s="78"/>
      <c r="D46" s="78"/>
      <c r="E46" s="78"/>
      <c r="F46" s="78"/>
      <c r="G46" s="78"/>
      <c r="H46" s="78"/>
      <c r="I46" s="78"/>
      <c r="J46" s="78"/>
      <c r="K46" s="78"/>
      <c r="L46" s="78"/>
      <c r="M46" s="78"/>
      <c r="N46" s="78"/>
      <c r="O46" s="73"/>
      <c r="P46" s="16"/>
      <c r="Q46" s="60"/>
    </row>
    <row r="47" ht="15.75" customHeight="1">
      <c r="A47" s="1"/>
      <c r="B47" s="61" t="str">
        <f>IF(ISBLANK(B14), "Product 6", B14)</f>
        <v>Product 6</v>
      </c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40"/>
      <c r="P47" s="16"/>
      <c r="Q47" s="60"/>
    </row>
    <row r="48" ht="15.75" customHeight="1">
      <c r="A48" s="1"/>
      <c r="B48" s="42" t="str">
        <f>IF(ISBLANK(C14), "Units Sold", Unit6&amp; " Sold")</f>
        <v>Units Sold</v>
      </c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6">
        <f t="shared" ref="O48:O54" si="24">SUM(C48:N48)</f>
        <v>0</v>
      </c>
      <c r="P48" s="16"/>
      <c r="Q48" s="47">
        <f>IF($O$52=0,0,O48/$O$52)</f>
        <v>0</v>
      </c>
    </row>
    <row r="49" ht="15.75" customHeight="1">
      <c r="A49" s="1"/>
      <c r="B49" s="65" t="s">
        <v>32</v>
      </c>
      <c r="C49" s="82">
        <f t="shared" ref="C49:N49" si="23">$D$14*C48</f>
        <v>0</v>
      </c>
      <c r="D49" s="82">
        <f t="shared" si="23"/>
        <v>0</v>
      </c>
      <c r="E49" s="82">
        <f t="shared" si="23"/>
        <v>0</v>
      </c>
      <c r="F49" s="82">
        <f t="shared" si="23"/>
        <v>0</v>
      </c>
      <c r="G49" s="82">
        <f t="shared" si="23"/>
        <v>0</v>
      </c>
      <c r="H49" s="82">
        <f t="shared" si="23"/>
        <v>0</v>
      </c>
      <c r="I49" s="82">
        <f t="shared" si="23"/>
        <v>0</v>
      </c>
      <c r="J49" s="82">
        <f t="shared" si="23"/>
        <v>0</v>
      </c>
      <c r="K49" s="82">
        <f t="shared" si="23"/>
        <v>0</v>
      </c>
      <c r="L49" s="82">
        <f t="shared" si="23"/>
        <v>0</v>
      </c>
      <c r="M49" s="82">
        <f t="shared" si="23"/>
        <v>0</v>
      </c>
      <c r="N49" s="82">
        <f t="shared" si="23"/>
        <v>0</v>
      </c>
      <c r="O49" s="53">
        <f t="shared" si="24"/>
        <v>0</v>
      </c>
      <c r="P49" s="54">
        <f>(P50+P51)</f>
        <v>0</v>
      </c>
      <c r="Q49" s="47">
        <f>IF($O$53=0,0,O49/$O$53)</f>
        <v>0</v>
      </c>
    </row>
    <row r="50" ht="15.75" customHeight="1">
      <c r="A50" s="1"/>
      <c r="B50" s="83" t="s">
        <v>36</v>
      </c>
      <c r="C50" s="82">
        <f t="shared" ref="C50:N50" si="25">$E$14*C48</f>
        <v>0</v>
      </c>
      <c r="D50" s="82">
        <f t="shared" si="25"/>
        <v>0</v>
      </c>
      <c r="E50" s="82">
        <f t="shared" si="25"/>
        <v>0</v>
      </c>
      <c r="F50" s="82">
        <f t="shared" si="25"/>
        <v>0</v>
      </c>
      <c r="G50" s="82">
        <f t="shared" si="25"/>
        <v>0</v>
      </c>
      <c r="H50" s="82">
        <f t="shared" si="25"/>
        <v>0</v>
      </c>
      <c r="I50" s="82">
        <f t="shared" si="25"/>
        <v>0</v>
      </c>
      <c r="J50" s="82">
        <f t="shared" si="25"/>
        <v>0</v>
      </c>
      <c r="K50" s="82">
        <f t="shared" si="25"/>
        <v>0</v>
      </c>
      <c r="L50" s="82">
        <f t="shared" si="25"/>
        <v>0</v>
      </c>
      <c r="M50" s="82">
        <f t="shared" si="25"/>
        <v>0</v>
      </c>
      <c r="N50" s="82">
        <f t="shared" si="25"/>
        <v>0</v>
      </c>
      <c r="O50" s="53">
        <f t="shared" si="24"/>
        <v>0</v>
      </c>
      <c r="P50" s="54">
        <f>IF(O49=0,0,O50/O49)</f>
        <v>0</v>
      </c>
      <c r="Q50" s="47">
        <f>IF($O$54=0,0,O50/$O$54)</f>
        <v>0</v>
      </c>
    </row>
    <row r="51" ht="15.75" customHeight="1">
      <c r="A51" s="1"/>
      <c r="B51" s="48" t="s">
        <v>46</v>
      </c>
      <c r="C51" s="76">
        <f t="shared" ref="C51:N51" si="26">C49-C50</f>
        <v>0</v>
      </c>
      <c r="D51" s="76">
        <f t="shared" si="26"/>
        <v>0</v>
      </c>
      <c r="E51" s="76">
        <f t="shared" si="26"/>
        <v>0</v>
      </c>
      <c r="F51" s="76">
        <f t="shared" si="26"/>
        <v>0</v>
      </c>
      <c r="G51" s="76">
        <f t="shared" si="26"/>
        <v>0</v>
      </c>
      <c r="H51" s="76">
        <f t="shared" si="26"/>
        <v>0</v>
      </c>
      <c r="I51" s="76">
        <f t="shared" si="26"/>
        <v>0</v>
      </c>
      <c r="J51" s="76">
        <f t="shared" si="26"/>
        <v>0</v>
      </c>
      <c r="K51" s="76">
        <f t="shared" si="26"/>
        <v>0</v>
      </c>
      <c r="L51" s="76">
        <f t="shared" si="26"/>
        <v>0</v>
      </c>
      <c r="M51" s="76">
        <f t="shared" si="26"/>
        <v>0</v>
      </c>
      <c r="N51" s="76">
        <f t="shared" si="26"/>
        <v>0</v>
      </c>
      <c r="O51" s="53">
        <f t="shared" si="24"/>
        <v>0</v>
      </c>
      <c r="P51" s="54">
        <f>IF(O49=0,0,O51/O49)</f>
        <v>0</v>
      </c>
      <c r="Q51" s="47">
        <f>IF($O$55=0,0,O51/$O$55)</f>
        <v>0</v>
      </c>
    </row>
    <row r="52" ht="15.75" customHeight="1">
      <c r="A52" s="1"/>
      <c r="B52" s="85" t="s">
        <v>56</v>
      </c>
      <c r="C52" s="46">
        <f t="shared" ref="C52:N52" si="27">C18+C24+C30+C36+C42+C48</f>
        <v>8</v>
      </c>
      <c r="D52" s="46">
        <f t="shared" si="27"/>
        <v>8</v>
      </c>
      <c r="E52" s="46">
        <f t="shared" si="27"/>
        <v>8</v>
      </c>
      <c r="F52" s="46">
        <f t="shared" si="27"/>
        <v>6</v>
      </c>
      <c r="G52" s="46">
        <f t="shared" si="27"/>
        <v>5</v>
      </c>
      <c r="H52" s="46">
        <f t="shared" si="27"/>
        <v>8</v>
      </c>
      <c r="I52" s="46">
        <f t="shared" si="27"/>
        <v>6</v>
      </c>
      <c r="J52" s="46">
        <f t="shared" si="27"/>
        <v>8</v>
      </c>
      <c r="K52" s="46">
        <f t="shared" si="27"/>
        <v>5</v>
      </c>
      <c r="L52" s="46">
        <f t="shared" si="27"/>
        <v>8</v>
      </c>
      <c r="M52" s="46">
        <f t="shared" si="27"/>
        <v>8</v>
      </c>
      <c r="N52" s="46">
        <f t="shared" si="27"/>
        <v>8</v>
      </c>
      <c r="O52" s="46">
        <f t="shared" si="24"/>
        <v>86</v>
      </c>
      <c r="P52" s="16"/>
      <c r="Q52" s="60"/>
    </row>
    <row r="53" ht="15.75" customHeight="1">
      <c r="A53" s="1"/>
      <c r="B53" s="86" t="s">
        <v>32</v>
      </c>
      <c r="C53" s="87">
        <f t="shared" ref="C53:N53" si="28">C19+C25+C31+C37+C43+C49</f>
        <v>42000</v>
      </c>
      <c r="D53" s="87">
        <f t="shared" si="28"/>
        <v>42000</v>
      </c>
      <c r="E53" s="87">
        <f t="shared" si="28"/>
        <v>42000</v>
      </c>
      <c r="F53" s="87">
        <f t="shared" si="28"/>
        <v>38000</v>
      </c>
      <c r="G53" s="87">
        <f t="shared" si="28"/>
        <v>36000</v>
      </c>
      <c r="H53" s="87">
        <f t="shared" si="28"/>
        <v>42000</v>
      </c>
      <c r="I53" s="87">
        <f t="shared" si="28"/>
        <v>38000</v>
      </c>
      <c r="J53" s="87">
        <f t="shared" si="28"/>
        <v>42000</v>
      </c>
      <c r="K53" s="87">
        <f t="shared" si="28"/>
        <v>36000</v>
      </c>
      <c r="L53" s="87">
        <f t="shared" si="28"/>
        <v>42000</v>
      </c>
      <c r="M53" s="87">
        <f t="shared" si="28"/>
        <v>42000</v>
      </c>
      <c r="N53" s="87">
        <f t="shared" si="28"/>
        <v>42000</v>
      </c>
      <c r="O53" s="53">
        <f t="shared" si="24"/>
        <v>484000</v>
      </c>
      <c r="P53" s="16"/>
      <c r="Q53" s="60"/>
    </row>
    <row r="54" ht="15.75" customHeight="1">
      <c r="A54" s="1"/>
      <c r="B54" s="88" t="s">
        <v>57</v>
      </c>
      <c r="C54" s="89">
        <f t="shared" ref="C54:N54" si="29">C20+C26+C32+C38+C44+C50</f>
        <v>25520.22</v>
      </c>
      <c r="D54" s="89">
        <f t="shared" si="29"/>
        <v>25520.22</v>
      </c>
      <c r="E54" s="89">
        <f t="shared" si="29"/>
        <v>25520.22</v>
      </c>
      <c r="F54" s="89">
        <f t="shared" si="29"/>
        <v>22720.22</v>
      </c>
      <c r="G54" s="89">
        <f t="shared" si="29"/>
        <v>21320.22</v>
      </c>
      <c r="H54" s="89">
        <f t="shared" si="29"/>
        <v>25520.22</v>
      </c>
      <c r="I54" s="89">
        <f t="shared" si="29"/>
        <v>22720.22</v>
      </c>
      <c r="J54" s="89">
        <f t="shared" si="29"/>
        <v>25520.22</v>
      </c>
      <c r="K54" s="89">
        <f t="shared" si="29"/>
        <v>21320.22</v>
      </c>
      <c r="L54" s="89">
        <f t="shared" si="29"/>
        <v>25520.22</v>
      </c>
      <c r="M54" s="89">
        <f t="shared" si="29"/>
        <v>25520.22</v>
      </c>
      <c r="N54" s="89">
        <f t="shared" si="29"/>
        <v>25520.22</v>
      </c>
      <c r="O54" s="53">
        <f t="shared" si="24"/>
        <v>292242.64</v>
      </c>
      <c r="P54" s="16"/>
      <c r="Q54" s="60"/>
    </row>
    <row r="55" ht="15.75" customHeight="1">
      <c r="A55" s="1"/>
      <c r="B55" s="88" t="s">
        <v>37</v>
      </c>
      <c r="C55" s="89">
        <f t="shared" ref="C55:N55" si="30">C53-C54</f>
        <v>16479.78</v>
      </c>
      <c r="D55" s="89">
        <f t="shared" si="30"/>
        <v>16479.78</v>
      </c>
      <c r="E55" s="89">
        <f t="shared" si="30"/>
        <v>16479.78</v>
      </c>
      <c r="F55" s="89">
        <f t="shared" si="30"/>
        <v>15279.78</v>
      </c>
      <c r="G55" s="89">
        <f t="shared" si="30"/>
        <v>14679.78</v>
      </c>
      <c r="H55" s="89">
        <f t="shared" si="30"/>
        <v>16479.78</v>
      </c>
      <c r="I55" s="89">
        <f t="shared" si="30"/>
        <v>15279.78</v>
      </c>
      <c r="J55" s="89">
        <f t="shared" si="30"/>
        <v>16479.78</v>
      </c>
      <c r="K55" s="89">
        <f t="shared" si="30"/>
        <v>14679.78</v>
      </c>
      <c r="L55" s="89">
        <f t="shared" si="30"/>
        <v>16479.78</v>
      </c>
      <c r="M55" s="89">
        <f t="shared" si="30"/>
        <v>16479.78</v>
      </c>
      <c r="N55" s="89">
        <f t="shared" si="30"/>
        <v>16479.78</v>
      </c>
      <c r="O55" s="66">
        <f>O21+O27+O33+O39+O45+O51</f>
        <v>191757.36</v>
      </c>
      <c r="P55" s="16"/>
      <c r="Q55" s="60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B2:C2"/>
    <mergeCell ref="C5:D5"/>
    <mergeCell ref="B7:E7"/>
    <mergeCell ref="C15:N15"/>
  </mergeCells>
  <conditionalFormatting sqref="C18:N18">
    <cfRule type="containsBlanks" dxfId="0" priority="1" stopIfTrue="1">
      <formula>LEN(TRIM(C18))=0</formula>
    </cfRule>
  </conditionalFormatting>
  <conditionalFormatting sqref="C24:N24">
    <cfRule type="containsBlanks" dxfId="0" priority="2" stopIfTrue="1">
      <formula>LEN(TRIM(C24))=0</formula>
    </cfRule>
  </conditionalFormatting>
  <conditionalFormatting sqref="C42:N42 C48:N48 C36:N36 C30:N30">
    <cfRule type="containsBlanks" dxfId="0" priority="3" stopIfTrue="1">
      <formula>LEN(TRIM(C42))=0</formula>
    </cfRule>
  </conditionalFormatting>
  <conditionalFormatting sqref="B9:E14">
    <cfRule type="containsBlanks" dxfId="0" priority="4">
      <formula>LEN(TRIM(B9))=0</formula>
    </cfRule>
  </conditionalFormatting>
  <hyperlinks>
    <hyperlink display="COGS Per Unit" location="null!A1" ref="E8"/>
  </hyperlinks>
  <printOptions/>
  <pageMargins bottom="0.75" footer="0.0" header="0.0" left="0.7" right="0.7" top="0.75"/>
  <pageSetup orientation="landscape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7.25"/>
    <col customWidth="1" min="2" max="2" width="9.25"/>
    <col customWidth="1" min="3" max="10" width="7.63"/>
    <col customWidth="1" min="11" max="11" width="9.0"/>
    <col customWidth="1" min="12" max="12" width="7.88"/>
    <col customWidth="1" min="13" max="13" width="9.13"/>
    <col customWidth="1" min="14" max="14" width="8.75"/>
    <col customWidth="1" min="15" max="15" width="9.88"/>
    <col customWidth="1" min="16" max="16" width="8.75"/>
    <col customWidth="1" min="17" max="25" width="7.63"/>
    <col customWidth="1" min="26" max="26" width="9.5"/>
    <col customWidth="1" min="27" max="27" width="7.63"/>
    <col customWidth="1" min="28" max="29" width="8.88"/>
    <col customWidth="1" min="30" max="30" width="9.38"/>
    <col customWidth="1" min="31" max="31" width="8.75"/>
    <col customWidth="1" min="32" max="32" width="7.63"/>
  </cols>
  <sheetData>
    <row r="1">
      <c r="A1" s="1"/>
      <c r="B1" s="1"/>
      <c r="C1" s="1"/>
      <c r="D1" s="1"/>
      <c r="E1" s="1"/>
      <c r="F1" s="1"/>
      <c r="G1" s="2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</row>
    <row r="2">
      <c r="A2" s="1"/>
      <c r="B2" s="9" t="s">
        <v>2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</row>
    <row r="3">
      <c r="A3" s="1"/>
      <c r="B3" s="7"/>
      <c r="C3" s="7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</row>
    <row r="4">
      <c r="A4" s="1"/>
      <c r="B4" s="9" t="s">
        <v>5</v>
      </c>
      <c r="C4" s="9" t="s">
        <v>4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</row>
    <row r="5">
      <c r="A5" s="1"/>
      <c r="B5" s="10" t="str">
        <f>IF(ISBLANK([1]Directions!C6), "Owner", [1]Directions!C6)</f>
        <v>#ERROR!</v>
      </c>
      <c r="C5" s="11" t="str">
        <f>IF(ISBLANK([1]Directions!D6), "Company 1", [1]Directions!D6)</f>
        <v>#ERROR!</v>
      </c>
      <c r="E5" s="1"/>
      <c r="F5" s="1"/>
      <c r="G5" s="2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</row>
    <row r="6">
      <c r="A6" s="1"/>
      <c r="B6" s="7"/>
      <c r="C6" s="7"/>
      <c r="D6" s="1"/>
      <c r="E6" s="1"/>
      <c r="F6" s="1"/>
      <c r="G6" s="2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</row>
    <row r="7">
      <c r="A7" s="1"/>
      <c r="B7" s="17" t="s">
        <v>7</v>
      </c>
      <c r="C7" s="19">
        <v>0.1</v>
      </c>
      <c r="D7" s="1"/>
      <c r="E7" s="1"/>
      <c r="F7" s="1"/>
      <c r="G7" s="2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</row>
    <row r="8">
      <c r="A8" s="1"/>
      <c r="B8" s="17" t="s">
        <v>13</v>
      </c>
      <c r="C8" s="19">
        <v>0.2</v>
      </c>
      <c r="D8" s="1"/>
      <c r="E8" s="1"/>
      <c r="F8" s="2"/>
      <c r="G8" s="2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</row>
    <row r="9">
      <c r="A9" s="1"/>
      <c r="B9" s="1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</row>
    <row r="10">
      <c r="A10" s="12" t="s">
        <v>8</v>
      </c>
      <c r="B10" s="12" t="s">
        <v>16</v>
      </c>
      <c r="C10" s="12" t="str">
        <f t="shared" ref="C10:N10" si="1">'[1]2a-PayrollYear1'!F7</f>
        <v>#REF!</v>
      </c>
      <c r="D10" s="12" t="str">
        <f t="shared" si="1"/>
        <v>#REF!</v>
      </c>
      <c r="E10" s="12" t="str">
        <f t="shared" si="1"/>
        <v>#REF!</v>
      </c>
      <c r="F10" s="12" t="str">
        <f t="shared" si="1"/>
        <v>#REF!</v>
      </c>
      <c r="G10" s="12" t="str">
        <f t="shared" si="1"/>
        <v>#REF!</v>
      </c>
      <c r="H10" s="12" t="str">
        <f t="shared" si="1"/>
        <v>#REF!</v>
      </c>
      <c r="I10" s="12" t="str">
        <f t="shared" si="1"/>
        <v>#REF!</v>
      </c>
      <c r="J10" s="12" t="str">
        <f t="shared" si="1"/>
        <v>#REF!</v>
      </c>
      <c r="K10" s="12" t="str">
        <f t="shared" si="1"/>
        <v>#REF!</v>
      </c>
      <c r="L10" s="12" t="str">
        <f t="shared" si="1"/>
        <v>#REF!</v>
      </c>
      <c r="M10" s="12" t="str">
        <f t="shared" si="1"/>
        <v>#REF!</v>
      </c>
      <c r="N10" s="12" t="str">
        <f t="shared" si="1"/>
        <v>#REF!</v>
      </c>
      <c r="O10" s="12" t="s">
        <v>19</v>
      </c>
      <c r="P10" s="12" t="s">
        <v>20</v>
      </c>
      <c r="Q10" s="12" t="s">
        <v>21</v>
      </c>
      <c r="R10" s="12" t="str">
        <f t="shared" ref="R10:AC10" si="2">'[1]2a-PayrollYear1'!F7</f>
        <v>#REF!</v>
      </c>
      <c r="S10" s="12" t="str">
        <f t="shared" si="2"/>
        <v>#REF!</v>
      </c>
      <c r="T10" s="12" t="str">
        <f t="shared" si="2"/>
        <v>#REF!</v>
      </c>
      <c r="U10" s="12" t="str">
        <f t="shared" si="2"/>
        <v>#REF!</v>
      </c>
      <c r="V10" s="12" t="str">
        <f t="shared" si="2"/>
        <v>#REF!</v>
      </c>
      <c r="W10" s="12" t="str">
        <f t="shared" si="2"/>
        <v>#REF!</v>
      </c>
      <c r="X10" s="12" t="str">
        <f t="shared" si="2"/>
        <v>#REF!</v>
      </c>
      <c r="Y10" s="12" t="str">
        <f t="shared" si="2"/>
        <v>#REF!</v>
      </c>
      <c r="Z10" s="12" t="str">
        <f t="shared" si="2"/>
        <v>#REF!</v>
      </c>
      <c r="AA10" s="12" t="str">
        <f t="shared" si="2"/>
        <v>#REF!</v>
      </c>
      <c r="AB10" s="12" t="str">
        <f t="shared" si="2"/>
        <v>#REF!</v>
      </c>
      <c r="AC10" s="12" t="str">
        <f t="shared" si="2"/>
        <v>#REF!</v>
      </c>
      <c r="AD10" s="12" t="s">
        <v>23</v>
      </c>
      <c r="AE10" s="12" t="s">
        <v>20</v>
      </c>
      <c r="AF10" s="12" t="s">
        <v>21</v>
      </c>
    </row>
    <row r="11">
      <c r="A11" s="37" t="str">
        <f>'[1]3a-SalesForecastYear1'!B17</f>
        <v>#REF!</v>
      </c>
      <c r="B11" s="37"/>
      <c r="C11" s="38"/>
      <c r="D11" s="38"/>
      <c r="E11" s="38"/>
      <c r="F11" s="38"/>
      <c r="G11" s="38"/>
      <c r="H11" s="38"/>
      <c r="I11" s="38"/>
      <c r="J11" s="38"/>
      <c r="K11" s="38"/>
      <c r="L11" s="38"/>
      <c r="M11" s="38"/>
      <c r="N11" s="38"/>
      <c r="O11" s="40"/>
      <c r="P11" s="41"/>
      <c r="Q11" s="40"/>
      <c r="R11" s="38"/>
      <c r="S11" s="38"/>
      <c r="T11" s="38"/>
      <c r="U11" s="38"/>
      <c r="V11" s="38"/>
      <c r="W11" s="38"/>
      <c r="X11" s="38"/>
      <c r="Y11" s="38"/>
      <c r="Z11" s="38"/>
      <c r="AA11" s="38"/>
      <c r="AB11" s="38"/>
      <c r="AC11" s="38"/>
      <c r="AD11" s="40"/>
      <c r="AE11" s="41"/>
      <c r="AF11" s="40"/>
    </row>
    <row r="12">
      <c r="A12" s="42" t="str">
        <f>Unit1&amp; " Sold"</f>
        <v>#NAME?</v>
      </c>
      <c r="B12" s="42" t="str">
        <f>Unit1_Annual</f>
        <v>#NAME?</v>
      </c>
      <c r="C12" s="43" t="str">
        <f t="shared" ref="C12:N12" si="3">'[1]3a-SalesForecastYear1'!C18+('[1]3a-SalesForecastYear1'!C18*$C$7)</f>
        <v>#REF!</v>
      </c>
      <c r="D12" s="43" t="str">
        <f t="shared" si="3"/>
        <v>#REF!</v>
      </c>
      <c r="E12" s="43" t="str">
        <f t="shared" si="3"/>
        <v>#REF!</v>
      </c>
      <c r="F12" s="43" t="str">
        <f t="shared" si="3"/>
        <v>#REF!</v>
      </c>
      <c r="G12" s="43" t="str">
        <f t="shared" si="3"/>
        <v>#REF!</v>
      </c>
      <c r="H12" s="43" t="str">
        <f t="shared" si="3"/>
        <v>#REF!</v>
      </c>
      <c r="I12" s="43" t="str">
        <f t="shared" si="3"/>
        <v>#REF!</v>
      </c>
      <c r="J12" s="43" t="str">
        <f t="shared" si="3"/>
        <v>#REF!</v>
      </c>
      <c r="K12" s="43" t="str">
        <f t="shared" si="3"/>
        <v>#REF!</v>
      </c>
      <c r="L12" s="43" t="str">
        <f t="shared" si="3"/>
        <v>#REF!</v>
      </c>
      <c r="M12" s="43" t="str">
        <f t="shared" si="3"/>
        <v>#REF!</v>
      </c>
      <c r="N12" s="43" t="str">
        <f t="shared" si="3"/>
        <v>#REF!</v>
      </c>
      <c r="O12" s="46" t="str">
        <f t="shared" ref="O12:O15" si="6">SUM(C12:N12)</f>
        <v>#REF!</v>
      </c>
      <c r="P12" s="16"/>
      <c r="Q12" s="47">
        <f>IF($O$52=0,0,O12/$O$52)</f>
        <v>0</v>
      </c>
      <c r="R12" s="43" t="str">
        <f t="shared" ref="R12:AC12" si="4">C12+(C12*$C$8)</f>
        <v>#REF!</v>
      </c>
      <c r="S12" s="43" t="str">
        <f t="shared" si="4"/>
        <v>#REF!</v>
      </c>
      <c r="T12" s="43" t="str">
        <f t="shared" si="4"/>
        <v>#REF!</v>
      </c>
      <c r="U12" s="43" t="str">
        <f t="shared" si="4"/>
        <v>#REF!</v>
      </c>
      <c r="V12" s="43" t="str">
        <f t="shared" si="4"/>
        <v>#REF!</v>
      </c>
      <c r="W12" s="43" t="str">
        <f t="shared" si="4"/>
        <v>#REF!</v>
      </c>
      <c r="X12" s="43" t="str">
        <f t="shared" si="4"/>
        <v>#REF!</v>
      </c>
      <c r="Y12" s="43" t="str">
        <f t="shared" si="4"/>
        <v>#REF!</v>
      </c>
      <c r="Z12" s="43" t="str">
        <f t="shared" si="4"/>
        <v>#REF!</v>
      </c>
      <c r="AA12" s="43" t="str">
        <f t="shared" si="4"/>
        <v>#REF!</v>
      </c>
      <c r="AB12" s="43" t="str">
        <f t="shared" si="4"/>
        <v>#REF!</v>
      </c>
      <c r="AC12" s="43" t="str">
        <f t="shared" si="4"/>
        <v>#REF!</v>
      </c>
      <c r="AD12" s="46" t="str">
        <f t="shared" ref="AD12:AD15" si="8">SUM(R12:AC12)</f>
        <v>#REF!</v>
      </c>
      <c r="AE12" s="16"/>
      <c r="AF12" s="47">
        <f>IF($O$52=0,0,AD12/$O$52)</f>
        <v>0</v>
      </c>
    </row>
    <row r="13">
      <c r="A13" s="48" t="s">
        <v>32</v>
      </c>
      <c r="B13" s="49" t="str">
        <f>Category1_Annual_Sales</f>
        <v>#NAME?</v>
      </c>
      <c r="C13" s="51" t="str">
        <f t="shared" ref="C13:N13" si="5">'[1]3a-SalesForecastYear1'!C19+('[1]3a-SalesForecastYear1'!C19*$C$7)</f>
        <v>#REF!</v>
      </c>
      <c r="D13" s="51" t="str">
        <f t="shared" si="5"/>
        <v>#REF!</v>
      </c>
      <c r="E13" s="51" t="str">
        <f t="shared" si="5"/>
        <v>#REF!</v>
      </c>
      <c r="F13" s="51" t="str">
        <f t="shared" si="5"/>
        <v>#REF!</v>
      </c>
      <c r="G13" s="51" t="str">
        <f t="shared" si="5"/>
        <v>#REF!</v>
      </c>
      <c r="H13" s="51" t="str">
        <f t="shared" si="5"/>
        <v>#REF!</v>
      </c>
      <c r="I13" s="51" t="str">
        <f t="shared" si="5"/>
        <v>#REF!</v>
      </c>
      <c r="J13" s="51" t="str">
        <f t="shared" si="5"/>
        <v>#REF!</v>
      </c>
      <c r="K13" s="51" t="str">
        <f t="shared" si="5"/>
        <v>#REF!</v>
      </c>
      <c r="L13" s="51" t="str">
        <f t="shared" si="5"/>
        <v>#REF!</v>
      </c>
      <c r="M13" s="51" t="str">
        <f t="shared" si="5"/>
        <v>#REF!</v>
      </c>
      <c r="N13" s="51" t="str">
        <f t="shared" si="5"/>
        <v>#REF!</v>
      </c>
      <c r="O13" s="53" t="str">
        <f t="shared" si="6"/>
        <v>#REF!</v>
      </c>
      <c r="P13" s="54" t="str">
        <f>(P14+P15)</f>
        <v>#REF!</v>
      </c>
      <c r="Q13" s="47">
        <f>IF($O$53=0,0,O13/$O$53)</f>
        <v>0</v>
      </c>
      <c r="R13" s="51" t="str">
        <f t="shared" ref="R13:AC13" si="7">C13+(C13*$C$8)</f>
        <v>#REF!</v>
      </c>
      <c r="S13" s="51" t="str">
        <f t="shared" si="7"/>
        <v>#REF!</v>
      </c>
      <c r="T13" s="51" t="str">
        <f t="shared" si="7"/>
        <v>#REF!</v>
      </c>
      <c r="U13" s="51" t="str">
        <f t="shared" si="7"/>
        <v>#REF!</v>
      </c>
      <c r="V13" s="51" t="str">
        <f t="shared" si="7"/>
        <v>#REF!</v>
      </c>
      <c r="W13" s="51" t="str">
        <f t="shared" si="7"/>
        <v>#REF!</v>
      </c>
      <c r="X13" s="51" t="str">
        <f t="shared" si="7"/>
        <v>#REF!</v>
      </c>
      <c r="Y13" s="51" t="str">
        <f t="shared" si="7"/>
        <v>#REF!</v>
      </c>
      <c r="Z13" s="51" t="str">
        <f t="shared" si="7"/>
        <v>#REF!</v>
      </c>
      <c r="AA13" s="51" t="str">
        <f t="shared" si="7"/>
        <v>#REF!</v>
      </c>
      <c r="AB13" s="51" t="str">
        <f t="shared" si="7"/>
        <v>#REF!</v>
      </c>
      <c r="AC13" s="51" t="str">
        <f t="shared" si="7"/>
        <v>#REF!</v>
      </c>
      <c r="AD13" s="53" t="str">
        <f t="shared" si="8"/>
        <v>#REF!</v>
      </c>
      <c r="AE13" s="54" t="str">
        <f>(AE14+AE15)</f>
        <v>#REF!</v>
      </c>
      <c r="AF13" s="47">
        <f>IF($O$53=0,0,AD13/$O$53)</f>
        <v>0</v>
      </c>
    </row>
    <row r="14">
      <c r="A14" s="48" t="s">
        <v>36</v>
      </c>
      <c r="B14" s="49" t="str">
        <f t="shared" ref="B14:B15" si="11">'[1]3a-SalesForecastYear1'!O20</f>
        <v>#REF!</v>
      </c>
      <c r="C14" s="51" t="str">
        <f t="shared" ref="C14:N14" si="9">'[1]3a-SalesForecastYear1'!C20+('[1]3a-SalesForecastYear1'!C20*$C$7)</f>
        <v>#REF!</v>
      </c>
      <c r="D14" s="51" t="str">
        <f t="shared" si="9"/>
        <v>#REF!</v>
      </c>
      <c r="E14" s="51" t="str">
        <f t="shared" si="9"/>
        <v>#REF!</v>
      </c>
      <c r="F14" s="51" t="str">
        <f t="shared" si="9"/>
        <v>#REF!</v>
      </c>
      <c r="G14" s="51" t="str">
        <f t="shared" si="9"/>
        <v>#REF!</v>
      </c>
      <c r="H14" s="51" t="str">
        <f t="shared" si="9"/>
        <v>#REF!</v>
      </c>
      <c r="I14" s="51" t="str">
        <f t="shared" si="9"/>
        <v>#REF!</v>
      </c>
      <c r="J14" s="51" t="str">
        <f t="shared" si="9"/>
        <v>#REF!</v>
      </c>
      <c r="K14" s="51" t="str">
        <f t="shared" si="9"/>
        <v>#REF!</v>
      </c>
      <c r="L14" s="51" t="str">
        <f t="shared" si="9"/>
        <v>#REF!</v>
      </c>
      <c r="M14" s="51" t="str">
        <f t="shared" si="9"/>
        <v>#REF!</v>
      </c>
      <c r="N14" s="51" t="str">
        <f t="shared" si="9"/>
        <v>#REF!</v>
      </c>
      <c r="O14" s="53" t="str">
        <f t="shared" si="6"/>
        <v>#REF!</v>
      </c>
      <c r="P14" s="54" t="str">
        <f>IF(O13=0,0,O14/O13)</f>
        <v>#REF!</v>
      </c>
      <c r="Q14" s="47">
        <f>IF($O$54=0,0,O14/$O$54)</f>
        <v>0</v>
      </c>
      <c r="R14" s="51" t="str">
        <f t="shared" ref="R14:AC14" si="10">C14+(C14*$C$8)</f>
        <v>#REF!</v>
      </c>
      <c r="S14" s="51" t="str">
        <f t="shared" si="10"/>
        <v>#REF!</v>
      </c>
      <c r="T14" s="51" t="str">
        <f t="shared" si="10"/>
        <v>#REF!</v>
      </c>
      <c r="U14" s="51" t="str">
        <f t="shared" si="10"/>
        <v>#REF!</v>
      </c>
      <c r="V14" s="51" t="str">
        <f t="shared" si="10"/>
        <v>#REF!</v>
      </c>
      <c r="W14" s="51" t="str">
        <f t="shared" si="10"/>
        <v>#REF!</v>
      </c>
      <c r="X14" s="51" t="str">
        <f t="shared" si="10"/>
        <v>#REF!</v>
      </c>
      <c r="Y14" s="51" t="str">
        <f t="shared" si="10"/>
        <v>#REF!</v>
      </c>
      <c r="Z14" s="51" t="str">
        <f t="shared" si="10"/>
        <v>#REF!</v>
      </c>
      <c r="AA14" s="51" t="str">
        <f t="shared" si="10"/>
        <v>#REF!</v>
      </c>
      <c r="AB14" s="51" t="str">
        <f t="shared" si="10"/>
        <v>#REF!</v>
      </c>
      <c r="AC14" s="51" t="str">
        <f t="shared" si="10"/>
        <v>#REF!</v>
      </c>
      <c r="AD14" s="53" t="str">
        <f t="shared" si="8"/>
        <v>#REF!</v>
      </c>
      <c r="AE14" s="54" t="str">
        <f>IF(AD13=0,0,AD14/AD13)</f>
        <v>#REF!</v>
      </c>
      <c r="AF14" s="47">
        <f>IF($O$54=0,0,AD14/$O$54)</f>
        <v>0</v>
      </c>
    </row>
    <row r="15">
      <c r="A15" s="55" t="s">
        <v>37</v>
      </c>
      <c r="B15" s="49" t="str">
        <f t="shared" si="11"/>
        <v>#REF!</v>
      </c>
      <c r="C15" s="51" t="str">
        <f t="shared" ref="C15:N15" si="12">C13-C14</f>
        <v>#REF!</v>
      </c>
      <c r="D15" s="51" t="str">
        <f t="shared" si="12"/>
        <v>#REF!</v>
      </c>
      <c r="E15" s="51" t="str">
        <f t="shared" si="12"/>
        <v>#REF!</v>
      </c>
      <c r="F15" s="51" t="str">
        <f t="shared" si="12"/>
        <v>#REF!</v>
      </c>
      <c r="G15" s="51" t="str">
        <f t="shared" si="12"/>
        <v>#REF!</v>
      </c>
      <c r="H15" s="51" t="str">
        <f t="shared" si="12"/>
        <v>#REF!</v>
      </c>
      <c r="I15" s="51" t="str">
        <f t="shared" si="12"/>
        <v>#REF!</v>
      </c>
      <c r="J15" s="51" t="str">
        <f t="shared" si="12"/>
        <v>#REF!</v>
      </c>
      <c r="K15" s="51" t="str">
        <f t="shared" si="12"/>
        <v>#REF!</v>
      </c>
      <c r="L15" s="51" t="str">
        <f t="shared" si="12"/>
        <v>#REF!</v>
      </c>
      <c r="M15" s="51" t="str">
        <f t="shared" si="12"/>
        <v>#REF!</v>
      </c>
      <c r="N15" s="51" t="str">
        <f t="shared" si="12"/>
        <v>#REF!</v>
      </c>
      <c r="O15" s="53" t="str">
        <f t="shared" si="6"/>
        <v>#REF!</v>
      </c>
      <c r="P15" s="54" t="str">
        <f>IF(O13=0,0,O15/O13)</f>
        <v>#REF!</v>
      </c>
      <c r="Q15" s="47">
        <f>IF($O$55=0,0,O15/$O$55)</f>
        <v>0</v>
      </c>
      <c r="R15" s="51" t="str">
        <f t="shared" ref="R15:AC15" si="13">R13-R14</f>
        <v>#REF!</v>
      </c>
      <c r="S15" s="51" t="str">
        <f t="shared" si="13"/>
        <v>#REF!</v>
      </c>
      <c r="T15" s="51" t="str">
        <f t="shared" si="13"/>
        <v>#REF!</v>
      </c>
      <c r="U15" s="51" t="str">
        <f t="shared" si="13"/>
        <v>#REF!</v>
      </c>
      <c r="V15" s="51" t="str">
        <f t="shared" si="13"/>
        <v>#REF!</v>
      </c>
      <c r="W15" s="51" t="str">
        <f t="shared" si="13"/>
        <v>#REF!</v>
      </c>
      <c r="X15" s="51" t="str">
        <f t="shared" si="13"/>
        <v>#REF!</v>
      </c>
      <c r="Y15" s="51" t="str">
        <f t="shared" si="13"/>
        <v>#REF!</v>
      </c>
      <c r="Z15" s="51" t="str">
        <f t="shared" si="13"/>
        <v>#REF!</v>
      </c>
      <c r="AA15" s="51" t="str">
        <f t="shared" si="13"/>
        <v>#REF!</v>
      </c>
      <c r="AB15" s="51" t="str">
        <f t="shared" si="13"/>
        <v>#REF!</v>
      </c>
      <c r="AC15" s="51" t="str">
        <f t="shared" si="13"/>
        <v>#REF!</v>
      </c>
      <c r="AD15" s="53" t="str">
        <f t="shared" si="8"/>
        <v>#REF!</v>
      </c>
      <c r="AE15" s="54" t="str">
        <f>IF(AD13=0,0,AD15/AD13)</f>
        <v>#REF!</v>
      </c>
      <c r="AF15" s="47">
        <f>IF($O$55=0,0,AD15/$O$55)</f>
        <v>0</v>
      </c>
    </row>
    <row r="16">
      <c r="A16" s="57"/>
      <c r="B16" s="64"/>
      <c r="C16" s="58"/>
      <c r="D16" s="58"/>
      <c r="E16" s="58"/>
      <c r="F16" s="58"/>
      <c r="G16" s="58"/>
      <c r="H16" s="58"/>
      <c r="I16" s="58"/>
      <c r="J16" s="58"/>
      <c r="K16" s="58"/>
      <c r="L16" s="58"/>
      <c r="M16" s="58"/>
      <c r="N16" s="58"/>
      <c r="O16" s="59"/>
      <c r="P16" s="16"/>
      <c r="Q16" s="60"/>
      <c r="R16" s="58"/>
      <c r="S16" s="58"/>
      <c r="T16" s="58"/>
      <c r="U16" s="58"/>
      <c r="V16" s="58"/>
      <c r="W16" s="58"/>
      <c r="X16" s="58"/>
      <c r="Y16" s="58"/>
      <c r="Z16" s="58"/>
      <c r="AA16" s="58"/>
      <c r="AB16" s="58"/>
      <c r="AC16" s="58"/>
      <c r="AD16" s="59"/>
      <c r="AE16" s="16"/>
      <c r="AF16" s="60"/>
    </row>
    <row r="17">
      <c r="A17" s="37" t="str">
        <f>'[1]3a-SalesForecastYear1'!B23</f>
        <v>#REF!</v>
      </c>
      <c r="B17" s="37"/>
      <c r="C17" s="62"/>
      <c r="D17" s="62"/>
      <c r="E17" s="62"/>
      <c r="F17" s="62"/>
      <c r="G17" s="62"/>
      <c r="H17" s="62"/>
      <c r="I17" s="62"/>
      <c r="J17" s="62"/>
      <c r="K17" s="62"/>
      <c r="L17" s="62"/>
      <c r="M17" s="62"/>
      <c r="N17" s="62"/>
      <c r="O17" s="40"/>
      <c r="P17" s="16"/>
      <c r="Q17" s="60"/>
      <c r="R17" s="62"/>
      <c r="S17" s="62"/>
      <c r="T17" s="62"/>
      <c r="U17" s="62"/>
      <c r="V17" s="62"/>
      <c r="W17" s="62"/>
      <c r="X17" s="62"/>
      <c r="Y17" s="62"/>
      <c r="Z17" s="62"/>
      <c r="AA17" s="62"/>
      <c r="AB17" s="62"/>
      <c r="AC17" s="62"/>
      <c r="AD17" s="40"/>
      <c r="AE17" s="16"/>
      <c r="AF17" s="60"/>
    </row>
    <row r="18">
      <c r="A18" s="42" t="str">
        <f>Unit2&amp; " Sold"</f>
        <v>#NAME?</v>
      </c>
      <c r="B18" s="42" t="str">
        <f>Unit2_Annual</f>
        <v>#NAME?</v>
      </c>
      <c r="C18" s="43" t="str">
        <f t="shared" ref="C18:N18" si="14">'[1]3a-SalesForecastYear1'!C24+('[1]3a-SalesForecastYear1'!C24*$C$7)</f>
        <v>#REF!</v>
      </c>
      <c r="D18" s="43" t="str">
        <f t="shared" si="14"/>
        <v>#REF!</v>
      </c>
      <c r="E18" s="43" t="str">
        <f t="shared" si="14"/>
        <v>#REF!</v>
      </c>
      <c r="F18" s="43" t="str">
        <f t="shared" si="14"/>
        <v>#REF!</v>
      </c>
      <c r="G18" s="43" t="str">
        <f t="shared" si="14"/>
        <v>#REF!</v>
      </c>
      <c r="H18" s="43" t="str">
        <f t="shared" si="14"/>
        <v>#REF!</v>
      </c>
      <c r="I18" s="43" t="str">
        <f t="shared" si="14"/>
        <v>#REF!</v>
      </c>
      <c r="J18" s="43" t="str">
        <f t="shared" si="14"/>
        <v>#REF!</v>
      </c>
      <c r="K18" s="43" t="str">
        <f t="shared" si="14"/>
        <v>#REF!</v>
      </c>
      <c r="L18" s="43" t="str">
        <f t="shared" si="14"/>
        <v>#REF!</v>
      </c>
      <c r="M18" s="43" t="str">
        <f t="shared" si="14"/>
        <v>#REF!</v>
      </c>
      <c r="N18" s="43" t="str">
        <f t="shared" si="14"/>
        <v>#REF!</v>
      </c>
      <c r="O18" s="63" t="str">
        <f t="shared" ref="O18:O21" si="17">SUM(C18:N18)</f>
        <v>#REF!</v>
      </c>
      <c r="P18" s="16"/>
      <c r="Q18" s="47">
        <f>IF($O$52=0,0,O18/$O$52)</f>
        <v>0</v>
      </c>
      <c r="R18" s="43" t="str">
        <f t="shared" ref="R18:AC18" si="15">C18+(C18*$C$8)</f>
        <v>#REF!</v>
      </c>
      <c r="S18" s="43" t="str">
        <f t="shared" si="15"/>
        <v>#REF!</v>
      </c>
      <c r="T18" s="43" t="str">
        <f t="shared" si="15"/>
        <v>#REF!</v>
      </c>
      <c r="U18" s="43" t="str">
        <f t="shared" si="15"/>
        <v>#REF!</v>
      </c>
      <c r="V18" s="43" t="str">
        <f t="shared" si="15"/>
        <v>#REF!</v>
      </c>
      <c r="W18" s="43" t="str">
        <f t="shared" si="15"/>
        <v>#REF!</v>
      </c>
      <c r="X18" s="43" t="str">
        <f t="shared" si="15"/>
        <v>#REF!</v>
      </c>
      <c r="Y18" s="43" t="str">
        <f t="shared" si="15"/>
        <v>#REF!</v>
      </c>
      <c r="Z18" s="43" t="str">
        <f t="shared" si="15"/>
        <v>#REF!</v>
      </c>
      <c r="AA18" s="43" t="str">
        <f t="shared" si="15"/>
        <v>#REF!</v>
      </c>
      <c r="AB18" s="43" t="str">
        <f t="shared" si="15"/>
        <v>#REF!</v>
      </c>
      <c r="AC18" s="43" t="str">
        <f t="shared" si="15"/>
        <v>#REF!</v>
      </c>
      <c r="AD18" s="63" t="str">
        <f t="shared" ref="AD18:AD21" si="19">SUM(R18:AC18)</f>
        <v>#REF!</v>
      </c>
      <c r="AE18" s="16"/>
      <c r="AF18" s="47">
        <f>IF($O$52=0,0,AD18/$O$52)</f>
        <v>0</v>
      </c>
    </row>
    <row r="19">
      <c r="A19" s="65" t="s">
        <v>32</v>
      </c>
      <c r="B19" s="67" t="str">
        <f>Category2_Annual_Sales</f>
        <v>#NAME?</v>
      </c>
      <c r="C19" s="51" t="str">
        <f t="shared" ref="C19:N19" si="16">'[1]3a-SalesForecastYear1'!C25+('[1]3a-SalesForecastYear1'!C25*$C$7)</f>
        <v>#REF!</v>
      </c>
      <c r="D19" s="51" t="str">
        <f t="shared" si="16"/>
        <v>#REF!</v>
      </c>
      <c r="E19" s="51" t="str">
        <f t="shared" si="16"/>
        <v>#REF!</v>
      </c>
      <c r="F19" s="51" t="str">
        <f t="shared" si="16"/>
        <v>#REF!</v>
      </c>
      <c r="G19" s="51" t="str">
        <f t="shared" si="16"/>
        <v>#REF!</v>
      </c>
      <c r="H19" s="51" t="str">
        <f t="shared" si="16"/>
        <v>#REF!</v>
      </c>
      <c r="I19" s="51" t="str">
        <f t="shared" si="16"/>
        <v>#REF!</v>
      </c>
      <c r="J19" s="51" t="str">
        <f t="shared" si="16"/>
        <v>#REF!</v>
      </c>
      <c r="K19" s="51" t="str">
        <f t="shared" si="16"/>
        <v>#REF!</v>
      </c>
      <c r="L19" s="51" t="str">
        <f t="shared" si="16"/>
        <v>#REF!</v>
      </c>
      <c r="M19" s="51" t="str">
        <f t="shared" si="16"/>
        <v>#REF!</v>
      </c>
      <c r="N19" s="51" t="str">
        <f t="shared" si="16"/>
        <v>#REF!</v>
      </c>
      <c r="O19" s="66" t="str">
        <f t="shared" si="17"/>
        <v>#REF!</v>
      </c>
      <c r="P19" s="54" t="str">
        <f>(P20+P21)</f>
        <v>#REF!</v>
      </c>
      <c r="Q19" s="47">
        <f>IF($O$53=0,0,O19/$O$53)</f>
        <v>0</v>
      </c>
      <c r="R19" s="51" t="str">
        <f t="shared" ref="R19:AC19" si="18">C19+(C19*$C$8)</f>
        <v>#REF!</v>
      </c>
      <c r="S19" s="51" t="str">
        <f t="shared" si="18"/>
        <v>#REF!</v>
      </c>
      <c r="T19" s="51" t="str">
        <f t="shared" si="18"/>
        <v>#REF!</v>
      </c>
      <c r="U19" s="51" t="str">
        <f t="shared" si="18"/>
        <v>#REF!</v>
      </c>
      <c r="V19" s="51" t="str">
        <f t="shared" si="18"/>
        <v>#REF!</v>
      </c>
      <c r="W19" s="51" t="str">
        <f t="shared" si="18"/>
        <v>#REF!</v>
      </c>
      <c r="X19" s="51" t="str">
        <f t="shared" si="18"/>
        <v>#REF!</v>
      </c>
      <c r="Y19" s="51" t="str">
        <f t="shared" si="18"/>
        <v>#REF!</v>
      </c>
      <c r="Z19" s="51" t="str">
        <f t="shared" si="18"/>
        <v>#REF!</v>
      </c>
      <c r="AA19" s="51" t="str">
        <f t="shared" si="18"/>
        <v>#REF!</v>
      </c>
      <c r="AB19" s="51" t="str">
        <f t="shared" si="18"/>
        <v>#REF!</v>
      </c>
      <c r="AC19" s="51" t="str">
        <f t="shared" si="18"/>
        <v>#REF!</v>
      </c>
      <c r="AD19" s="66" t="str">
        <f t="shared" si="19"/>
        <v>#REF!</v>
      </c>
      <c r="AE19" s="54" t="str">
        <f>(AE20+AE21)</f>
        <v>#REF!</v>
      </c>
      <c r="AF19" s="47">
        <f>IF($O$53=0,0,AD19/$O$53)</f>
        <v>0</v>
      </c>
    </row>
    <row r="20">
      <c r="A20" s="65" t="s">
        <v>36</v>
      </c>
      <c r="B20" s="67" t="str">
        <f t="shared" ref="B20:B21" si="22">'[1]3a-SalesForecastYear1'!O26</f>
        <v>#REF!</v>
      </c>
      <c r="C20" s="51" t="str">
        <f t="shared" ref="C20:N20" si="20">'[1]3a-SalesForecastYear1'!C26+('[1]3a-SalesForecastYear1'!C26*$C$7)</f>
        <v>#REF!</v>
      </c>
      <c r="D20" s="51" t="str">
        <f t="shared" si="20"/>
        <v>#REF!</v>
      </c>
      <c r="E20" s="51" t="str">
        <f t="shared" si="20"/>
        <v>#REF!</v>
      </c>
      <c r="F20" s="51" t="str">
        <f t="shared" si="20"/>
        <v>#REF!</v>
      </c>
      <c r="G20" s="51" t="str">
        <f t="shared" si="20"/>
        <v>#REF!</v>
      </c>
      <c r="H20" s="51" t="str">
        <f t="shared" si="20"/>
        <v>#REF!</v>
      </c>
      <c r="I20" s="51" t="str">
        <f t="shared" si="20"/>
        <v>#REF!</v>
      </c>
      <c r="J20" s="51" t="str">
        <f t="shared" si="20"/>
        <v>#REF!</v>
      </c>
      <c r="K20" s="51" t="str">
        <f t="shared" si="20"/>
        <v>#REF!</v>
      </c>
      <c r="L20" s="51" t="str">
        <f t="shared" si="20"/>
        <v>#REF!</v>
      </c>
      <c r="M20" s="51" t="str">
        <f t="shared" si="20"/>
        <v>#REF!</v>
      </c>
      <c r="N20" s="51" t="str">
        <f t="shared" si="20"/>
        <v>#REF!</v>
      </c>
      <c r="O20" s="66" t="str">
        <f t="shared" si="17"/>
        <v>#REF!</v>
      </c>
      <c r="P20" s="54" t="str">
        <f>IF(O19=0,0,O20/O19)</f>
        <v>#REF!</v>
      </c>
      <c r="Q20" s="47">
        <f>IF($O$54=0,0,O20/$O$54)</f>
        <v>0</v>
      </c>
      <c r="R20" s="51" t="str">
        <f t="shared" ref="R20:AC20" si="21">C20+(C20*$C$8)</f>
        <v>#REF!</v>
      </c>
      <c r="S20" s="51" t="str">
        <f t="shared" si="21"/>
        <v>#REF!</v>
      </c>
      <c r="T20" s="51" t="str">
        <f t="shared" si="21"/>
        <v>#REF!</v>
      </c>
      <c r="U20" s="51" t="str">
        <f t="shared" si="21"/>
        <v>#REF!</v>
      </c>
      <c r="V20" s="51" t="str">
        <f t="shared" si="21"/>
        <v>#REF!</v>
      </c>
      <c r="W20" s="51" t="str">
        <f t="shared" si="21"/>
        <v>#REF!</v>
      </c>
      <c r="X20" s="51" t="str">
        <f t="shared" si="21"/>
        <v>#REF!</v>
      </c>
      <c r="Y20" s="51" t="str">
        <f t="shared" si="21"/>
        <v>#REF!</v>
      </c>
      <c r="Z20" s="51" t="str">
        <f t="shared" si="21"/>
        <v>#REF!</v>
      </c>
      <c r="AA20" s="51" t="str">
        <f t="shared" si="21"/>
        <v>#REF!</v>
      </c>
      <c r="AB20" s="51" t="str">
        <f t="shared" si="21"/>
        <v>#REF!</v>
      </c>
      <c r="AC20" s="51" t="str">
        <f t="shared" si="21"/>
        <v>#REF!</v>
      </c>
      <c r="AD20" s="66" t="str">
        <f t="shared" si="19"/>
        <v>#REF!</v>
      </c>
      <c r="AE20" s="54" t="str">
        <f>IF(AD19=0,0,AD20/AD19)</f>
        <v>#REF!</v>
      </c>
      <c r="AF20" s="47">
        <f>IF($O$54=0,0,AD20/$O$54)</f>
        <v>0</v>
      </c>
    </row>
    <row r="21" ht="15.75" customHeight="1">
      <c r="A21" s="55" t="s">
        <v>46</v>
      </c>
      <c r="B21" s="49" t="str">
        <f t="shared" si="22"/>
        <v>#REF!</v>
      </c>
      <c r="C21" s="51" t="str">
        <f t="shared" ref="C21:N21" si="23">C19-C20</f>
        <v>#REF!</v>
      </c>
      <c r="D21" s="51" t="str">
        <f t="shared" si="23"/>
        <v>#REF!</v>
      </c>
      <c r="E21" s="51" t="str">
        <f t="shared" si="23"/>
        <v>#REF!</v>
      </c>
      <c r="F21" s="51" t="str">
        <f t="shared" si="23"/>
        <v>#REF!</v>
      </c>
      <c r="G21" s="51" t="str">
        <f t="shared" si="23"/>
        <v>#REF!</v>
      </c>
      <c r="H21" s="51" t="str">
        <f t="shared" si="23"/>
        <v>#REF!</v>
      </c>
      <c r="I21" s="51" t="str">
        <f t="shared" si="23"/>
        <v>#REF!</v>
      </c>
      <c r="J21" s="51" t="str">
        <f t="shared" si="23"/>
        <v>#REF!</v>
      </c>
      <c r="K21" s="51" t="str">
        <f t="shared" si="23"/>
        <v>#REF!</v>
      </c>
      <c r="L21" s="51" t="str">
        <f t="shared" si="23"/>
        <v>#REF!</v>
      </c>
      <c r="M21" s="51" t="str">
        <f t="shared" si="23"/>
        <v>#REF!</v>
      </c>
      <c r="N21" s="51" t="str">
        <f t="shared" si="23"/>
        <v>#REF!</v>
      </c>
      <c r="O21" s="66" t="str">
        <f t="shared" si="17"/>
        <v>#REF!</v>
      </c>
      <c r="P21" s="54" t="str">
        <f>IF(O19=0,0,O21/O19)</f>
        <v>#REF!</v>
      </c>
      <c r="Q21" s="47">
        <f>IF($O$55=0,0,O21/$O$55)</f>
        <v>0</v>
      </c>
      <c r="R21" s="51" t="str">
        <f t="shared" ref="R21:AC21" si="24">R19-R20</f>
        <v>#REF!</v>
      </c>
      <c r="S21" s="51" t="str">
        <f t="shared" si="24"/>
        <v>#REF!</v>
      </c>
      <c r="T21" s="51" t="str">
        <f t="shared" si="24"/>
        <v>#REF!</v>
      </c>
      <c r="U21" s="51" t="str">
        <f t="shared" si="24"/>
        <v>#REF!</v>
      </c>
      <c r="V21" s="51" t="str">
        <f t="shared" si="24"/>
        <v>#REF!</v>
      </c>
      <c r="W21" s="51" t="str">
        <f t="shared" si="24"/>
        <v>#REF!</v>
      </c>
      <c r="X21" s="51" t="str">
        <f t="shared" si="24"/>
        <v>#REF!</v>
      </c>
      <c r="Y21" s="51" t="str">
        <f t="shared" si="24"/>
        <v>#REF!</v>
      </c>
      <c r="Z21" s="51" t="str">
        <f t="shared" si="24"/>
        <v>#REF!</v>
      </c>
      <c r="AA21" s="51" t="str">
        <f t="shared" si="24"/>
        <v>#REF!</v>
      </c>
      <c r="AB21" s="51" t="str">
        <f t="shared" si="24"/>
        <v>#REF!</v>
      </c>
      <c r="AC21" s="51" t="str">
        <f t="shared" si="24"/>
        <v>#REF!</v>
      </c>
      <c r="AD21" s="66" t="str">
        <f t="shared" si="19"/>
        <v>#REF!</v>
      </c>
      <c r="AE21" s="54" t="str">
        <f>IF(AD19=0,0,AD21/AD19)</f>
        <v>#REF!</v>
      </c>
      <c r="AF21" s="47">
        <f>IF($O$55=0,0,AD21/$O$55)</f>
        <v>0</v>
      </c>
    </row>
    <row r="22" ht="15.75" customHeight="1">
      <c r="A22" s="57"/>
      <c r="B22" s="64"/>
      <c r="C22" s="58"/>
      <c r="D22" s="58"/>
      <c r="E22" s="58"/>
      <c r="F22" s="58"/>
      <c r="G22" s="58"/>
      <c r="H22" s="58"/>
      <c r="I22" s="58"/>
      <c r="J22" s="58"/>
      <c r="K22" s="58"/>
      <c r="L22" s="58"/>
      <c r="M22" s="58"/>
      <c r="N22" s="58"/>
      <c r="O22" s="59"/>
      <c r="P22" s="16"/>
      <c r="Q22" s="60"/>
      <c r="R22" s="58"/>
      <c r="S22" s="58"/>
      <c r="T22" s="58"/>
      <c r="U22" s="58"/>
      <c r="V22" s="58"/>
      <c r="W22" s="58"/>
      <c r="X22" s="58"/>
      <c r="Y22" s="58"/>
      <c r="Z22" s="58"/>
      <c r="AA22" s="58"/>
      <c r="AB22" s="58"/>
      <c r="AC22" s="58"/>
      <c r="AD22" s="59"/>
      <c r="AE22" s="16"/>
      <c r="AF22" s="60"/>
    </row>
    <row r="23" ht="15.75" customHeight="1">
      <c r="A23" s="37" t="str">
        <f>'[1]3a-SalesForecastYear1'!B29</f>
        <v>#REF!</v>
      </c>
      <c r="B23" s="37"/>
      <c r="C23" s="62"/>
      <c r="D23" s="62"/>
      <c r="E23" s="62"/>
      <c r="F23" s="62"/>
      <c r="G23" s="62"/>
      <c r="H23" s="62"/>
      <c r="I23" s="62"/>
      <c r="J23" s="62"/>
      <c r="K23" s="62"/>
      <c r="L23" s="62"/>
      <c r="M23" s="62"/>
      <c r="N23" s="62"/>
      <c r="O23" s="40"/>
      <c r="P23" s="16"/>
      <c r="Q23" s="60"/>
      <c r="R23" s="62"/>
      <c r="S23" s="62"/>
      <c r="T23" s="62"/>
      <c r="U23" s="62"/>
      <c r="V23" s="62"/>
      <c r="W23" s="62"/>
      <c r="X23" s="62"/>
      <c r="Y23" s="62"/>
      <c r="Z23" s="62"/>
      <c r="AA23" s="62"/>
      <c r="AB23" s="62"/>
      <c r="AC23" s="62"/>
      <c r="AD23" s="40"/>
      <c r="AE23" s="16"/>
      <c r="AF23" s="60"/>
    </row>
    <row r="24" ht="15.75" customHeight="1">
      <c r="A24" s="42" t="str">
        <f>Unit3&amp; " Sold"</f>
        <v>#NAME?</v>
      </c>
      <c r="B24" s="42" t="str">
        <f>Unit3_Annual</f>
        <v>#NAME?</v>
      </c>
      <c r="C24" s="43" t="str">
        <f t="shared" ref="C24:N24" si="25">'[1]3a-SalesForecastYear1'!C30+ ('[1]3a-SalesForecastYear1'!C30*$C$7)</f>
        <v>#REF!</v>
      </c>
      <c r="D24" s="43" t="str">
        <f t="shared" si="25"/>
        <v>#REF!</v>
      </c>
      <c r="E24" s="43" t="str">
        <f t="shared" si="25"/>
        <v>#REF!</v>
      </c>
      <c r="F24" s="43" t="str">
        <f t="shared" si="25"/>
        <v>#REF!</v>
      </c>
      <c r="G24" s="43" t="str">
        <f t="shared" si="25"/>
        <v>#REF!</v>
      </c>
      <c r="H24" s="43" t="str">
        <f t="shared" si="25"/>
        <v>#REF!</v>
      </c>
      <c r="I24" s="43" t="str">
        <f t="shared" si="25"/>
        <v>#REF!</v>
      </c>
      <c r="J24" s="43" t="str">
        <f t="shared" si="25"/>
        <v>#REF!</v>
      </c>
      <c r="K24" s="43" t="str">
        <f t="shared" si="25"/>
        <v>#REF!</v>
      </c>
      <c r="L24" s="43" t="str">
        <f t="shared" si="25"/>
        <v>#REF!</v>
      </c>
      <c r="M24" s="43" t="str">
        <f t="shared" si="25"/>
        <v>#REF!</v>
      </c>
      <c r="N24" s="43" t="str">
        <f t="shared" si="25"/>
        <v>#REF!</v>
      </c>
      <c r="O24" s="63" t="str">
        <f t="shared" ref="O24:O27" si="28">SUM(C24:N24)</f>
        <v>#REF!</v>
      </c>
      <c r="P24" s="16"/>
      <c r="Q24" s="47">
        <f>IF($O$52=0,0,O24/$O$52)</f>
        <v>0</v>
      </c>
      <c r="R24" s="43" t="str">
        <f t="shared" ref="R24:AC24" si="26">C24+(C24*$C$8)</f>
        <v>#REF!</v>
      </c>
      <c r="S24" s="43" t="str">
        <f t="shared" si="26"/>
        <v>#REF!</v>
      </c>
      <c r="T24" s="43" t="str">
        <f t="shared" si="26"/>
        <v>#REF!</v>
      </c>
      <c r="U24" s="43" t="str">
        <f t="shared" si="26"/>
        <v>#REF!</v>
      </c>
      <c r="V24" s="43" t="str">
        <f t="shared" si="26"/>
        <v>#REF!</v>
      </c>
      <c r="W24" s="43" t="str">
        <f t="shared" si="26"/>
        <v>#REF!</v>
      </c>
      <c r="X24" s="43" t="str">
        <f t="shared" si="26"/>
        <v>#REF!</v>
      </c>
      <c r="Y24" s="43" t="str">
        <f t="shared" si="26"/>
        <v>#REF!</v>
      </c>
      <c r="Z24" s="43" t="str">
        <f t="shared" si="26"/>
        <v>#REF!</v>
      </c>
      <c r="AA24" s="43" t="str">
        <f t="shared" si="26"/>
        <v>#REF!</v>
      </c>
      <c r="AB24" s="43" t="str">
        <f t="shared" si="26"/>
        <v>#REF!</v>
      </c>
      <c r="AC24" s="43" t="str">
        <f t="shared" si="26"/>
        <v>#REF!</v>
      </c>
      <c r="AD24" s="63" t="str">
        <f t="shared" ref="AD24:AD27" si="30">SUM(R24:AC24)</f>
        <v>#REF!</v>
      </c>
      <c r="AE24" s="16"/>
      <c r="AF24" s="47">
        <f>IF($O$52=0,0,AD24/$O$52)</f>
        <v>0</v>
      </c>
    </row>
    <row r="25" ht="15.75" customHeight="1">
      <c r="A25" s="65" t="s">
        <v>32</v>
      </c>
      <c r="B25" s="75" t="str">
        <f>Category3_Annual_Sales</f>
        <v>#NAME?</v>
      </c>
      <c r="C25" s="51" t="str">
        <f t="shared" ref="C25:N25" si="27">'[1]3a-SalesForecastYear1'!C31+ ('[1]3a-SalesForecastYear1'!C31*$C$7)</f>
        <v>#REF!</v>
      </c>
      <c r="D25" s="51" t="str">
        <f t="shared" si="27"/>
        <v>#REF!</v>
      </c>
      <c r="E25" s="51" t="str">
        <f t="shared" si="27"/>
        <v>#REF!</v>
      </c>
      <c r="F25" s="51" t="str">
        <f t="shared" si="27"/>
        <v>#REF!</v>
      </c>
      <c r="G25" s="51" t="str">
        <f t="shared" si="27"/>
        <v>#REF!</v>
      </c>
      <c r="H25" s="51" t="str">
        <f t="shared" si="27"/>
        <v>#REF!</v>
      </c>
      <c r="I25" s="51" t="str">
        <f t="shared" si="27"/>
        <v>#REF!</v>
      </c>
      <c r="J25" s="51" t="str">
        <f t="shared" si="27"/>
        <v>#REF!</v>
      </c>
      <c r="K25" s="51" t="str">
        <f t="shared" si="27"/>
        <v>#REF!</v>
      </c>
      <c r="L25" s="51" t="str">
        <f t="shared" si="27"/>
        <v>#REF!</v>
      </c>
      <c r="M25" s="51" t="str">
        <f t="shared" si="27"/>
        <v>#REF!</v>
      </c>
      <c r="N25" s="51" t="str">
        <f t="shared" si="27"/>
        <v>#REF!</v>
      </c>
      <c r="O25" s="66" t="str">
        <f t="shared" si="28"/>
        <v>#REF!</v>
      </c>
      <c r="P25" s="54" t="str">
        <f>(P26+P27)</f>
        <v>#REF!</v>
      </c>
      <c r="Q25" s="47">
        <f>IF($O$53=0,0,O25/$O$53)</f>
        <v>0</v>
      </c>
      <c r="R25" s="51" t="str">
        <f t="shared" ref="R25:AC25" si="29">C25+(C25*$C$8)</f>
        <v>#REF!</v>
      </c>
      <c r="S25" s="51" t="str">
        <f t="shared" si="29"/>
        <v>#REF!</v>
      </c>
      <c r="T25" s="51" t="str">
        <f t="shared" si="29"/>
        <v>#REF!</v>
      </c>
      <c r="U25" s="51" t="str">
        <f t="shared" si="29"/>
        <v>#REF!</v>
      </c>
      <c r="V25" s="51" t="str">
        <f t="shared" si="29"/>
        <v>#REF!</v>
      </c>
      <c r="W25" s="51" t="str">
        <f t="shared" si="29"/>
        <v>#REF!</v>
      </c>
      <c r="X25" s="51" t="str">
        <f t="shared" si="29"/>
        <v>#REF!</v>
      </c>
      <c r="Y25" s="51" t="str">
        <f t="shared" si="29"/>
        <v>#REF!</v>
      </c>
      <c r="Z25" s="51" t="str">
        <f t="shared" si="29"/>
        <v>#REF!</v>
      </c>
      <c r="AA25" s="51" t="str">
        <f t="shared" si="29"/>
        <v>#REF!</v>
      </c>
      <c r="AB25" s="51" t="str">
        <f t="shared" si="29"/>
        <v>#REF!</v>
      </c>
      <c r="AC25" s="51" t="str">
        <f t="shared" si="29"/>
        <v>#REF!</v>
      </c>
      <c r="AD25" s="66" t="str">
        <f t="shared" si="30"/>
        <v>#REF!</v>
      </c>
      <c r="AE25" s="54" t="str">
        <f>(AE26+AE27)</f>
        <v>#REF!</v>
      </c>
      <c r="AF25" s="47">
        <f>IF($O$53=0,0,AD25/$O$53)</f>
        <v>0</v>
      </c>
    </row>
    <row r="26" ht="15.75" customHeight="1">
      <c r="A26" s="65" t="s">
        <v>36</v>
      </c>
      <c r="B26" s="75" t="str">
        <f t="shared" ref="B26:B27" si="33">'[1]3a-SalesForecastYear1'!O32</f>
        <v>#REF!</v>
      </c>
      <c r="C26" s="51" t="str">
        <f t="shared" ref="C26:N26" si="31">'[1]3a-SalesForecastYear1'!C32+ ('[1]3a-SalesForecastYear1'!C32*$C$7)</f>
        <v>#REF!</v>
      </c>
      <c r="D26" s="51" t="str">
        <f t="shared" si="31"/>
        <v>#REF!</v>
      </c>
      <c r="E26" s="51" t="str">
        <f t="shared" si="31"/>
        <v>#REF!</v>
      </c>
      <c r="F26" s="51" t="str">
        <f t="shared" si="31"/>
        <v>#REF!</v>
      </c>
      <c r="G26" s="51" t="str">
        <f t="shared" si="31"/>
        <v>#REF!</v>
      </c>
      <c r="H26" s="51" t="str">
        <f t="shared" si="31"/>
        <v>#REF!</v>
      </c>
      <c r="I26" s="51" t="str">
        <f t="shared" si="31"/>
        <v>#REF!</v>
      </c>
      <c r="J26" s="51" t="str">
        <f t="shared" si="31"/>
        <v>#REF!</v>
      </c>
      <c r="K26" s="51" t="str">
        <f t="shared" si="31"/>
        <v>#REF!</v>
      </c>
      <c r="L26" s="51" t="str">
        <f t="shared" si="31"/>
        <v>#REF!</v>
      </c>
      <c r="M26" s="51" t="str">
        <f t="shared" si="31"/>
        <v>#REF!</v>
      </c>
      <c r="N26" s="51" t="str">
        <f t="shared" si="31"/>
        <v>#REF!</v>
      </c>
      <c r="O26" s="66" t="str">
        <f t="shared" si="28"/>
        <v>#REF!</v>
      </c>
      <c r="P26" s="54" t="str">
        <f>IF(O25=0,0,O26/O25)</f>
        <v>#REF!</v>
      </c>
      <c r="Q26" s="47">
        <f>IF($O$54=0,0,O26/$O$54)</f>
        <v>0</v>
      </c>
      <c r="R26" s="51" t="str">
        <f t="shared" ref="R26:AC26" si="32">C26+(C26*$C$8)</f>
        <v>#REF!</v>
      </c>
      <c r="S26" s="51" t="str">
        <f t="shared" si="32"/>
        <v>#REF!</v>
      </c>
      <c r="T26" s="51" t="str">
        <f t="shared" si="32"/>
        <v>#REF!</v>
      </c>
      <c r="U26" s="51" t="str">
        <f t="shared" si="32"/>
        <v>#REF!</v>
      </c>
      <c r="V26" s="51" t="str">
        <f t="shared" si="32"/>
        <v>#REF!</v>
      </c>
      <c r="W26" s="51" t="str">
        <f t="shared" si="32"/>
        <v>#REF!</v>
      </c>
      <c r="X26" s="51" t="str">
        <f t="shared" si="32"/>
        <v>#REF!</v>
      </c>
      <c r="Y26" s="51" t="str">
        <f t="shared" si="32"/>
        <v>#REF!</v>
      </c>
      <c r="Z26" s="51" t="str">
        <f t="shared" si="32"/>
        <v>#REF!</v>
      </c>
      <c r="AA26" s="51" t="str">
        <f t="shared" si="32"/>
        <v>#REF!</v>
      </c>
      <c r="AB26" s="51" t="str">
        <f t="shared" si="32"/>
        <v>#REF!</v>
      </c>
      <c r="AC26" s="51" t="str">
        <f t="shared" si="32"/>
        <v>#REF!</v>
      </c>
      <c r="AD26" s="66" t="str">
        <f t="shared" si="30"/>
        <v>#REF!</v>
      </c>
      <c r="AE26" s="54" t="str">
        <f>IF(AD25=0,0,AD26/AD25)</f>
        <v>#REF!</v>
      </c>
      <c r="AF26" s="47">
        <f>IF($O$54=0,0,AD26/$O$54)</f>
        <v>0</v>
      </c>
    </row>
    <row r="27" ht="15.75" customHeight="1">
      <c r="A27" s="55" t="s">
        <v>46</v>
      </c>
      <c r="B27" s="49" t="str">
        <f t="shared" si="33"/>
        <v>#REF!</v>
      </c>
      <c r="C27" s="51" t="str">
        <f t="shared" ref="C27:N27" si="34">C25-C26</f>
        <v>#REF!</v>
      </c>
      <c r="D27" s="51" t="str">
        <f t="shared" si="34"/>
        <v>#REF!</v>
      </c>
      <c r="E27" s="51" t="str">
        <f t="shared" si="34"/>
        <v>#REF!</v>
      </c>
      <c r="F27" s="51" t="str">
        <f t="shared" si="34"/>
        <v>#REF!</v>
      </c>
      <c r="G27" s="51" t="str">
        <f t="shared" si="34"/>
        <v>#REF!</v>
      </c>
      <c r="H27" s="51" t="str">
        <f t="shared" si="34"/>
        <v>#REF!</v>
      </c>
      <c r="I27" s="51" t="str">
        <f t="shared" si="34"/>
        <v>#REF!</v>
      </c>
      <c r="J27" s="51" t="str">
        <f t="shared" si="34"/>
        <v>#REF!</v>
      </c>
      <c r="K27" s="51" t="str">
        <f t="shared" si="34"/>
        <v>#REF!</v>
      </c>
      <c r="L27" s="51" t="str">
        <f t="shared" si="34"/>
        <v>#REF!</v>
      </c>
      <c r="M27" s="51" t="str">
        <f t="shared" si="34"/>
        <v>#REF!</v>
      </c>
      <c r="N27" s="51" t="str">
        <f t="shared" si="34"/>
        <v>#REF!</v>
      </c>
      <c r="O27" s="66" t="str">
        <f t="shared" si="28"/>
        <v>#REF!</v>
      </c>
      <c r="P27" s="54" t="str">
        <f>IF(O25=0,0,O27/O25)</f>
        <v>#REF!</v>
      </c>
      <c r="Q27" s="47">
        <f>IF($O$55=0,0,O27/$O$55)</f>
        <v>0</v>
      </c>
      <c r="R27" s="51" t="str">
        <f t="shared" ref="R27:AC27" si="35">R25-R26</f>
        <v>#REF!</v>
      </c>
      <c r="S27" s="51" t="str">
        <f t="shared" si="35"/>
        <v>#REF!</v>
      </c>
      <c r="T27" s="51" t="str">
        <f t="shared" si="35"/>
        <v>#REF!</v>
      </c>
      <c r="U27" s="51" t="str">
        <f t="shared" si="35"/>
        <v>#REF!</v>
      </c>
      <c r="V27" s="51" t="str">
        <f t="shared" si="35"/>
        <v>#REF!</v>
      </c>
      <c r="W27" s="51" t="str">
        <f t="shared" si="35"/>
        <v>#REF!</v>
      </c>
      <c r="X27" s="51" t="str">
        <f t="shared" si="35"/>
        <v>#REF!</v>
      </c>
      <c r="Y27" s="51" t="str">
        <f t="shared" si="35"/>
        <v>#REF!</v>
      </c>
      <c r="Z27" s="51" t="str">
        <f t="shared" si="35"/>
        <v>#REF!</v>
      </c>
      <c r="AA27" s="51" t="str">
        <f t="shared" si="35"/>
        <v>#REF!</v>
      </c>
      <c r="AB27" s="51" t="str">
        <f t="shared" si="35"/>
        <v>#REF!</v>
      </c>
      <c r="AC27" s="51" t="str">
        <f t="shared" si="35"/>
        <v>#REF!</v>
      </c>
      <c r="AD27" s="66" t="str">
        <f t="shared" si="30"/>
        <v>#REF!</v>
      </c>
      <c r="AE27" s="54" t="str">
        <f>IF(AD25=0,0,AD27/AD25)</f>
        <v>#REF!</v>
      </c>
      <c r="AF27" s="47">
        <f>IF($O$55=0,0,AD27/$O$55)</f>
        <v>0</v>
      </c>
    </row>
    <row r="28" ht="15.75" customHeight="1">
      <c r="A28" s="72"/>
      <c r="B28" s="84"/>
      <c r="C28" s="58"/>
      <c r="D28" s="58"/>
      <c r="E28" s="58"/>
      <c r="F28" s="58"/>
      <c r="G28" s="58"/>
      <c r="H28" s="58"/>
      <c r="I28" s="58"/>
      <c r="J28" s="58"/>
      <c r="K28" s="58"/>
      <c r="L28" s="58"/>
      <c r="M28" s="58"/>
      <c r="N28" s="58"/>
      <c r="O28" s="59"/>
      <c r="P28" s="16"/>
      <c r="Q28" s="60"/>
      <c r="R28" s="58"/>
      <c r="S28" s="58"/>
      <c r="T28" s="58"/>
      <c r="U28" s="58"/>
      <c r="V28" s="58"/>
      <c r="W28" s="58"/>
      <c r="X28" s="58"/>
      <c r="Y28" s="58"/>
      <c r="Z28" s="58"/>
      <c r="AA28" s="58"/>
      <c r="AB28" s="58"/>
      <c r="AC28" s="58"/>
      <c r="AD28" s="59"/>
      <c r="AE28" s="16"/>
      <c r="AF28" s="60"/>
    </row>
    <row r="29" ht="15.75" customHeight="1">
      <c r="A29" s="37" t="str">
        <f>'[1]3a-SalesForecastYear1'!B35</f>
        <v>#REF!</v>
      </c>
      <c r="B29" s="37"/>
      <c r="C29" s="62"/>
      <c r="D29" s="62"/>
      <c r="E29" s="62"/>
      <c r="F29" s="62"/>
      <c r="G29" s="62"/>
      <c r="H29" s="62"/>
      <c r="I29" s="62"/>
      <c r="J29" s="62"/>
      <c r="K29" s="62"/>
      <c r="L29" s="62"/>
      <c r="M29" s="62"/>
      <c r="N29" s="62"/>
      <c r="O29" s="40"/>
      <c r="P29" s="16"/>
      <c r="Q29" s="60"/>
      <c r="R29" s="62"/>
      <c r="S29" s="62"/>
      <c r="T29" s="62"/>
      <c r="U29" s="62"/>
      <c r="V29" s="62"/>
      <c r="W29" s="62"/>
      <c r="X29" s="62"/>
      <c r="Y29" s="62"/>
      <c r="Z29" s="62"/>
      <c r="AA29" s="62"/>
      <c r="AB29" s="62"/>
      <c r="AC29" s="62"/>
      <c r="AD29" s="40"/>
      <c r="AE29" s="16"/>
      <c r="AF29" s="60"/>
    </row>
    <row r="30" ht="15.75" customHeight="1">
      <c r="A30" s="42" t="str">
        <f>Unit4&amp; " Sold"</f>
        <v>#NAME?</v>
      </c>
      <c r="B30" s="42" t="str">
        <f>Unit4_Annual</f>
        <v>#NAME?</v>
      </c>
      <c r="C30" s="43" t="str">
        <f t="shared" ref="C30:N30" si="36">'[1]3a-SalesForecastYear1'!C36+('[1]3a-SalesForecastYear1'!C36*$C$7)</f>
        <v>#REF!</v>
      </c>
      <c r="D30" s="43" t="str">
        <f t="shared" si="36"/>
        <v>#REF!</v>
      </c>
      <c r="E30" s="43" t="str">
        <f t="shared" si="36"/>
        <v>#REF!</v>
      </c>
      <c r="F30" s="43" t="str">
        <f t="shared" si="36"/>
        <v>#REF!</v>
      </c>
      <c r="G30" s="43" t="str">
        <f t="shared" si="36"/>
        <v>#REF!</v>
      </c>
      <c r="H30" s="43" t="str">
        <f t="shared" si="36"/>
        <v>#REF!</v>
      </c>
      <c r="I30" s="43" t="str">
        <f t="shared" si="36"/>
        <v>#REF!</v>
      </c>
      <c r="J30" s="43" t="str">
        <f t="shared" si="36"/>
        <v>#REF!</v>
      </c>
      <c r="K30" s="43" t="str">
        <f t="shared" si="36"/>
        <v>#REF!</v>
      </c>
      <c r="L30" s="43" t="str">
        <f t="shared" si="36"/>
        <v>#REF!</v>
      </c>
      <c r="M30" s="43" t="str">
        <f t="shared" si="36"/>
        <v>#REF!</v>
      </c>
      <c r="N30" s="43" t="str">
        <f t="shared" si="36"/>
        <v>#REF!</v>
      </c>
      <c r="O30" s="63" t="str">
        <f t="shared" ref="O30:O33" si="39">SUM(C30:N30)</f>
        <v>#REF!</v>
      </c>
      <c r="P30" s="16"/>
      <c r="Q30" s="47">
        <f>IF($O$52=0,0,O30/$O$52)</f>
        <v>0</v>
      </c>
      <c r="R30" s="43" t="str">
        <f t="shared" ref="R30:AC30" si="37">C30+(C30*$C$8)</f>
        <v>#REF!</v>
      </c>
      <c r="S30" s="43" t="str">
        <f t="shared" si="37"/>
        <v>#REF!</v>
      </c>
      <c r="T30" s="43" t="str">
        <f t="shared" si="37"/>
        <v>#REF!</v>
      </c>
      <c r="U30" s="43" t="str">
        <f t="shared" si="37"/>
        <v>#REF!</v>
      </c>
      <c r="V30" s="43" t="str">
        <f t="shared" si="37"/>
        <v>#REF!</v>
      </c>
      <c r="W30" s="43" t="str">
        <f t="shared" si="37"/>
        <v>#REF!</v>
      </c>
      <c r="X30" s="43" t="str">
        <f t="shared" si="37"/>
        <v>#REF!</v>
      </c>
      <c r="Y30" s="43" t="str">
        <f t="shared" si="37"/>
        <v>#REF!</v>
      </c>
      <c r="Z30" s="43" t="str">
        <f t="shared" si="37"/>
        <v>#REF!</v>
      </c>
      <c r="AA30" s="43" t="str">
        <f t="shared" si="37"/>
        <v>#REF!</v>
      </c>
      <c r="AB30" s="43" t="str">
        <f t="shared" si="37"/>
        <v>#REF!</v>
      </c>
      <c r="AC30" s="43" t="str">
        <f t="shared" si="37"/>
        <v>#REF!</v>
      </c>
      <c r="AD30" s="63" t="str">
        <f t="shared" ref="AD30:AD33" si="41">SUM(R30:AC30)</f>
        <v>#REF!</v>
      </c>
      <c r="AE30" s="16"/>
      <c r="AF30" s="47">
        <f>IF($O$52=0,0,AD30/$O$52)</f>
        <v>0</v>
      </c>
    </row>
    <row r="31" ht="15.75" customHeight="1">
      <c r="A31" s="65" t="s">
        <v>32</v>
      </c>
      <c r="B31" s="90" t="str">
        <f>Category4_Annual_Sales</f>
        <v>#NAME?</v>
      </c>
      <c r="C31" s="51" t="str">
        <f t="shared" ref="C31:N31" si="38">'[1]3a-SalesForecastYear1'!C37+('[1]3a-SalesForecastYear1'!C37*$C$7)</f>
        <v>#REF!</v>
      </c>
      <c r="D31" s="51" t="str">
        <f t="shared" si="38"/>
        <v>#REF!</v>
      </c>
      <c r="E31" s="51" t="str">
        <f t="shared" si="38"/>
        <v>#REF!</v>
      </c>
      <c r="F31" s="51" t="str">
        <f t="shared" si="38"/>
        <v>#REF!</v>
      </c>
      <c r="G31" s="51" t="str">
        <f t="shared" si="38"/>
        <v>#REF!</v>
      </c>
      <c r="H31" s="51" t="str">
        <f t="shared" si="38"/>
        <v>#REF!</v>
      </c>
      <c r="I31" s="51" t="str">
        <f t="shared" si="38"/>
        <v>#REF!</v>
      </c>
      <c r="J31" s="51" t="str">
        <f t="shared" si="38"/>
        <v>#REF!</v>
      </c>
      <c r="K31" s="51" t="str">
        <f t="shared" si="38"/>
        <v>#REF!</v>
      </c>
      <c r="L31" s="51" t="str">
        <f t="shared" si="38"/>
        <v>#REF!</v>
      </c>
      <c r="M31" s="51" t="str">
        <f t="shared" si="38"/>
        <v>#REF!</v>
      </c>
      <c r="N31" s="51" t="str">
        <f t="shared" si="38"/>
        <v>#REF!</v>
      </c>
      <c r="O31" s="53" t="str">
        <f t="shared" si="39"/>
        <v>#REF!</v>
      </c>
      <c r="P31" s="54" t="str">
        <f>(P32+P33)</f>
        <v>#REF!</v>
      </c>
      <c r="Q31" s="47">
        <f>IF($O$53=0,0,O31/$O$53)</f>
        <v>0</v>
      </c>
      <c r="R31" s="51" t="str">
        <f t="shared" ref="R31:AC31" si="40">C31+(C31*$C$8)</f>
        <v>#REF!</v>
      </c>
      <c r="S31" s="51" t="str">
        <f t="shared" si="40"/>
        <v>#REF!</v>
      </c>
      <c r="T31" s="51" t="str">
        <f t="shared" si="40"/>
        <v>#REF!</v>
      </c>
      <c r="U31" s="51" t="str">
        <f t="shared" si="40"/>
        <v>#REF!</v>
      </c>
      <c r="V31" s="51" t="str">
        <f t="shared" si="40"/>
        <v>#REF!</v>
      </c>
      <c r="W31" s="51" t="str">
        <f t="shared" si="40"/>
        <v>#REF!</v>
      </c>
      <c r="X31" s="51" t="str">
        <f t="shared" si="40"/>
        <v>#REF!</v>
      </c>
      <c r="Y31" s="51" t="str">
        <f t="shared" si="40"/>
        <v>#REF!</v>
      </c>
      <c r="Z31" s="51" t="str">
        <f t="shared" si="40"/>
        <v>#REF!</v>
      </c>
      <c r="AA31" s="51" t="str">
        <f t="shared" si="40"/>
        <v>#REF!</v>
      </c>
      <c r="AB31" s="51" t="str">
        <f t="shared" si="40"/>
        <v>#REF!</v>
      </c>
      <c r="AC31" s="51" t="str">
        <f t="shared" si="40"/>
        <v>#REF!</v>
      </c>
      <c r="AD31" s="53" t="str">
        <f t="shared" si="41"/>
        <v>#REF!</v>
      </c>
      <c r="AE31" s="54" t="str">
        <f>(AE32+AE33)</f>
        <v>#REF!</v>
      </c>
      <c r="AF31" s="47">
        <f>IF($O$53=0,0,AD31/$O$53)</f>
        <v>0</v>
      </c>
    </row>
    <row r="32" ht="15.75" customHeight="1">
      <c r="A32" s="65" t="s">
        <v>36</v>
      </c>
      <c r="B32" s="75" t="str">
        <f t="shared" ref="B32:B33" si="44">'[1]3a-SalesForecastYear1'!O38</f>
        <v>#REF!</v>
      </c>
      <c r="C32" s="51" t="str">
        <f t="shared" ref="C32:N32" si="42">'[1]3a-SalesForecastYear1'!C38+('[1]3a-SalesForecastYear1'!C38*$C$7)</f>
        <v>#REF!</v>
      </c>
      <c r="D32" s="51" t="str">
        <f t="shared" si="42"/>
        <v>#REF!</v>
      </c>
      <c r="E32" s="51" t="str">
        <f t="shared" si="42"/>
        <v>#REF!</v>
      </c>
      <c r="F32" s="51" t="str">
        <f t="shared" si="42"/>
        <v>#REF!</v>
      </c>
      <c r="G32" s="51" t="str">
        <f t="shared" si="42"/>
        <v>#REF!</v>
      </c>
      <c r="H32" s="51" t="str">
        <f t="shared" si="42"/>
        <v>#REF!</v>
      </c>
      <c r="I32" s="51" t="str">
        <f t="shared" si="42"/>
        <v>#REF!</v>
      </c>
      <c r="J32" s="51" t="str">
        <f t="shared" si="42"/>
        <v>#REF!</v>
      </c>
      <c r="K32" s="51" t="str">
        <f t="shared" si="42"/>
        <v>#REF!</v>
      </c>
      <c r="L32" s="51" t="str">
        <f t="shared" si="42"/>
        <v>#REF!</v>
      </c>
      <c r="M32" s="51" t="str">
        <f t="shared" si="42"/>
        <v>#REF!</v>
      </c>
      <c r="N32" s="51" t="str">
        <f t="shared" si="42"/>
        <v>#REF!</v>
      </c>
      <c r="O32" s="53" t="str">
        <f t="shared" si="39"/>
        <v>#REF!</v>
      </c>
      <c r="P32" s="54" t="str">
        <f>IF(O31=0,0,O32/O31)</f>
        <v>#REF!</v>
      </c>
      <c r="Q32" s="47">
        <f>IF($O$54=0,0,O32/$O$54)</f>
        <v>0</v>
      </c>
      <c r="R32" s="51" t="str">
        <f t="shared" ref="R32:AC32" si="43">C32+(C32*$C$8)</f>
        <v>#REF!</v>
      </c>
      <c r="S32" s="51" t="str">
        <f t="shared" si="43"/>
        <v>#REF!</v>
      </c>
      <c r="T32" s="51" t="str">
        <f t="shared" si="43"/>
        <v>#REF!</v>
      </c>
      <c r="U32" s="51" t="str">
        <f t="shared" si="43"/>
        <v>#REF!</v>
      </c>
      <c r="V32" s="51" t="str">
        <f t="shared" si="43"/>
        <v>#REF!</v>
      </c>
      <c r="W32" s="51" t="str">
        <f t="shared" si="43"/>
        <v>#REF!</v>
      </c>
      <c r="X32" s="51" t="str">
        <f t="shared" si="43"/>
        <v>#REF!</v>
      </c>
      <c r="Y32" s="51" t="str">
        <f t="shared" si="43"/>
        <v>#REF!</v>
      </c>
      <c r="Z32" s="51" t="str">
        <f t="shared" si="43"/>
        <v>#REF!</v>
      </c>
      <c r="AA32" s="51" t="str">
        <f t="shared" si="43"/>
        <v>#REF!</v>
      </c>
      <c r="AB32" s="51" t="str">
        <f t="shared" si="43"/>
        <v>#REF!</v>
      </c>
      <c r="AC32" s="51" t="str">
        <f t="shared" si="43"/>
        <v>#REF!</v>
      </c>
      <c r="AD32" s="53" t="str">
        <f t="shared" si="41"/>
        <v>#REF!</v>
      </c>
      <c r="AE32" s="54" t="str">
        <f>IF(AD31=0,0,AD32/AD31)</f>
        <v>#REF!</v>
      </c>
      <c r="AF32" s="47">
        <f>IF($O$54=0,0,AD32/$O$54)</f>
        <v>0</v>
      </c>
    </row>
    <row r="33" ht="15.75" customHeight="1">
      <c r="A33" s="55" t="s">
        <v>46</v>
      </c>
      <c r="B33" s="49" t="str">
        <f t="shared" si="44"/>
        <v>#REF!</v>
      </c>
      <c r="C33" s="51" t="str">
        <f t="shared" ref="C33:N33" si="45">C31-C32</f>
        <v>#REF!</v>
      </c>
      <c r="D33" s="51" t="str">
        <f t="shared" si="45"/>
        <v>#REF!</v>
      </c>
      <c r="E33" s="51" t="str">
        <f t="shared" si="45"/>
        <v>#REF!</v>
      </c>
      <c r="F33" s="51" t="str">
        <f t="shared" si="45"/>
        <v>#REF!</v>
      </c>
      <c r="G33" s="51" t="str">
        <f t="shared" si="45"/>
        <v>#REF!</v>
      </c>
      <c r="H33" s="51" t="str">
        <f t="shared" si="45"/>
        <v>#REF!</v>
      </c>
      <c r="I33" s="51" t="str">
        <f t="shared" si="45"/>
        <v>#REF!</v>
      </c>
      <c r="J33" s="51" t="str">
        <f t="shared" si="45"/>
        <v>#REF!</v>
      </c>
      <c r="K33" s="51" t="str">
        <f t="shared" si="45"/>
        <v>#REF!</v>
      </c>
      <c r="L33" s="51" t="str">
        <f t="shared" si="45"/>
        <v>#REF!</v>
      </c>
      <c r="M33" s="51" t="str">
        <f t="shared" si="45"/>
        <v>#REF!</v>
      </c>
      <c r="N33" s="51" t="str">
        <f t="shared" si="45"/>
        <v>#REF!</v>
      </c>
      <c r="O33" s="53" t="str">
        <f t="shared" si="39"/>
        <v>#REF!</v>
      </c>
      <c r="P33" s="54" t="str">
        <f>IF(O31=0,0,O33/O31)</f>
        <v>#REF!</v>
      </c>
      <c r="Q33" s="47">
        <f>IF($O$55=0,0,O33/$O$55)</f>
        <v>0</v>
      </c>
      <c r="R33" s="51" t="str">
        <f t="shared" ref="R33:AC33" si="46">R31-R32</f>
        <v>#REF!</v>
      </c>
      <c r="S33" s="51" t="str">
        <f t="shared" si="46"/>
        <v>#REF!</v>
      </c>
      <c r="T33" s="51" t="str">
        <f t="shared" si="46"/>
        <v>#REF!</v>
      </c>
      <c r="U33" s="51" t="str">
        <f t="shared" si="46"/>
        <v>#REF!</v>
      </c>
      <c r="V33" s="51" t="str">
        <f t="shared" si="46"/>
        <v>#REF!</v>
      </c>
      <c r="W33" s="51" t="str">
        <f t="shared" si="46"/>
        <v>#REF!</v>
      </c>
      <c r="X33" s="51" t="str">
        <f t="shared" si="46"/>
        <v>#REF!</v>
      </c>
      <c r="Y33" s="51" t="str">
        <f t="shared" si="46"/>
        <v>#REF!</v>
      </c>
      <c r="Z33" s="51" t="str">
        <f t="shared" si="46"/>
        <v>#REF!</v>
      </c>
      <c r="AA33" s="51" t="str">
        <f t="shared" si="46"/>
        <v>#REF!</v>
      </c>
      <c r="AB33" s="51" t="str">
        <f t="shared" si="46"/>
        <v>#REF!</v>
      </c>
      <c r="AC33" s="51" t="str">
        <f t="shared" si="46"/>
        <v>#REF!</v>
      </c>
      <c r="AD33" s="53" t="str">
        <f t="shared" si="41"/>
        <v>#REF!</v>
      </c>
      <c r="AE33" s="54" t="str">
        <f>IF(AD31=0,0,AD33/AD31)</f>
        <v>#REF!</v>
      </c>
      <c r="AF33" s="47">
        <f>IF($O$55=0,0,AD33/$O$55)</f>
        <v>0</v>
      </c>
    </row>
    <row r="34" ht="15.75" customHeight="1">
      <c r="A34" s="72"/>
      <c r="B34" s="84"/>
      <c r="C34" s="58"/>
      <c r="D34" s="58"/>
      <c r="E34" s="58"/>
      <c r="F34" s="58"/>
      <c r="G34" s="58"/>
      <c r="H34" s="58"/>
      <c r="I34" s="58"/>
      <c r="J34" s="58"/>
      <c r="K34" s="58"/>
      <c r="L34" s="58"/>
      <c r="M34" s="58"/>
      <c r="N34" s="58"/>
      <c r="O34" s="73"/>
      <c r="P34" s="16"/>
      <c r="Q34" s="60"/>
      <c r="R34" s="58"/>
      <c r="S34" s="58"/>
      <c r="T34" s="58"/>
      <c r="U34" s="58"/>
      <c r="V34" s="58"/>
      <c r="W34" s="58"/>
      <c r="X34" s="58"/>
      <c r="Y34" s="58"/>
      <c r="Z34" s="58"/>
      <c r="AA34" s="58"/>
      <c r="AB34" s="58"/>
      <c r="AC34" s="58"/>
      <c r="AD34" s="73"/>
      <c r="AE34" s="16"/>
      <c r="AF34" s="60"/>
    </row>
    <row r="35" ht="15.75" customHeight="1">
      <c r="A35" s="37" t="str">
        <f>'[1]3a-SalesForecastYear1'!B41</f>
        <v>#REF!</v>
      </c>
      <c r="B35" s="37"/>
      <c r="C35" s="62"/>
      <c r="D35" s="62"/>
      <c r="E35" s="62"/>
      <c r="F35" s="62"/>
      <c r="G35" s="62"/>
      <c r="H35" s="62"/>
      <c r="I35" s="62"/>
      <c r="J35" s="62"/>
      <c r="K35" s="62"/>
      <c r="L35" s="62"/>
      <c r="M35" s="62"/>
      <c r="N35" s="62"/>
      <c r="O35" s="40"/>
      <c r="P35" s="16"/>
      <c r="Q35" s="60"/>
      <c r="R35" s="62"/>
      <c r="S35" s="62"/>
      <c r="T35" s="62"/>
      <c r="U35" s="62"/>
      <c r="V35" s="62"/>
      <c r="W35" s="62"/>
      <c r="X35" s="62"/>
      <c r="Y35" s="62"/>
      <c r="Z35" s="62"/>
      <c r="AA35" s="62"/>
      <c r="AB35" s="62"/>
      <c r="AC35" s="62"/>
      <c r="AD35" s="40"/>
      <c r="AE35" s="16"/>
      <c r="AF35" s="60"/>
    </row>
    <row r="36" ht="15.75" customHeight="1">
      <c r="A36" s="42" t="str">
        <f>Unit5&amp; " Sold"</f>
        <v>#NAME?</v>
      </c>
      <c r="B36" s="42" t="str">
        <f>Unit5_Annual</f>
        <v>#NAME?</v>
      </c>
      <c r="C36" s="43" t="str">
        <f t="shared" ref="C36:N36" si="47">'[1]3a-SalesForecastYear1'!C42+ ('[1]3a-SalesForecastYear1'!C42*$C$7)</f>
        <v>#REF!</v>
      </c>
      <c r="D36" s="43" t="str">
        <f t="shared" si="47"/>
        <v>#REF!</v>
      </c>
      <c r="E36" s="43" t="str">
        <f t="shared" si="47"/>
        <v>#REF!</v>
      </c>
      <c r="F36" s="43" t="str">
        <f t="shared" si="47"/>
        <v>#REF!</v>
      </c>
      <c r="G36" s="43" t="str">
        <f t="shared" si="47"/>
        <v>#REF!</v>
      </c>
      <c r="H36" s="43" t="str">
        <f t="shared" si="47"/>
        <v>#REF!</v>
      </c>
      <c r="I36" s="43" t="str">
        <f t="shared" si="47"/>
        <v>#REF!</v>
      </c>
      <c r="J36" s="43" t="str">
        <f t="shared" si="47"/>
        <v>#REF!</v>
      </c>
      <c r="K36" s="43" t="str">
        <f t="shared" si="47"/>
        <v>#REF!</v>
      </c>
      <c r="L36" s="43" t="str">
        <f t="shared" si="47"/>
        <v>#REF!</v>
      </c>
      <c r="M36" s="43" t="str">
        <f t="shared" si="47"/>
        <v>#REF!</v>
      </c>
      <c r="N36" s="43" t="str">
        <f t="shared" si="47"/>
        <v>#REF!</v>
      </c>
      <c r="O36" s="46" t="str">
        <f t="shared" ref="O36:O39" si="50">SUM(C36:N36)</f>
        <v>#REF!</v>
      </c>
      <c r="P36" s="16"/>
      <c r="Q36" s="47">
        <f>IF($O$52=0,0,O36/$O$52)</f>
        <v>0</v>
      </c>
      <c r="R36" s="43" t="str">
        <f t="shared" ref="R36:AC36" si="48">C36+(C36*$C$8)</f>
        <v>#REF!</v>
      </c>
      <c r="S36" s="43" t="str">
        <f t="shared" si="48"/>
        <v>#REF!</v>
      </c>
      <c r="T36" s="43" t="str">
        <f t="shared" si="48"/>
        <v>#REF!</v>
      </c>
      <c r="U36" s="43" t="str">
        <f t="shared" si="48"/>
        <v>#REF!</v>
      </c>
      <c r="V36" s="43" t="str">
        <f t="shared" si="48"/>
        <v>#REF!</v>
      </c>
      <c r="W36" s="43" t="str">
        <f t="shared" si="48"/>
        <v>#REF!</v>
      </c>
      <c r="X36" s="43" t="str">
        <f t="shared" si="48"/>
        <v>#REF!</v>
      </c>
      <c r="Y36" s="43" t="str">
        <f t="shared" si="48"/>
        <v>#REF!</v>
      </c>
      <c r="Z36" s="43" t="str">
        <f t="shared" si="48"/>
        <v>#REF!</v>
      </c>
      <c r="AA36" s="43" t="str">
        <f t="shared" si="48"/>
        <v>#REF!</v>
      </c>
      <c r="AB36" s="43" t="str">
        <f t="shared" si="48"/>
        <v>#REF!</v>
      </c>
      <c r="AC36" s="43" t="str">
        <f t="shared" si="48"/>
        <v>#REF!</v>
      </c>
      <c r="AD36" s="46" t="str">
        <f t="shared" ref="AD36:AD39" si="52">SUM(R36:AC36)</f>
        <v>#REF!</v>
      </c>
      <c r="AE36" s="16"/>
      <c r="AF36" s="47">
        <f>IF($O$52=0,0,AD36/$O$52)</f>
        <v>0</v>
      </c>
    </row>
    <row r="37" ht="15.75" customHeight="1">
      <c r="A37" s="65" t="s">
        <v>32</v>
      </c>
      <c r="B37" s="75" t="str">
        <f>Category5_Annual_Sales</f>
        <v>#NAME?</v>
      </c>
      <c r="C37" s="51" t="str">
        <f t="shared" ref="C37:N37" si="49">'[1]3a-SalesForecastYear1'!C43+ ('[1]3a-SalesForecastYear1'!C43*$C$7)</f>
        <v>#REF!</v>
      </c>
      <c r="D37" s="51" t="str">
        <f t="shared" si="49"/>
        <v>#REF!</v>
      </c>
      <c r="E37" s="51" t="str">
        <f t="shared" si="49"/>
        <v>#REF!</v>
      </c>
      <c r="F37" s="51" t="str">
        <f t="shared" si="49"/>
        <v>#REF!</v>
      </c>
      <c r="G37" s="51" t="str">
        <f t="shared" si="49"/>
        <v>#REF!</v>
      </c>
      <c r="H37" s="51" t="str">
        <f t="shared" si="49"/>
        <v>#REF!</v>
      </c>
      <c r="I37" s="51" t="str">
        <f t="shared" si="49"/>
        <v>#REF!</v>
      </c>
      <c r="J37" s="51" t="str">
        <f t="shared" si="49"/>
        <v>#REF!</v>
      </c>
      <c r="K37" s="51" t="str">
        <f t="shared" si="49"/>
        <v>#REF!</v>
      </c>
      <c r="L37" s="51" t="str">
        <f t="shared" si="49"/>
        <v>#REF!</v>
      </c>
      <c r="M37" s="51" t="str">
        <f t="shared" si="49"/>
        <v>#REF!</v>
      </c>
      <c r="N37" s="51" t="str">
        <f t="shared" si="49"/>
        <v>#REF!</v>
      </c>
      <c r="O37" s="53" t="str">
        <f t="shared" si="50"/>
        <v>#REF!</v>
      </c>
      <c r="P37" s="54" t="str">
        <f>(P38+P39)</f>
        <v>#REF!</v>
      </c>
      <c r="Q37" s="47">
        <f>IF($O$53=0,0,O37/$O$53)</f>
        <v>0</v>
      </c>
      <c r="R37" s="51" t="str">
        <f t="shared" ref="R37:AC37" si="51">C37+(C37*$C$8)</f>
        <v>#REF!</v>
      </c>
      <c r="S37" s="51" t="str">
        <f t="shared" si="51"/>
        <v>#REF!</v>
      </c>
      <c r="T37" s="51" t="str">
        <f t="shared" si="51"/>
        <v>#REF!</v>
      </c>
      <c r="U37" s="51" t="str">
        <f t="shared" si="51"/>
        <v>#REF!</v>
      </c>
      <c r="V37" s="51" t="str">
        <f t="shared" si="51"/>
        <v>#REF!</v>
      </c>
      <c r="W37" s="51" t="str">
        <f t="shared" si="51"/>
        <v>#REF!</v>
      </c>
      <c r="X37" s="51" t="str">
        <f t="shared" si="51"/>
        <v>#REF!</v>
      </c>
      <c r="Y37" s="51" t="str">
        <f t="shared" si="51"/>
        <v>#REF!</v>
      </c>
      <c r="Z37" s="51" t="str">
        <f t="shared" si="51"/>
        <v>#REF!</v>
      </c>
      <c r="AA37" s="51" t="str">
        <f t="shared" si="51"/>
        <v>#REF!</v>
      </c>
      <c r="AB37" s="51" t="str">
        <f t="shared" si="51"/>
        <v>#REF!</v>
      </c>
      <c r="AC37" s="51" t="str">
        <f t="shared" si="51"/>
        <v>#REF!</v>
      </c>
      <c r="AD37" s="53" t="str">
        <f t="shared" si="52"/>
        <v>#REF!</v>
      </c>
      <c r="AE37" s="54" t="str">
        <f>(AE38+AE39)</f>
        <v>#REF!</v>
      </c>
      <c r="AF37" s="47">
        <f>IF($O$53=0,0,AD37/$O$53)</f>
        <v>0</v>
      </c>
    </row>
    <row r="38" ht="15.75" customHeight="1">
      <c r="A38" s="65" t="s">
        <v>36</v>
      </c>
      <c r="B38" s="75" t="str">
        <f t="shared" ref="B38:B39" si="55">'[1]3a-SalesForecastYear1'!O44</f>
        <v>#REF!</v>
      </c>
      <c r="C38" s="51" t="str">
        <f t="shared" ref="C38:N38" si="53">'[1]3a-SalesForecastYear1'!C44+ ('[1]3a-SalesForecastYear1'!C44*$C$7)</f>
        <v>#REF!</v>
      </c>
      <c r="D38" s="51" t="str">
        <f t="shared" si="53"/>
        <v>#REF!</v>
      </c>
      <c r="E38" s="51" t="str">
        <f t="shared" si="53"/>
        <v>#REF!</v>
      </c>
      <c r="F38" s="51" t="str">
        <f t="shared" si="53"/>
        <v>#REF!</v>
      </c>
      <c r="G38" s="51" t="str">
        <f t="shared" si="53"/>
        <v>#REF!</v>
      </c>
      <c r="H38" s="51" t="str">
        <f t="shared" si="53"/>
        <v>#REF!</v>
      </c>
      <c r="I38" s="51" t="str">
        <f t="shared" si="53"/>
        <v>#REF!</v>
      </c>
      <c r="J38" s="51" t="str">
        <f t="shared" si="53"/>
        <v>#REF!</v>
      </c>
      <c r="K38" s="51" t="str">
        <f t="shared" si="53"/>
        <v>#REF!</v>
      </c>
      <c r="L38" s="51" t="str">
        <f t="shared" si="53"/>
        <v>#REF!</v>
      </c>
      <c r="M38" s="51" t="str">
        <f t="shared" si="53"/>
        <v>#REF!</v>
      </c>
      <c r="N38" s="51" t="str">
        <f t="shared" si="53"/>
        <v>#REF!</v>
      </c>
      <c r="O38" s="53" t="str">
        <f t="shared" si="50"/>
        <v>#REF!</v>
      </c>
      <c r="P38" s="54" t="str">
        <f>IF(O37=0,0,O38/O37)</f>
        <v>#REF!</v>
      </c>
      <c r="Q38" s="47">
        <f>IF($O$54=0,0,O38/$O$54)</f>
        <v>0</v>
      </c>
      <c r="R38" s="51" t="str">
        <f t="shared" ref="R38:AC38" si="54">C38+(C38*$C$8)</f>
        <v>#REF!</v>
      </c>
      <c r="S38" s="51" t="str">
        <f t="shared" si="54"/>
        <v>#REF!</v>
      </c>
      <c r="T38" s="51" t="str">
        <f t="shared" si="54"/>
        <v>#REF!</v>
      </c>
      <c r="U38" s="51" t="str">
        <f t="shared" si="54"/>
        <v>#REF!</v>
      </c>
      <c r="V38" s="51" t="str">
        <f t="shared" si="54"/>
        <v>#REF!</v>
      </c>
      <c r="W38" s="51" t="str">
        <f t="shared" si="54"/>
        <v>#REF!</v>
      </c>
      <c r="X38" s="51" t="str">
        <f t="shared" si="54"/>
        <v>#REF!</v>
      </c>
      <c r="Y38" s="51" t="str">
        <f t="shared" si="54"/>
        <v>#REF!</v>
      </c>
      <c r="Z38" s="51" t="str">
        <f t="shared" si="54"/>
        <v>#REF!</v>
      </c>
      <c r="AA38" s="51" t="str">
        <f t="shared" si="54"/>
        <v>#REF!</v>
      </c>
      <c r="AB38" s="51" t="str">
        <f t="shared" si="54"/>
        <v>#REF!</v>
      </c>
      <c r="AC38" s="51" t="str">
        <f t="shared" si="54"/>
        <v>#REF!</v>
      </c>
      <c r="AD38" s="53" t="str">
        <f t="shared" si="52"/>
        <v>#REF!</v>
      </c>
      <c r="AE38" s="54" t="str">
        <f>IF(AD37=0,0,AD38/AD37)</f>
        <v>#REF!</v>
      </c>
      <c r="AF38" s="47">
        <f>IF($O$54=0,0,AD38/$O$54)</f>
        <v>0</v>
      </c>
    </row>
    <row r="39" ht="15.75" customHeight="1">
      <c r="A39" s="55" t="s">
        <v>46</v>
      </c>
      <c r="B39" s="49" t="str">
        <f t="shared" si="55"/>
        <v>#REF!</v>
      </c>
      <c r="C39" s="91" t="str">
        <f t="shared" ref="C39:N39" si="56">C37-C38</f>
        <v>#REF!</v>
      </c>
      <c r="D39" s="91" t="str">
        <f t="shared" si="56"/>
        <v>#REF!</v>
      </c>
      <c r="E39" s="91" t="str">
        <f t="shared" si="56"/>
        <v>#REF!</v>
      </c>
      <c r="F39" s="91" t="str">
        <f t="shared" si="56"/>
        <v>#REF!</v>
      </c>
      <c r="G39" s="91" t="str">
        <f t="shared" si="56"/>
        <v>#REF!</v>
      </c>
      <c r="H39" s="91" t="str">
        <f t="shared" si="56"/>
        <v>#REF!</v>
      </c>
      <c r="I39" s="91" t="str">
        <f t="shared" si="56"/>
        <v>#REF!</v>
      </c>
      <c r="J39" s="91" t="str">
        <f t="shared" si="56"/>
        <v>#REF!</v>
      </c>
      <c r="K39" s="91" t="str">
        <f t="shared" si="56"/>
        <v>#REF!</v>
      </c>
      <c r="L39" s="91" t="str">
        <f t="shared" si="56"/>
        <v>#REF!</v>
      </c>
      <c r="M39" s="91" t="str">
        <f t="shared" si="56"/>
        <v>#REF!</v>
      </c>
      <c r="N39" s="91" t="str">
        <f t="shared" si="56"/>
        <v>#REF!</v>
      </c>
      <c r="O39" s="53" t="str">
        <f t="shared" si="50"/>
        <v>#REF!</v>
      </c>
      <c r="P39" s="54" t="str">
        <f>IF(O37=0,0,O39/O37)</f>
        <v>#REF!</v>
      </c>
      <c r="Q39" s="47">
        <f>IF($O$55=0,0,O39/$O$55)</f>
        <v>0</v>
      </c>
      <c r="R39" s="51" t="str">
        <f t="shared" ref="R39:AC39" si="57">R37-R38</f>
        <v>#REF!</v>
      </c>
      <c r="S39" s="51" t="str">
        <f t="shared" si="57"/>
        <v>#REF!</v>
      </c>
      <c r="T39" s="51" t="str">
        <f t="shared" si="57"/>
        <v>#REF!</v>
      </c>
      <c r="U39" s="51" t="str">
        <f t="shared" si="57"/>
        <v>#REF!</v>
      </c>
      <c r="V39" s="51" t="str">
        <f t="shared" si="57"/>
        <v>#REF!</v>
      </c>
      <c r="W39" s="51" t="str">
        <f t="shared" si="57"/>
        <v>#REF!</v>
      </c>
      <c r="X39" s="51" t="str">
        <f t="shared" si="57"/>
        <v>#REF!</v>
      </c>
      <c r="Y39" s="51" t="str">
        <f t="shared" si="57"/>
        <v>#REF!</v>
      </c>
      <c r="Z39" s="51" t="str">
        <f t="shared" si="57"/>
        <v>#REF!</v>
      </c>
      <c r="AA39" s="51" t="str">
        <f t="shared" si="57"/>
        <v>#REF!</v>
      </c>
      <c r="AB39" s="51" t="str">
        <f t="shared" si="57"/>
        <v>#REF!</v>
      </c>
      <c r="AC39" s="51" t="str">
        <f t="shared" si="57"/>
        <v>#REF!</v>
      </c>
      <c r="AD39" s="53" t="str">
        <f t="shared" si="52"/>
        <v>#REF!</v>
      </c>
      <c r="AE39" s="54" t="str">
        <f>IF(AD37=0,0,AD39/AD37)</f>
        <v>#REF!</v>
      </c>
      <c r="AF39" s="47">
        <f>IF($O$55=0,0,AD39/$O$55)</f>
        <v>0</v>
      </c>
    </row>
    <row r="40" ht="15.75" customHeight="1">
      <c r="A40" s="72"/>
      <c r="B40" s="84"/>
      <c r="C40" s="78"/>
      <c r="D40" s="78"/>
      <c r="E40" s="78"/>
      <c r="F40" s="78"/>
      <c r="G40" s="78"/>
      <c r="H40" s="78"/>
      <c r="I40" s="78"/>
      <c r="J40" s="78"/>
      <c r="K40" s="78"/>
      <c r="L40" s="78"/>
      <c r="M40" s="78"/>
      <c r="N40" s="78"/>
      <c r="O40" s="73"/>
      <c r="P40" s="16"/>
      <c r="Q40" s="60"/>
      <c r="R40" s="78"/>
      <c r="S40" s="78"/>
      <c r="T40" s="78"/>
      <c r="U40" s="78"/>
      <c r="V40" s="78"/>
      <c r="W40" s="78"/>
      <c r="X40" s="78"/>
      <c r="Y40" s="78"/>
      <c r="Z40" s="78"/>
      <c r="AA40" s="78"/>
      <c r="AB40" s="78"/>
      <c r="AC40" s="78"/>
      <c r="AD40" s="73"/>
      <c r="AE40" s="16"/>
      <c r="AF40" s="60"/>
    </row>
    <row r="41" ht="15.75" customHeight="1">
      <c r="A41" s="37" t="str">
        <f>'[1]3a-SalesForecastYear1'!B47</f>
        <v>#REF!</v>
      </c>
      <c r="B41" s="37"/>
      <c r="C41" s="80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40"/>
      <c r="P41" s="16"/>
      <c r="Q41" s="60"/>
      <c r="R41" s="80"/>
      <c r="S41" s="80"/>
      <c r="T41" s="80"/>
      <c r="U41" s="80"/>
      <c r="V41" s="80"/>
      <c r="W41" s="80"/>
      <c r="X41" s="80"/>
      <c r="Y41" s="80"/>
      <c r="Z41" s="80"/>
      <c r="AA41" s="80"/>
      <c r="AB41" s="80"/>
      <c r="AC41" s="80"/>
      <c r="AD41" s="40"/>
      <c r="AE41" s="16"/>
      <c r="AF41" s="60"/>
    </row>
    <row r="42" ht="15.75" customHeight="1">
      <c r="A42" s="42" t="str">
        <f>Unit6&amp; " Sold"</f>
        <v>#NAME?</v>
      </c>
      <c r="B42" s="42" t="str">
        <f>Unit6_Annual</f>
        <v>#NAME?</v>
      </c>
      <c r="C42" s="43" t="str">
        <f t="shared" ref="C42:N42" si="58">'[1]3a-SalesForecastYear1'!C48+('[1]3a-SalesForecastYear1'!C48*$C$7)</f>
        <v>#REF!</v>
      </c>
      <c r="D42" s="43" t="str">
        <f t="shared" si="58"/>
        <v>#REF!</v>
      </c>
      <c r="E42" s="43" t="str">
        <f t="shared" si="58"/>
        <v>#REF!</v>
      </c>
      <c r="F42" s="43" t="str">
        <f t="shared" si="58"/>
        <v>#REF!</v>
      </c>
      <c r="G42" s="43" t="str">
        <f t="shared" si="58"/>
        <v>#REF!</v>
      </c>
      <c r="H42" s="43" t="str">
        <f t="shared" si="58"/>
        <v>#REF!</v>
      </c>
      <c r="I42" s="43" t="str">
        <f t="shared" si="58"/>
        <v>#REF!</v>
      </c>
      <c r="J42" s="43" t="str">
        <f t="shared" si="58"/>
        <v>#REF!</v>
      </c>
      <c r="K42" s="43" t="str">
        <f t="shared" si="58"/>
        <v>#REF!</v>
      </c>
      <c r="L42" s="43" t="str">
        <f t="shared" si="58"/>
        <v>#REF!</v>
      </c>
      <c r="M42" s="43" t="str">
        <f t="shared" si="58"/>
        <v>#REF!</v>
      </c>
      <c r="N42" s="43" t="str">
        <f t="shared" si="58"/>
        <v>#REF!</v>
      </c>
      <c r="O42" s="46" t="str">
        <f t="shared" ref="O42:O48" si="61">SUM(C42:N42)</f>
        <v>#REF!</v>
      </c>
      <c r="P42" s="16"/>
      <c r="Q42" s="47">
        <f>IF($O$52=0,0,O42/$O$52)</f>
        <v>0</v>
      </c>
      <c r="R42" s="43" t="str">
        <f t="shared" ref="R42:AC42" si="59">C42+(C42*$C$8)</f>
        <v>#REF!</v>
      </c>
      <c r="S42" s="43" t="str">
        <f t="shared" si="59"/>
        <v>#REF!</v>
      </c>
      <c r="T42" s="43" t="str">
        <f t="shared" si="59"/>
        <v>#REF!</v>
      </c>
      <c r="U42" s="43" t="str">
        <f t="shared" si="59"/>
        <v>#REF!</v>
      </c>
      <c r="V42" s="43" t="str">
        <f t="shared" si="59"/>
        <v>#REF!</v>
      </c>
      <c r="W42" s="43" t="str">
        <f t="shared" si="59"/>
        <v>#REF!</v>
      </c>
      <c r="X42" s="43" t="str">
        <f t="shared" si="59"/>
        <v>#REF!</v>
      </c>
      <c r="Y42" s="43" t="str">
        <f t="shared" si="59"/>
        <v>#REF!</v>
      </c>
      <c r="Z42" s="43" t="str">
        <f t="shared" si="59"/>
        <v>#REF!</v>
      </c>
      <c r="AA42" s="43" t="str">
        <f t="shared" si="59"/>
        <v>#REF!</v>
      </c>
      <c r="AB42" s="43" t="str">
        <f t="shared" si="59"/>
        <v>#REF!</v>
      </c>
      <c r="AC42" s="43" t="str">
        <f t="shared" si="59"/>
        <v>#REF!</v>
      </c>
      <c r="AD42" s="46" t="str">
        <f t="shared" ref="AD42:AD48" si="63">SUM(R42:AC42)</f>
        <v>#REF!</v>
      </c>
      <c r="AE42" s="16"/>
      <c r="AF42" s="47">
        <f>IF($O$52=0,0,AD42/$O$52)</f>
        <v>0</v>
      </c>
    </row>
    <row r="43" ht="15.75" customHeight="1">
      <c r="A43" s="65" t="s">
        <v>32</v>
      </c>
      <c r="B43" s="75" t="str">
        <f>Category6_Annual_Sales</f>
        <v>#NAME?</v>
      </c>
      <c r="C43" s="51" t="str">
        <f t="shared" ref="C43:N43" si="60">'[1]3a-SalesForecastYear1'!C49+('[1]3a-SalesForecastYear1'!C49*$C$7)</f>
        <v>#REF!</v>
      </c>
      <c r="D43" s="51" t="str">
        <f t="shared" si="60"/>
        <v>#REF!</v>
      </c>
      <c r="E43" s="51" t="str">
        <f t="shared" si="60"/>
        <v>#REF!</v>
      </c>
      <c r="F43" s="51" t="str">
        <f t="shared" si="60"/>
        <v>#REF!</v>
      </c>
      <c r="G43" s="51" t="str">
        <f t="shared" si="60"/>
        <v>#REF!</v>
      </c>
      <c r="H43" s="51" t="str">
        <f t="shared" si="60"/>
        <v>#REF!</v>
      </c>
      <c r="I43" s="51" t="str">
        <f t="shared" si="60"/>
        <v>#REF!</v>
      </c>
      <c r="J43" s="51" t="str">
        <f t="shared" si="60"/>
        <v>#REF!</v>
      </c>
      <c r="K43" s="51" t="str">
        <f t="shared" si="60"/>
        <v>#REF!</v>
      </c>
      <c r="L43" s="51" t="str">
        <f t="shared" si="60"/>
        <v>#REF!</v>
      </c>
      <c r="M43" s="51" t="str">
        <f t="shared" si="60"/>
        <v>#REF!</v>
      </c>
      <c r="N43" s="51" t="str">
        <f t="shared" si="60"/>
        <v>#REF!</v>
      </c>
      <c r="O43" s="53" t="str">
        <f t="shared" si="61"/>
        <v>#REF!</v>
      </c>
      <c r="P43" s="54" t="str">
        <f>(P44+P45)</f>
        <v>#REF!</v>
      </c>
      <c r="Q43" s="47">
        <f>IF($O$53=0,0,O43/$O$53)</f>
        <v>0</v>
      </c>
      <c r="R43" s="51" t="str">
        <f t="shared" ref="R43:AC43" si="62">C43+(C43*$C$8)</f>
        <v>#REF!</v>
      </c>
      <c r="S43" s="51" t="str">
        <f t="shared" si="62"/>
        <v>#REF!</v>
      </c>
      <c r="T43" s="51" t="str">
        <f t="shared" si="62"/>
        <v>#REF!</v>
      </c>
      <c r="U43" s="51" t="str">
        <f t="shared" si="62"/>
        <v>#REF!</v>
      </c>
      <c r="V43" s="51" t="str">
        <f t="shared" si="62"/>
        <v>#REF!</v>
      </c>
      <c r="W43" s="51" t="str">
        <f t="shared" si="62"/>
        <v>#REF!</v>
      </c>
      <c r="X43" s="51" t="str">
        <f t="shared" si="62"/>
        <v>#REF!</v>
      </c>
      <c r="Y43" s="51" t="str">
        <f t="shared" si="62"/>
        <v>#REF!</v>
      </c>
      <c r="Z43" s="51" t="str">
        <f t="shared" si="62"/>
        <v>#REF!</v>
      </c>
      <c r="AA43" s="51" t="str">
        <f t="shared" si="62"/>
        <v>#REF!</v>
      </c>
      <c r="AB43" s="51" t="str">
        <f t="shared" si="62"/>
        <v>#REF!</v>
      </c>
      <c r="AC43" s="51" t="str">
        <f t="shared" si="62"/>
        <v>#REF!</v>
      </c>
      <c r="AD43" s="53" t="str">
        <f t="shared" si="63"/>
        <v>#REF!</v>
      </c>
      <c r="AE43" s="54" t="str">
        <f>(AE44+AE45)</f>
        <v>#REF!</v>
      </c>
      <c r="AF43" s="47">
        <f>IF($O$53=0,0,AD43/$O$53)</f>
        <v>0</v>
      </c>
    </row>
    <row r="44" ht="15.75" customHeight="1">
      <c r="A44" s="83" t="s">
        <v>36</v>
      </c>
      <c r="B44" s="67" t="str">
        <f t="shared" ref="B44:B45" si="66">'[1]3a-SalesForecastYear1'!O50</f>
        <v>#REF!</v>
      </c>
      <c r="C44" s="51" t="str">
        <f t="shared" ref="C44:N44" si="64">'[1]3a-SalesForecastYear1'!C50+('[1]3a-SalesForecastYear1'!C50*$C$7)</f>
        <v>#REF!</v>
      </c>
      <c r="D44" s="51" t="str">
        <f t="shared" si="64"/>
        <v>#REF!</v>
      </c>
      <c r="E44" s="51" t="str">
        <f t="shared" si="64"/>
        <v>#REF!</v>
      </c>
      <c r="F44" s="51" t="str">
        <f t="shared" si="64"/>
        <v>#REF!</v>
      </c>
      <c r="G44" s="51" t="str">
        <f t="shared" si="64"/>
        <v>#REF!</v>
      </c>
      <c r="H44" s="51" t="str">
        <f t="shared" si="64"/>
        <v>#REF!</v>
      </c>
      <c r="I44" s="51" t="str">
        <f t="shared" si="64"/>
        <v>#REF!</v>
      </c>
      <c r="J44" s="51" t="str">
        <f t="shared" si="64"/>
        <v>#REF!</v>
      </c>
      <c r="K44" s="51" t="str">
        <f t="shared" si="64"/>
        <v>#REF!</v>
      </c>
      <c r="L44" s="51" t="str">
        <f t="shared" si="64"/>
        <v>#REF!</v>
      </c>
      <c r="M44" s="51" t="str">
        <f t="shared" si="64"/>
        <v>#REF!</v>
      </c>
      <c r="N44" s="51" t="str">
        <f t="shared" si="64"/>
        <v>#REF!</v>
      </c>
      <c r="O44" s="53" t="str">
        <f t="shared" si="61"/>
        <v>#REF!</v>
      </c>
      <c r="P44" s="54" t="str">
        <f>IF(O43=0,0,O44/O43)</f>
        <v>#REF!</v>
      </c>
      <c r="Q44" s="47">
        <f>IF($O$54=0,0,O44/$O$54)</f>
        <v>0</v>
      </c>
      <c r="R44" s="51" t="str">
        <f t="shared" ref="R44:AC44" si="65">C44+(C44*$C$8)</f>
        <v>#REF!</v>
      </c>
      <c r="S44" s="51" t="str">
        <f t="shared" si="65"/>
        <v>#REF!</v>
      </c>
      <c r="T44" s="51" t="str">
        <f t="shared" si="65"/>
        <v>#REF!</v>
      </c>
      <c r="U44" s="51" t="str">
        <f t="shared" si="65"/>
        <v>#REF!</v>
      </c>
      <c r="V44" s="51" t="str">
        <f t="shared" si="65"/>
        <v>#REF!</v>
      </c>
      <c r="W44" s="51" t="str">
        <f t="shared" si="65"/>
        <v>#REF!</v>
      </c>
      <c r="X44" s="51" t="str">
        <f t="shared" si="65"/>
        <v>#REF!</v>
      </c>
      <c r="Y44" s="51" t="str">
        <f t="shared" si="65"/>
        <v>#REF!</v>
      </c>
      <c r="Z44" s="51" t="str">
        <f t="shared" si="65"/>
        <v>#REF!</v>
      </c>
      <c r="AA44" s="51" t="str">
        <f t="shared" si="65"/>
        <v>#REF!</v>
      </c>
      <c r="AB44" s="51" t="str">
        <f t="shared" si="65"/>
        <v>#REF!</v>
      </c>
      <c r="AC44" s="51" t="str">
        <f t="shared" si="65"/>
        <v>#REF!</v>
      </c>
      <c r="AD44" s="53" t="str">
        <f t="shared" si="63"/>
        <v>#REF!</v>
      </c>
      <c r="AE44" s="54" t="str">
        <f>IF(AD43=0,0,AD44/AD43)</f>
        <v>#REF!</v>
      </c>
      <c r="AF44" s="47">
        <f>IF($O$54=0,0,AD44/$O$54)</f>
        <v>0</v>
      </c>
    </row>
    <row r="45" ht="15.75" customHeight="1">
      <c r="A45" s="48" t="s">
        <v>46</v>
      </c>
      <c r="B45" s="92" t="str">
        <f t="shared" si="66"/>
        <v>#REF!</v>
      </c>
      <c r="C45" s="51" t="str">
        <f t="shared" ref="C45:N45" si="67">C43-C44</f>
        <v>#REF!</v>
      </c>
      <c r="D45" s="51" t="str">
        <f t="shared" si="67"/>
        <v>#REF!</v>
      </c>
      <c r="E45" s="51" t="str">
        <f t="shared" si="67"/>
        <v>#REF!</v>
      </c>
      <c r="F45" s="51" t="str">
        <f t="shared" si="67"/>
        <v>#REF!</v>
      </c>
      <c r="G45" s="51" t="str">
        <f t="shared" si="67"/>
        <v>#REF!</v>
      </c>
      <c r="H45" s="51" t="str">
        <f t="shared" si="67"/>
        <v>#REF!</v>
      </c>
      <c r="I45" s="51" t="str">
        <f t="shared" si="67"/>
        <v>#REF!</v>
      </c>
      <c r="J45" s="51" t="str">
        <f t="shared" si="67"/>
        <v>#REF!</v>
      </c>
      <c r="K45" s="51" t="str">
        <f t="shared" si="67"/>
        <v>#REF!</v>
      </c>
      <c r="L45" s="51" t="str">
        <f t="shared" si="67"/>
        <v>#REF!</v>
      </c>
      <c r="M45" s="51" t="str">
        <f t="shared" si="67"/>
        <v>#REF!</v>
      </c>
      <c r="N45" s="51" t="str">
        <f t="shared" si="67"/>
        <v>#REF!</v>
      </c>
      <c r="O45" s="53" t="str">
        <f t="shared" si="61"/>
        <v>#REF!</v>
      </c>
      <c r="P45" s="54" t="str">
        <f>IF(O43=0,0,O45/O43)</f>
        <v>#REF!</v>
      </c>
      <c r="Q45" s="47">
        <f>IF($O$55=0,0,O45/$O$55)</f>
        <v>0</v>
      </c>
      <c r="R45" s="51" t="str">
        <f t="shared" ref="R45:AC45" si="68">R43-R44</f>
        <v>#REF!</v>
      </c>
      <c r="S45" s="51" t="str">
        <f t="shared" si="68"/>
        <v>#REF!</v>
      </c>
      <c r="T45" s="51" t="str">
        <f t="shared" si="68"/>
        <v>#REF!</v>
      </c>
      <c r="U45" s="51" t="str">
        <f t="shared" si="68"/>
        <v>#REF!</v>
      </c>
      <c r="V45" s="51" t="str">
        <f t="shared" si="68"/>
        <v>#REF!</v>
      </c>
      <c r="W45" s="51" t="str">
        <f t="shared" si="68"/>
        <v>#REF!</v>
      </c>
      <c r="X45" s="51" t="str">
        <f t="shared" si="68"/>
        <v>#REF!</v>
      </c>
      <c r="Y45" s="51" t="str">
        <f t="shared" si="68"/>
        <v>#REF!</v>
      </c>
      <c r="Z45" s="51" t="str">
        <f t="shared" si="68"/>
        <v>#REF!</v>
      </c>
      <c r="AA45" s="51" t="str">
        <f t="shared" si="68"/>
        <v>#REF!</v>
      </c>
      <c r="AB45" s="51" t="str">
        <f t="shared" si="68"/>
        <v>#REF!</v>
      </c>
      <c r="AC45" s="51" t="str">
        <f t="shared" si="68"/>
        <v>#REF!</v>
      </c>
      <c r="AD45" s="53" t="str">
        <f t="shared" si="63"/>
        <v>#REF!</v>
      </c>
      <c r="AE45" s="54" t="str">
        <f>IF(AD43=0,0,AD45/AD43)</f>
        <v>#REF!</v>
      </c>
      <c r="AF45" s="47">
        <f>IF($O$55=0,0,AD45/$O$55)</f>
        <v>0</v>
      </c>
    </row>
    <row r="46" ht="15.75" customHeight="1">
      <c r="A46" s="85" t="s">
        <v>56</v>
      </c>
      <c r="B46" s="86" t="str">
        <f>Units_Annual_Total</f>
        <v>#NAME?</v>
      </c>
      <c r="C46" s="46" t="str">
        <f t="shared" ref="C46:N46" si="69">C12+C18+C24+C30+C36+C42</f>
        <v>#REF!</v>
      </c>
      <c r="D46" s="46" t="str">
        <f t="shared" si="69"/>
        <v>#REF!</v>
      </c>
      <c r="E46" s="46" t="str">
        <f t="shared" si="69"/>
        <v>#REF!</v>
      </c>
      <c r="F46" s="46" t="str">
        <f t="shared" si="69"/>
        <v>#REF!</v>
      </c>
      <c r="G46" s="46" t="str">
        <f t="shared" si="69"/>
        <v>#REF!</v>
      </c>
      <c r="H46" s="46" t="str">
        <f t="shared" si="69"/>
        <v>#REF!</v>
      </c>
      <c r="I46" s="46" t="str">
        <f t="shared" si="69"/>
        <v>#REF!</v>
      </c>
      <c r="J46" s="46" t="str">
        <f t="shared" si="69"/>
        <v>#REF!</v>
      </c>
      <c r="K46" s="46" t="str">
        <f t="shared" si="69"/>
        <v>#REF!</v>
      </c>
      <c r="L46" s="46" t="str">
        <f t="shared" si="69"/>
        <v>#REF!</v>
      </c>
      <c r="M46" s="46" t="str">
        <f t="shared" si="69"/>
        <v>#REF!</v>
      </c>
      <c r="N46" s="46" t="str">
        <f t="shared" si="69"/>
        <v>#REF!</v>
      </c>
      <c r="O46" s="46" t="str">
        <f t="shared" si="61"/>
        <v>#REF!</v>
      </c>
      <c r="P46" s="16"/>
      <c r="Q46" s="60"/>
      <c r="R46" s="46" t="str">
        <f t="shared" ref="R46:AC46" si="70">R12+R18+R24+R30+R36+R42</f>
        <v>#REF!</v>
      </c>
      <c r="S46" s="46" t="str">
        <f t="shared" si="70"/>
        <v>#REF!</v>
      </c>
      <c r="T46" s="46" t="str">
        <f t="shared" si="70"/>
        <v>#REF!</v>
      </c>
      <c r="U46" s="46" t="str">
        <f t="shared" si="70"/>
        <v>#REF!</v>
      </c>
      <c r="V46" s="46" t="str">
        <f t="shared" si="70"/>
        <v>#REF!</v>
      </c>
      <c r="W46" s="46" t="str">
        <f t="shared" si="70"/>
        <v>#REF!</v>
      </c>
      <c r="X46" s="46" t="str">
        <f t="shared" si="70"/>
        <v>#REF!</v>
      </c>
      <c r="Y46" s="46" t="str">
        <f t="shared" si="70"/>
        <v>#REF!</v>
      </c>
      <c r="Z46" s="46" t="str">
        <f t="shared" si="70"/>
        <v>#REF!</v>
      </c>
      <c r="AA46" s="46" t="str">
        <f t="shared" si="70"/>
        <v>#REF!</v>
      </c>
      <c r="AB46" s="46" t="str">
        <f t="shared" si="70"/>
        <v>#REF!</v>
      </c>
      <c r="AC46" s="46" t="str">
        <f t="shared" si="70"/>
        <v>#REF!</v>
      </c>
      <c r="AD46" s="46" t="str">
        <f t="shared" si="63"/>
        <v>#REF!</v>
      </c>
      <c r="AE46" s="16"/>
      <c r="AF46" s="60"/>
    </row>
    <row r="47" ht="15.75" customHeight="1">
      <c r="A47" s="86" t="s">
        <v>32</v>
      </c>
      <c r="B47" s="53" t="str">
        <f>Sales_Annual_Total</f>
        <v>#NAME?</v>
      </c>
      <c r="C47" s="87" t="str">
        <f t="shared" ref="C47:N47" si="71">C13+C19+C25+C31+C37+C43</f>
        <v>#REF!</v>
      </c>
      <c r="D47" s="87" t="str">
        <f t="shared" si="71"/>
        <v>#REF!</v>
      </c>
      <c r="E47" s="87" t="str">
        <f t="shared" si="71"/>
        <v>#REF!</v>
      </c>
      <c r="F47" s="87" t="str">
        <f t="shared" si="71"/>
        <v>#REF!</v>
      </c>
      <c r="G47" s="87" t="str">
        <f t="shared" si="71"/>
        <v>#REF!</v>
      </c>
      <c r="H47" s="87" t="str">
        <f t="shared" si="71"/>
        <v>#REF!</v>
      </c>
      <c r="I47" s="87" t="str">
        <f t="shared" si="71"/>
        <v>#REF!</v>
      </c>
      <c r="J47" s="87" t="str">
        <f t="shared" si="71"/>
        <v>#REF!</v>
      </c>
      <c r="K47" s="87" t="str">
        <f t="shared" si="71"/>
        <v>#REF!</v>
      </c>
      <c r="L47" s="87" t="str">
        <f t="shared" si="71"/>
        <v>#REF!</v>
      </c>
      <c r="M47" s="87" t="str">
        <f t="shared" si="71"/>
        <v>#REF!</v>
      </c>
      <c r="N47" s="87" t="str">
        <f t="shared" si="71"/>
        <v>#REF!</v>
      </c>
      <c r="O47" s="53" t="str">
        <f t="shared" si="61"/>
        <v>#REF!</v>
      </c>
      <c r="P47" s="16"/>
      <c r="Q47" s="60"/>
      <c r="R47" s="87" t="str">
        <f t="shared" ref="R47:AC47" si="72">R13+R19+R25+R31+R37+R43</f>
        <v>#REF!</v>
      </c>
      <c r="S47" s="87" t="str">
        <f t="shared" si="72"/>
        <v>#REF!</v>
      </c>
      <c r="T47" s="87" t="str">
        <f t="shared" si="72"/>
        <v>#REF!</v>
      </c>
      <c r="U47" s="87" t="str">
        <f t="shared" si="72"/>
        <v>#REF!</v>
      </c>
      <c r="V47" s="87" t="str">
        <f t="shared" si="72"/>
        <v>#REF!</v>
      </c>
      <c r="W47" s="87" t="str">
        <f t="shared" si="72"/>
        <v>#REF!</v>
      </c>
      <c r="X47" s="87" t="str">
        <f t="shared" si="72"/>
        <v>#REF!</v>
      </c>
      <c r="Y47" s="87" t="str">
        <f t="shared" si="72"/>
        <v>#REF!</v>
      </c>
      <c r="Z47" s="87" t="str">
        <f t="shared" si="72"/>
        <v>#REF!</v>
      </c>
      <c r="AA47" s="87" t="str">
        <f t="shared" si="72"/>
        <v>#REF!</v>
      </c>
      <c r="AB47" s="87" t="str">
        <f t="shared" si="72"/>
        <v>#REF!</v>
      </c>
      <c r="AC47" s="87" t="str">
        <f t="shared" si="72"/>
        <v>#REF!</v>
      </c>
      <c r="AD47" s="53" t="str">
        <f t="shared" si="63"/>
        <v>#REF!</v>
      </c>
      <c r="AE47" s="16"/>
      <c r="AF47" s="60"/>
    </row>
    <row r="48" ht="15.75" customHeight="1">
      <c r="A48" s="88" t="s">
        <v>57</v>
      </c>
      <c r="B48" s="66" t="str">
        <f>COGS_Annual_Total</f>
        <v>#NAME?</v>
      </c>
      <c r="C48" s="89" t="str">
        <f t="shared" ref="C48:N48" si="73">C14+C20+C26+C32+C38+C44</f>
        <v>#REF!</v>
      </c>
      <c r="D48" s="89" t="str">
        <f t="shared" si="73"/>
        <v>#REF!</v>
      </c>
      <c r="E48" s="89" t="str">
        <f t="shared" si="73"/>
        <v>#REF!</v>
      </c>
      <c r="F48" s="89" t="str">
        <f t="shared" si="73"/>
        <v>#REF!</v>
      </c>
      <c r="G48" s="89" t="str">
        <f t="shared" si="73"/>
        <v>#REF!</v>
      </c>
      <c r="H48" s="89" t="str">
        <f t="shared" si="73"/>
        <v>#REF!</v>
      </c>
      <c r="I48" s="89" t="str">
        <f t="shared" si="73"/>
        <v>#REF!</v>
      </c>
      <c r="J48" s="89" t="str">
        <f t="shared" si="73"/>
        <v>#REF!</v>
      </c>
      <c r="K48" s="89" t="str">
        <f t="shared" si="73"/>
        <v>#REF!</v>
      </c>
      <c r="L48" s="89" t="str">
        <f t="shared" si="73"/>
        <v>#REF!</v>
      </c>
      <c r="M48" s="89" t="str">
        <f t="shared" si="73"/>
        <v>#REF!</v>
      </c>
      <c r="N48" s="89" t="str">
        <f t="shared" si="73"/>
        <v>#REF!</v>
      </c>
      <c r="O48" s="53" t="str">
        <f t="shared" si="61"/>
        <v>#REF!</v>
      </c>
      <c r="P48" s="16"/>
      <c r="Q48" s="60"/>
      <c r="R48" s="89" t="str">
        <f t="shared" ref="R48:AC48" si="74">R14+R20+R26+R32+R38+R44</f>
        <v>#REF!</v>
      </c>
      <c r="S48" s="89" t="str">
        <f t="shared" si="74"/>
        <v>#REF!</v>
      </c>
      <c r="T48" s="89" t="str">
        <f t="shared" si="74"/>
        <v>#REF!</v>
      </c>
      <c r="U48" s="89" t="str">
        <f t="shared" si="74"/>
        <v>#REF!</v>
      </c>
      <c r="V48" s="89" t="str">
        <f t="shared" si="74"/>
        <v>#REF!</v>
      </c>
      <c r="W48" s="89" t="str">
        <f t="shared" si="74"/>
        <v>#REF!</v>
      </c>
      <c r="X48" s="89" t="str">
        <f t="shared" si="74"/>
        <v>#REF!</v>
      </c>
      <c r="Y48" s="89" t="str">
        <f t="shared" si="74"/>
        <v>#REF!</v>
      </c>
      <c r="Z48" s="89" t="str">
        <f t="shared" si="74"/>
        <v>#REF!</v>
      </c>
      <c r="AA48" s="89" t="str">
        <f t="shared" si="74"/>
        <v>#REF!</v>
      </c>
      <c r="AB48" s="89" t="str">
        <f t="shared" si="74"/>
        <v>#REF!</v>
      </c>
      <c r="AC48" s="89" t="str">
        <f t="shared" si="74"/>
        <v>#REF!</v>
      </c>
      <c r="AD48" s="53" t="str">
        <f t="shared" si="63"/>
        <v>#REF!</v>
      </c>
      <c r="AE48" s="16"/>
      <c r="AF48" s="60"/>
    </row>
    <row r="49" ht="15.75" customHeight="1">
      <c r="A49" s="88" t="s">
        <v>37</v>
      </c>
      <c r="B49" s="66" t="str">
        <f>Margin_Annual_Total</f>
        <v>#NAME?</v>
      </c>
      <c r="C49" s="89" t="str">
        <f t="shared" ref="C49:N49" si="75">C47-C48</f>
        <v>#REF!</v>
      </c>
      <c r="D49" s="89" t="str">
        <f t="shared" si="75"/>
        <v>#REF!</v>
      </c>
      <c r="E49" s="89" t="str">
        <f t="shared" si="75"/>
        <v>#REF!</v>
      </c>
      <c r="F49" s="89" t="str">
        <f t="shared" si="75"/>
        <v>#REF!</v>
      </c>
      <c r="G49" s="89" t="str">
        <f t="shared" si="75"/>
        <v>#REF!</v>
      </c>
      <c r="H49" s="89" t="str">
        <f t="shared" si="75"/>
        <v>#REF!</v>
      </c>
      <c r="I49" s="89" t="str">
        <f t="shared" si="75"/>
        <v>#REF!</v>
      </c>
      <c r="J49" s="89" t="str">
        <f t="shared" si="75"/>
        <v>#REF!</v>
      </c>
      <c r="K49" s="89" t="str">
        <f t="shared" si="75"/>
        <v>#REF!</v>
      </c>
      <c r="L49" s="89" t="str">
        <f t="shared" si="75"/>
        <v>#REF!</v>
      </c>
      <c r="M49" s="89" t="str">
        <f t="shared" si="75"/>
        <v>#REF!</v>
      </c>
      <c r="N49" s="89" t="str">
        <f t="shared" si="75"/>
        <v>#REF!</v>
      </c>
      <c r="O49" s="66" t="str">
        <f>O15+O21+O27+O33+O39+O45</f>
        <v>#REF!</v>
      </c>
      <c r="P49" s="16"/>
      <c r="Q49" s="60"/>
      <c r="R49" s="89" t="str">
        <f t="shared" ref="R49:AC49" si="76">R47-R48</f>
        <v>#REF!</v>
      </c>
      <c r="S49" s="89" t="str">
        <f t="shared" si="76"/>
        <v>#REF!</v>
      </c>
      <c r="T49" s="89" t="str">
        <f t="shared" si="76"/>
        <v>#REF!</v>
      </c>
      <c r="U49" s="89" t="str">
        <f t="shared" si="76"/>
        <v>#REF!</v>
      </c>
      <c r="V49" s="89" t="str">
        <f t="shared" si="76"/>
        <v>#REF!</v>
      </c>
      <c r="W49" s="89" t="str">
        <f t="shared" si="76"/>
        <v>#REF!</v>
      </c>
      <c r="X49" s="89" t="str">
        <f t="shared" si="76"/>
        <v>#REF!</v>
      </c>
      <c r="Y49" s="89" t="str">
        <f t="shared" si="76"/>
        <v>#REF!</v>
      </c>
      <c r="Z49" s="89" t="str">
        <f t="shared" si="76"/>
        <v>#REF!</v>
      </c>
      <c r="AA49" s="89" t="str">
        <f t="shared" si="76"/>
        <v>#REF!</v>
      </c>
      <c r="AB49" s="89" t="str">
        <f t="shared" si="76"/>
        <v>#REF!</v>
      </c>
      <c r="AC49" s="89" t="str">
        <f t="shared" si="76"/>
        <v>#REF!</v>
      </c>
      <c r="AD49" s="66" t="str">
        <f>AD15+AD21+AD27+AD33+AD39+AD45</f>
        <v>#REF!</v>
      </c>
      <c r="AE49" s="16"/>
      <c r="AF49" s="60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</row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C5:D5"/>
  </mergeCells>
  <conditionalFormatting sqref="C12:N15">
    <cfRule type="containsBlanks" dxfId="0" priority="1" stopIfTrue="1">
      <formula>LEN(TRIM(C12))=0</formula>
    </cfRule>
  </conditionalFormatting>
  <conditionalFormatting sqref="C18:N21">
    <cfRule type="containsBlanks" dxfId="0" priority="2" stopIfTrue="1">
      <formula>LEN(TRIM(C18))=0</formula>
    </cfRule>
  </conditionalFormatting>
  <conditionalFormatting sqref="C42:N44 C24:N27 C30:N33 C36:N39">
    <cfRule type="containsBlanks" dxfId="0" priority="3" stopIfTrue="1">
      <formula>LEN(TRIM(C42))=0</formula>
    </cfRule>
  </conditionalFormatting>
  <conditionalFormatting sqref="R12:AC14">
    <cfRule type="containsBlanks" dxfId="0" priority="4" stopIfTrue="1">
      <formula>LEN(TRIM(R12))=0</formula>
    </cfRule>
  </conditionalFormatting>
  <conditionalFormatting sqref="R18:AC20">
    <cfRule type="containsBlanks" dxfId="0" priority="5" stopIfTrue="1">
      <formula>LEN(TRIM(R18))=0</formula>
    </cfRule>
  </conditionalFormatting>
  <conditionalFormatting sqref="R24:AC26 R30:AC32 R36:AC38 R42:AC44">
    <cfRule type="containsBlanks" dxfId="0" priority="6" stopIfTrue="1">
      <formula>LEN(TRIM(R24))=0</formula>
    </cfRule>
  </conditionalFormatting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63"/>
    <col customWidth="1" min="2" max="2" width="28.13"/>
    <col customWidth="1" min="3" max="10" width="7.63"/>
    <col customWidth="1" min="11" max="11" width="9.25"/>
    <col customWidth="1" min="12" max="12" width="7.63"/>
    <col customWidth="1" min="13" max="13" width="9.63"/>
    <col customWidth="1" min="14" max="14" width="9.88"/>
    <col customWidth="1" min="15" max="15" width="9.13"/>
    <col customWidth="1" min="16" max="26" width="7.63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>
      <c r="A2" s="1"/>
      <c r="B2" s="3" t="s">
        <v>0</v>
      </c>
      <c r="D2" s="1"/>
      <c r="E2" s="4"/>
      <c r="F2" s="1"/>
      <c r="G2" s="1"/>
      <c r="H2" s="4"/>
      <c r="I2" s="1"/>
      <c r="J2" s="1"/>
      <c r="K2" s="1"/>
      <c r="L2" s="1"/>
      <c r="M2" s="1"/>
      <c r="N2" s="1"/>
      <c r="O2" s="1"/>
    </row>
    <row r="3">
      <c r="A3" s="1"/>
      <c r="B3" s="1"/>
      <c r="C3" s="1"/>
      <c r="D3" s="1"/>
      <c r="E3" s="1"/>
      <c r="F3" s="1"/>
      <c r="G3" s="1"/>
      <c r="H3" s="6"/>
      <c r="I3" s="1"/>
      <c r="J3" s="1"/>
      <c r="K3" s="1"/>
      <c r="L3" s="1"/>
      <c r="M3" s="1"/>
      <c r="N3" s="1"/>
      <c r="O3" s="1"/>
    </row>
    <row r="4">
      <c r="A4" s="1"/>
      <c r="B4" s="8" t="s">
        <v>3</v>
      </c>
      <c r="C4" s="8" t="s">
        <v>4</v>
      </c>
      <c r="D4" s="1"/>
      <c r="E4" s="1"/>
      <c r="F4" s="1"/>
      <c r="G4" s="1"/>
      <c r="H4" s="6"/>
      <c r="I4" s="1"/>
      <c r="J4" s="1"/>
      <c r="K4" s="1"/>
      <c r="L4" s="1"/>
      <c r="M4" s="1"/>
      <c r="N4" s="1"/>
      <c r="O4" s="1"/>
    </row>
    <row r="5">
      <c r="A5" s="1"/>
      <c r="B5" s="1" t="str">
        <f>IF(ISBLANK([1]Directions!C6), "Owner", [1]Directions!C6)</f>
        <v>#ERROR!</v>
      </c>
      <c r="C5" s="1" t="str">
        <f>IF(ISBLANK([1]Directions!D6), "Company 1", [1]Directions!D6)</f>
        <v>#ERROR!</v>
      </c>
      <c r="D5" s="1"/>
      <c r="E5" s="1"/>
      <c r="F5" s="1"/>
      <c r="G5" s="1"/>
      <c r="H5" s="6"/>
      <c r="I5" s="1"/>
      <c r="J5" s="1"/>
      <c r="K5" s="1"/>
      <c r="L5" s="1"/>
      <c r="M5" s="1"/>
      <c r="N5" s="1"/>
      <c r="O5" s="1"/>
    </row>
    <row r="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</row>
    <row r="7">
      <c r="A7" s="1"/>
      <c r="B7" s="12"/>
      <c r="C7" s="12" t="str">
        <f t="shared" ref="C7:N7" si="1">'[1]3a-SalesForecastYear1'!C16</f>
        <v>#REF!</v>
      </c>
      <c r="D7" s="12" t="str">
        <f t="shared" si="1"/>
        <v>#REF!</v>
      </c>
      <c r="E7" s="12" t="str">
        <f t="shared" si="1"/>
        <v>#REF!</v>
      </c>
      <c r="F7" s="12" t="str">
        <f t="shared" si="1"/>
        <v>#REF!</v>
      </c>
      <c r="G7" s="12" t="str">
        <f t="shared" si="1"/>
        <v>#REF!</v>
      </c>
      <c r="H7" s="12" t="str">
        <f t="shared" si="1"/>
        <v>#REF!</v>
      </c>
      <c r="I7" s="12" t="str">
        <f t="shared" si="1"/>
        <v>#REF!</v>
      </c>
      <c r="J7" s="12" t="str">
        <f t="shared" si="1"/>
        <v>#REF!</v>
      </c>
      <c r="K7" s="12" t="str">
        <f t="shared" si="1"/>
        <v>#REF!</v>
      </c>
      <c r="L7" s="12" t="str">
        <f t="shared" si="1"/>
        <v>#REF!</v>
      </c>
      <c r="M7" s="12" t="str">
        <f t="shared" si="1"/>
        <v>#REF!</v>
      </c>
      <c r="N7" s="12" t="str">
        <f t="shared" si="1"/>
        <v>#REF!</v>
      </c>
      <c r="O7" s="12" t="s">
        <v>9</v>
      </c>
    </row>
    <row r="8">
      <c r="A8" s="1"/>
      <c r="B8" s="20" t="s">
        <v>10</v>
      </c>
      <c r="C8" s="22" t="str">
        <f>Working_Capital</f>
        <v>#NAME?</v>
      </c>
      <c r="D8" s="22" t="str">
        <f t="shared" ref="D8:N8" si="2">C33</f>
        <v>#NAME?</v>
      </c>
      <c r="E8" s="22" t="str">
        <f t="shared" si="2"/>
        <v>#NAME?</v>
      </c>
      <c r="F8" s="22" t="str">
        <f t="shared" si="2"/>
        <v>#NAME?</v>
      </c>
      <c r="G8" s="22" t="str">
        <f t="shared" si="2"/>
        <v>#NAME?</v>
      </c>
      <c r="H8" s="22" t="str">
        <f t="shared" si="2"/>
        <v>#NAME?</v>
      </c>
      <c r="I8" s="22" t="str">
        <f t="shared" si="2"/>
        <v>#NAME?</v>
      </c>
      <c r="J8" s="22" t="str">
        <f t="shared" si="2"/>
        <v>#NAME?</v>
      </c>
      <c r="K8" s="22" t="str">
        <f t="shared" si="2"/>
        <v>#NAME?</v>
      </c>
      <c r="L8" s="22" t="str">
        <f t="shared" si="2"/>
        <v>#NAME?</v>
      </c>
      <c r="M8" s="22" t="str">
        <f t="shared" si="2"/>
        <v>#NAME?</v>
      </c>
      <c r="N8" s="22" t="str">
        <f t="shared" si="2"/>
        <v>#NAME?</v>
      </c>
      <c r="O8" s="26"/>
    </row>
    <row r="9">
      <c r="A9" s="1"/>
      <c r="B9" s="28" t="s">
        <v>17</v>
      </c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</row>
    <row r="10">
      <c r="A10" s="1"/>
      <c r="B10" s="32" t="s">
        <v>22</v>
      </c>
      <c r="C10" s="34" t="str">
        <f t="shared" ref="C10:N10" si="3">'[1]3a-SalesForecastYear1'!C53*'[1]4-AdditionalInputs'!$C$9</f>
        <v>#REF!</v>
      </c>
      <c r="D10" s="34" t="str">
        <f t="shared" si="3"/>
        <v>#REF!</v>
      </c>
      <c r="E10" s="34" t="str">
        <f t="shared" si="3"/>
        <v>#REF!</v>
      </c>
      <c r="F10" s="34" t="str">
        <f t="shared" si="3"/>
        <v>#REF!</v>
      </c>
      <c r="G10" s="34" t="str">
        <f t="shared" si="3"/>
        <v>#REF!</v>
      </c>
      <c r="H10" s="34" t="str">
        <f t="shared" si="3"/>
        <v>#REF!</v>
      </c>
      <c r="I10" s="34" t="str">
        <f t="shared" si="3"/>
        <v>#REF!</v>
      </c>
      <c r="J10" s="34" t="str">
        <f t="shared" si="3"/>
        <v>#REF!</v>
      </c>
      <c r="K10" s="34" t="str">
        <f t="shared" si="3"/>
        <v>#REF!</v>
      </c>
      <c r="L10" s="34" t="str">
        <f t="shared" si="3"/>
        <v>#REF!</v>
      </c>
      <c r="M10" s="34" t="str">
        <f t="shared" si="3"/>
        <v>#REF!</v>
      </c>
      <c r="N10" s="34" t="str">
        <f t="shared" si="3"/>
        <v>#REF!</v>
      </c>
      <c r="O10" s="39" t="str">
        <f t="shared" ref="O10:O11" si="5">SUM(C10:N10)</f>
        <v>#REF!</v>
      </c>
    </row>
    <row r="11">
      <c r="A11" s="1"/>
      <c r="B11" s="32" t="s">
        <v>26</v>
      </c>
      <c r="C11" s="34">
        <v>0.0</v>
      </c>
      <c r="D11" s="34" t="str">
        <f>('[1]3a-SalesForecastYear1'!C53*'[1]4-AdditionalInputs'!$C$10)</f>
        <v>#REF!</v>
      </c>
      <c r="E11" s="34" t="str">
        <f t="shared" ref="E11:N11" si="4">('[1]3a-SalesForecastYear1'!D53*'[1]4-AdditionalInputs'!$C$10)+('[1]3a-SalesForecastYear1'!C53*'[1]4-AdditionalInputs'!$C$11)</f>
        <v>#REF!</v>
      </c>
      <c r="F11" s="34" t="str">
        <f t="shared" si="4"/>
        <v>#REF!</v>
      </c>
      <c r="G11" s="34" t="str">
        <f t="shared" si="4"/>
        <v>#REF!</v>
      </c>
      <c r="H11" s="34" t="str">
        <f t="shared" si="4"/>
        <v>#REF!</v>
      </c>
      <c r="I11" s="34" t="str">
        <f t="shared" si="4"/>
        <v>#REF!</v>
      </c>
      <c r="J11" s="34" t="str">
        <f t="shared" si="4"/>
        <v>#REF!</v>
      </c>
      <c r="K11" s="34" t="str">
        <f t="shared" si="4"/>
        <v>#REF!</v>
      </c>
      <c r="L11" s="34" t="str">
        <f t="shared" si="4"/>
        <v>#REF!</v>
      </c>
      <c r="M11" s="34" t="str">
        <f t="shared" si="4"/>
        <v>#REF!</v>
      </c>
      <c r="N11" s="34" t="str">
        <f t="shared" si="4"/>
        <v>#REF!</v>
      </c>
      <c r="O11" s="39" t="str">
        <f t="shared" si="5"/>
        <v>#REF!</v>
      </c>
    </row>
    <row r="12">
      <c r="A12" s="1"/>
      <c r="B12" s="45" t="s">
        <v>28</v>
      </c>
      <c r="C12" s="39" t="str">
        <f t="shared" ref="C12:O12" si="6">SUM(C10:C11)</f>
        <v>#REF!</v>
      </c>
      <c r="D12" s="39" t="str">
        <f t="shared" si="6"/>
        <v>#REF!</v>
      </c>
      <c r="E12" s="39" t="str">
        <f t="shared" si="6"/>
        <v>#REF!</v>
      </c>
      <c r="F12" s="39" t="str">
        <f t="shared" si="6"/>
        <v>#REF!</v>
      </c>
      <c r="G12" s="39" t="str">
        <f t="shared" si="6"/>
        <v>#REF!</v>
      </c>
      <c r="H12" s="39" t="str">
        <f t="shared" si="6"/>
        <v>#REF!</v>
      </c>
      <c r="I12" s="39" t="str">
        <f t="shared" si="6"/>
        <v>#REF!</v>
      </c>
      <c r="J12" s="39" t="str">
        <f t="shared" si="6"/>
        <v>#REF!</v>
      </c>
      <c r="K12" s="39" t="str">
        <f t="shared" si="6"/>
        <v>#REF!</v>
      </c>
      <c r="L12" s="39" t="str">
        <f t="shared" si="6"/>
        <v>#REF!</v>
      </c>
      <c r="M12" s="39" t="str">
        <f t="shared" si="6"/>
        <v>#REF!</v>
      </c>
      <c r="N12" s="39" t="str">
        <f t="shared" si="6"/>
        <v>#REF!</v>
      </c>
      <c r="O12" s="39" t="str">
        <f t="shared" si="6"/>
        <v>#REF!</v>
      </c>
    </row>
    <row r="13">
      <c r="A13" s="1"/>
      <c r="B13" s="45"/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9"/>
    </row>
    <row r="14">
      <c r="A14" s="1"/>
      <c r="B14" s="28" t="s">
        <v>30</v>
      </c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9"/>
    </row>
    <row r="15">
      <c r="A15" s="1"/>
      <c r="B15" s="32" t="s">
        <v>31</v>
      </c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9"/>
    </row>
    <row r="16">
      <c r="A16" s="1"/>
      <c r="B16" s="32" t="s">
        <v>33</v>
      </c>
      <c r="C16" s="34">
        <v>0.0</v>
      </c>
      <c r="D16" s="34" t="str">
        <f t="shared" ref="D16:N16" si="7">'[1]4-AdditionalInputs'!E35</f>
        <v>#REF!</v>
      </c>
      <c r="E16" s="34" t="str">
        <f t="shared" si="7"/>
        <v>#REF!</v>
      </c>
      <c r="F16" s="34" t="str">
        <f t="shared" si="7"/>
        <v>#REF!</v>
      </c>
      <c r="G16" s="34" t="str">
        <f t="shared" si="7"/>
        <v>#REF!</v>
      </c>
      <c r="H16" s="34" t="str">
        <f t="shared" si="7"/>
        <v>#REF!</v>
      </c>
      <c r="I16" s="34" t="str">
        <f t="shared" si="7"/>
        <v>#REF!</v>
      </c>
      <c r="J16" s="34" t="str">
        <f t="shared" si="7"/>
        <v>#REF!</v>
      </c>
      <c r="K16" s="34" t="str">
        <f t="shared" si="7"/>
        <v>#REF!</v>
      </c>
      <c r="L16" s="34" t="str">
        <f t="shared" si="7"/>
        <v>#REF!</v>
      </c>
      <c r="M16" s="34" t="str">
        <f t="shared" si="7"/>
        <v>#REF!</v>
      </c>
      <c r="N16" s="34" t="str">
        <f t="shared" si="7"/>
        <v>#REF!</v>
      </c>
      <c r="O16" s="39" t="str">
        <f t="shared" ref="O16:O18" si="8">SUM(C16:N16)</f>
        <v>#REF!</v>
      </c>
    </row>
    <row r="17">
      <c r="A17" s="1"/>
      <c r="B17" s="32" t="s">
        <v>34</v>
      </c>
      <c r="C17" s="52">
        <v>0.0</v>
      </c>
      <c r="D17" s="52">
        <v>0.0</v>
      </c>
      <c r="E17" s="52">
        <v>0.0</v>
      </c>
      <c r="F17" s="52">
        <v>0.0</v>
      </c>
      <c r="G17" s="52">
        <v>0.0</v>
      </c>
      <c r="H17" s="52">
        <v>0.0</v>
      </c>
      <c r="I17" s="52">
        <v>0.0</v>
      </c>
      <c r="J17" s="52">
        <v>0.0</v>
      </c>
      <c r="K17" s="52">
        <v>0.0</v>
      </c>
      <c r="L17" s="52">
        <v>0.0</v>
      </c>
      <c r="M17" s="52">
        <v>0.0</v>
      </c>
      <c r="N17" s="52">
        <v>0.0</v>
      </c>
      <c r="O17" s="39">
        <f t="shared" si="8"/>
        <v>0</v>
      </c>
    </row>
    <row r="18">
      <c r="A18" s="1"/>
      <c r="B18" s="32" t="s">
        <v>35</v>
      </c>
      <c r="C18" s="34" t="str">
        <f>'[1]3a-SalesForecastYear1'!C54*'[1]4-AdditionalInputs'!$C$17</f>
        <v>#REF!</v>
      </c>
      <c r="D18" s="34" t="str">
        <f>('[1]3a-SalesForecastYear1'!D54*'[1]4-AdditionalInputs'!$C$17)+('[1]3a-SalesForecastYear1'!C54*'[1]4-AdditionalInputs'!$C$18)</f>
        <v>#REF!</v>
      </c>
      <c r="E18" s="34" t="str">
        <f t="shared" ref="E18:N18" si="9">('[1]3a-SalesForecastYear1'!E54*'[1]4-AdditionalInputs'!$C$17)+('[1]3a-SalesForecastYear1'!D54*'[1]4-AdditionalInputs'!$C$18)+('[1]3a-SalesForecastYear1'!C54*'[1]4-AdditionalInputs'!$C$19)</f>
        <v>#REF!</v>
      </c>
      <c r="F18" s="34" t="str">
        <f t="shared" si="9"/>
        <v>#REF!</v>
      </c>
      <c r="G18" s="34" t="str">
        <f t="shared" si="9"/>
        <v>#REF!</v>
      </c>
      <c r="H18" s="34" t="str">
        <f t="shared" si="9"/>
        <v>#REF!</v>
      </c>
      <c r="I18" s="34" t="str">
        <f t="shared" si="9"/>
        <v>#REF!</v>
      </c>
      <c r="J18" s="34" t="str">
        <f t="shared" si="9"/>
        <v>#REF!</v>
      </c>
      <c r="K18" s="34" t="str">
        <f t="shared" si="9"/>
        <v>#REF!</v>
      </c>
      <c r="L18" s="34" t="str">
        <f t="shared" si="9"/>
        <v>#REF!</v>
      </c>
      <c r="M18" s="34" t="str">
        <f t="shared" si="9"/>
        <v>#REF!</v>
      </c>
      <c r="N18" s="34" t="str">
        <f t="shared" si="9"/>
        <v>#REF!</v>
      </c>
      <c r="O18" s="39" t="str">
        <f t="shared" si="8"/>
        <v>#REF!</v>
      </c>
    </row>
    <row r="19">
      <c r="A19" s="1"/>
      <c r="B19" s="32" t="s">
        <v>38</v>
      </c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9"/>
    </row>
    <row r="20">
      <c r="A20" s="1"/>
      <c r="B20" s="32" t="s">
        <v>39</v>
      </c>
      <c r="C20" s="34" t="str">
        <f t="shared" ref="C20:N20" si="10">'[1]5a-OpExYear1'!C25</f>
        <v>#REF!</v>
      </c>
      <c r="D20" s="34" t="str">
        <f t="shared" si="10"/>
        <v>#REF!</v>
      </c>
      <c r="E20" s="34" t="str">
        <f t="shared" si="10"/>
        <v>#REF!</v>
      </c>
      <c r="F20" s="34" t="str">
        <f t="shared" si="10"/>
        <v>#REF!</v>
      </c>
      <c r="G20" s="34" t="str">
        <f t="shared" si="10"/>
        <v>#REF!</v>
      </c>
      <c r="H20" s="34" t="str">
        <f t="shared" si="10"/>
        <v>#REF!</v>
      </c>
      <c r="I20" s="34" t="str">
        <f t="shared" si="10"/>
        <v>#REF!</v>
      </c>
      <c r="J20" s="34" t="str">
        <f t="shared" si="10"/>
        <v>#REF!</v>
      </c>
      <c r="K20" s="34" t="str">
        <f t="shared" si="10"/>
        <v>#REF!</v>
      </c>
      <c r="L20" s="34" t="str">
        <f t="shared" si="10"/>
        <v>#REF!</v>
      </c>
      <c r="M20" s="34" t="str">
        <f t="shared" si="10"/>
        <v>#REF!</v>
      </c>
      <c r="N20" s="34" t="str">
        <f t="shared" si="10"/>
        <v>#REF!</v>
      </c>
      <c r="O20" s="39" t="str">
        <f t="shared" ref="O20:O22" si="12">SUM(C20:N20)</f>
        <v>#REF!</v>
      </c>
    </row>
    <row r="21" ht="15.75" customHeight="1">
      <c r="A21" s="1"/>
      <c r="B21" s="32" t="s">
        <v>40</v>
      </c>
      <c r="C21" s="34" t="str">
        <f t="shared" ref="C21:N21" si="11">'[1]2a-PayrollYear1'!F25</f>
        <v>#REF!</v>
      </c>
      <c r="D21" s="34" t="str">
        <f t="shared" si="11"/>
        <v>#REF!</v>
      </c>
      <c r="E21" s="34" t="str">
        <f t="shared" si="11"/>
        <v>#REF!</v>
      </c>
      <c r="F21" s="34" t="str">
        <f t="shared" si="11"/>
        <v>#REF!</v>
      </c>
      <c r="G21" s="34" t="str">
        <f t="shared" si="11"/>
        <v>#REF!</v>
      </c>
      <c r="H21" s="34" t="str">
        <f t="shared" si="11"/>
        <v>#REF!</v>
      </c>
      <c r="I21" s="34" t="str">
        <f t="shared" si="11"/>
        <v>#REF!</v>
      </c>
      <c r="J21" s="34" t="str">
        <f t="shared" si="11"/>
        <v>#REF!</v>
      </c>
      <c r="K21" s="34" t="str">
        <f t="shared" si="11"/>
        <v>#REF!</v>
      </c>
      <c r="L21" s="34" t="str">
        <f t="shared" si="11"/>
        <v>#REF!</v>
      </c>
      <c r="M21" s="34" t="str">
        <f t="shared" si="11"/>
        <v>#REF!</v>
      </c>
      <c r="N21" s="34" t="str">
        <f t="shared" si="11"/>
        <v>#REF!</v>
      </c>
      <c r="O21" s="39" t="str">
        <f t="shared" si="12"/>
        <v>#REF!</v>
      </c>
    </row>
    <row r="22" ht="15.75" customHeight="1">
      <c r="A22" s="1"/>
      <c r="B22" s="32" t="s">
        <v>41</v>
      </c>
      <c r="C22" s="34">
        <v>0.0</v>
      </c>
      <c r="D22" s="34">
        <v>0.0</v>
      </c>
      <c r="E22" s="34" t="str">
        <f>SUM('[1]7a-IncomeStatementYear1'!C59:E59)</f>
        <v>#REF!</v>
      </c>
      <c r="F22" s="34">
        <v>0.0</v>
      </c>
      <c r="G22" s="34">
        <v>0.0</v>
      </c>
      <c r="H22" s="34" t="str">
        <f>SUM('[1]7a-IncomeStatementYear1'!F59:H59)</f>
        <v>#REF!</v>
      </c>
      <c r="I22" s="34">
        <v>0.0</v>
      </c>
      <c r="J22" s="34">
        <v>0.0</v>
      </c>
      <c r="K22" s="34" t="str">
        <f>SUM('[1]7a-IncomeStatementYear1'!I59:K59)</f>
        <v>#REF!</v>
      </c>
      <c r="L22" s="34">
        <v>0.0</v>
      </c>
      <c r="M22" s="34">
        <v>0.0</v>
      </c>
      <c r="N22" s="34" t="str">
        <f>SUM('[1]7a-IncomeStatementYear1'!L59:N59)</f>
        <v>#REF!</v>
      </c>
      <c r="O22" s="39" t="str">
        <f t="shared" si="12"/>
        <v>#REF!</v>
      </c>
    </row>
    <row r="23" ht="15.75" customHeight="1">
      <c r="A23" s="1"/>
      <c r="B23" s="32" t="s">
        <v>42</v>
      </c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9"/>
    </row>
    <row r="24" ht="15.75" customHeight="1">
      <c r="A24" s="1"/>
      <c r="B24" s="32" t="s">
        <v>43</v>
      </c>
      <c r="C24" s="34" t="str">
        <f t="shared" ref="C24:N24" si="13">SUM('[1]Amortization&amp;Depreciation'!C15:C16)+SUM('[1]Amortization&amp;Depreciation'!C35:C36)+SUM('[1]Amortization&amp;Depreciation'!C55:C56)+SUM('[1]Amortization&amp;Depreciation'!C75:C76)+SUM('[1]Amortization&amp;Depreciation'!C95:C96)</f>
        <v>#REF!</v>
      </c>
      <c r="D24" s="34" t="str">
        <f t="shared" si="13"/>
        <v>#REF!</v>
      </c>
      <c r="E24" s="34" t="str">
        <f t="shared" si="13"/>
        <v>#REF!</v>
      </c>
      <c r="F24" s="34" t="str">
        <f t="shared" si="13"/>
        <v>#REF!</v>
      </c>
      <c r="G24" s="34" t="str">
        <f t="shared" si="13"/>
        <v>#REF!</v>
      </c>
      <c r="H24" s="34" t="str">
        <f t="shared" si="13"/>
        <v>#REF!</v>
      </c>
      <c r="I24" s="34" t="str">
        <f t="shared" si="13"/>
        <v>#REF!</v>
      </c>
      <c r="J24" s="34" t="str">
        <f t="shared" si="13"/>
        <v>#REF!</v>
      </c>
      <c r="K24" s="34" t="str">
        <f t="shared" si="13"/>
        <v>#REF!</v>
      </c>
      <c r="L24" s="34" t="str">
        <f t="shared" si="13"/>
        <v>#REF!</v>
      </c>
      <c r="M24" s="34" t="str">
        <f t="shared" si="13"/>
        <v>#REF!</v>
      </c>
      <c r="N24" s="34" t="str">
        <f t="shared" si="13"/>
        <v>#REF!</v>
      </c>
      <c r="O24" s="39" t="str">
        <f t="shared" ref="O24:O30" si="14">SUM(C24:N24)</f>
        <v>#REF!</v>
      </c>
    </row>
    <row r="25" ht="15.75" customHeight="1">
      <c r="A25" s="1"/>
      <c r="B25" s="32" t="s">
        <v>44</v>
      </c>
      <c r="C25" s="52">
        <v>0.0</v>
      </c>
      <c r="D25" s="52">
        <v>0.0</v>
      </c>
      <c r="E25" s="52">
        <v>0.0</v>
      </c>
      <c r="F25" s="52">
        <v>0.0</v>
      </c>
      <c r="G25" s="52">
        <v>0.0</v>
      </c>
      <c r="H25" s="52">
        <v>0.0</v>
      </c>
      <c r="I25" s="52">
        <v>0.0</v>
      </c>
      <c r="J25" s="52">
        <v>0.0</v>
      </c>
      <c r="K25" s="52">
        <v>0.0</v>
      </c>
      <c r="L25" s="52">
        <v>0.0</v>
      </c>
      <c r="M25" s="52">
        <v>0.0</v>
      </c>
      <c r="N25" s="52">
        <v>0.0</v>
      </c>
      <c r="O25" s="39">
        <f t="shared" si="14"/>
        <v>0</v>
      </c>
    </row>
    <row r="26" ht="15.75" customHeight="1">
      <c r="A26" s="1"/>
      <c r="B26" s="32" t="s">
        <v>45</v>
      </c>
      <c r="C26" s="34"/>
      <c r="D26" s="34" t="str">
        <f t="shared" ref="D26:N26" si="15">C34*'[1]4-AdditionalInputs'!$D$25/12</f>
        <v>#NAME?</v>
      </c>
      <c r="E26" s="34" t="str">
        <f t="shared" si="15"/>
        <v>#NAME?</v>
      </c>
      <c r="F26" s="34" t="str">
        <f t="shared" si="15"/>
        <v>#NAME?</v>
      </c>
      <c r="G26" s="34" t="str">
        <f t="shared" si="15"/>
        <v>#NAME?</v>
      </c>
      <c r="H26" s="34" t="str">
        <f t="shared" si="15"/>
        <v>#NAME?</v>
      </c>
      <c r="I26" s="34" t="str">
        <f t="shared" si="15"/>
        <v>#NAME?</v>
      </c>
      <c r="J26" s="34" t="str">
        <f t="shared" si="15"/>
        <v>#NAME?</v>
      </c>
      <c r="K26" s="34" t="str">
        <f t="shared" si="15"/>
        <v>#NAME?</v>
      </c>
      <c r="L26" s="34" t="str">
        <f t="shared" si="15"/>
        <v>#NAME?</v>
      </c>
      <c r="M26" s="34" t="str">
        <f t="shared" si="15"/>
        <v>#NAME?</v>
      </c>
      <c r="N26" s="34" t="str">
        <f t="shared" si="15"/>
        <v>#NAME?</v>
      </c>
      <c r="O26" s="39" t="str">
        <f t="shared" si="14"/>
        <v>#NAME?</v>
      </c>
    </row>
    <row r="27" ht="15.75" customHeight="1">
      <c r="A27" s="1"/>
      <c r="B27" s="32" t="s">
        <v>47</v>
      </c>
      <c r="C27" s="52">
        <v>0.0</v>
      </c>
      <c r="D27" s="52">
        <v>0.0</v>
      </c>
      <c r="E27" s="52">
        <v>0.0</v>
      </c>
      <c r="F27" s="52">
        <v>0.0</v>
      </c>
      <c r="G27" s="52">
        <v>0.0</v>
      </c>
      <c r="H27" s="52">
        <v>0.0</v>
      </c>
      <c r="I27" s="52">
        <v>0.0</v>
      </c>
      <c r="J27" s="52">
        <v>0.0</v>
      </c>
      <c r="K27" s="52">
        <v>0.0</v>
      </c>
      <c r="L27" s="52">
        <v>0.0</v>
      </c>
      <c r="M27" s="52">
        <v>0.0</v>
      </c>
      <c r="N27" s="52">
        <v>0.0</v>
      </c>
      <c r="O27" s="39">
        <f t="shared" si="14"/>
        <v>0</v>
      </c>
    </row>
    <row r="28" ht="15.75" customHeight="1">
      <c r="A28" s="1"/>
      <c r="B28" s="32" t="s">
        <v>48</v>
      </c>
      <c r="C28" s="52">
        <v>0.0</v>
      </c>
      <c r="D28" s="52">
        <v>0.0</v>
      </c>
      <c r="E28" s="52">
        <v>0.0</v>
      </c>
      <c r="F28" s="52">
        <v>0.0</v>
      </c>
      <c r="G28" s="52">
        <v>0.0</v>
      </c>
      <c r="H28" s="52">
        <v>0.0</v>
      </c>
      <c r="I28" s="52">
        <v>0.0</v>
      </c>
      <c r="J28" s="52">
        <v>0.0</v>
      </c>
      <c r="K28" s="52">
        <v>0.0</v>
      </c>
      <c r="L28" s="52">
        <v>0.0</v>
      </c>
      <c r="M28" s="52">
        <v>0.0</v>
      </c>
      <c r="N28" s="52">
        <v>0.0</v>
      </c>
      <c r="O28" s="39">
        <f t="shared" si="14"/>
        <v>0</v>
      </c>
    </row>
    <row r="29" ht="15.75" customHeight="1">
      <c r="A29" s="1"/>
      <c r="B29" s="68" t="s">
        <v>49</v>
      </c>
      <c r="C29" s="69" t="str">
        <f t="shared" ref="C29:N29" si="16">SUM(C16:C28)</f>
        <v>#REF!</v>
      </c>
      <c r="D29" s="69" t="str">
        <f t="shared" si="16"/>
        <v>#REF!</v>
      </c>
      <c r="E29" s="69" t="str">
        <f t="shared" si="16"/>
        <v>#REF!</v>
      </c>
      <c r="F29" s="69" t="str">
        <f t="shared" si="16"/>
        <v>#REF!</v>
      </c>
      <c r="G29" s="69" t="str">
        <f t="shared" si="16"/>
        <v>#REF!</v>
      </c>
      <c r="H29" s="69" t="str">
        <f t="shared" si="16"/>
        <v>#REF!</v>
      </c>
      <c r="I29" s="69" t="str">
        <f t="shared" si="16"/>
        <v>#REF!</v>
      </c>
      <c r="J29" s="69" t="str">
        <f t="shared" si="16"/>
        <v>#REF!</v>
      </c>
      <c r="K29" s="69" t="str">
        <f t="shared" si="16"/>
        <v>#REF!</v>
      </c>
      <c r="L29" s="69" t="str">
        <f t="shared" si="16"/>
        <v>#REF!</v>
      </c>
      <c r="M29" s="69" t="str">
        <f t="shared" si="16"/>
        <v>#REF!</v>
      </c>
      <c r="N29" s="69" t="str">
        <f t="shared" si="16"/>
        <v>#REF!</v>
      </c>
      <c r="O29" s="39" t="str">
        <f t="shared" si="14"/>
        <v>#REF!</v>
      </c>
    </row>
    <row r="30" ht="15.75" customHeight="1">
      <c r="A30" s="1"/>
      <c r="B30" s="28" t="s">
        <v>50</v>
      </c>
      <c r="C30" s="39" t="str">
        <f t="shared" ref="C30:N30" si="17">C12-C29</f>
        <v>#REF!</v>
      </c>
      <c r="D30" s="39" t="str">
        <f t="shared" si="17"/>
        <v>#REF!</v>
      </c>
      <c r="E30" s="39" t="str">
        <f t="shared" si="17"/>
        <v>#REF!</v>
      </c>
      <c r="F30" s="39" t="str">
        <f t="shared" si="17"/>
        <v>#REF!</v>
      </c>
      <c r="G30" s="39" t="str">
        <f t="shared" si="17"/>
        <v>#REF!</v>
      </c>
      <c r="H30" s="39" t="str">
        <f t="shared" si="17"/>
        <v>#REF!</v>
      </c>
      <c r="I30" s="39" t="str">
        <f t="shared" si="17"/>
        <v>#REF!</v>
      </c>
      <c r="J30" s="39" t="str">
        <f t="shared" si="17"/>
        <v>#REF!</v>
      </c>
      <c r="K30" s="39" t="str">
        <f t="shared" si="17"/>
        <v>#REF!</v>
      </c>
      <c r="L30" s="39" t="str">
        <f t="shared" si="17"/>
        <v>#REF!</v>
      </c>
      <c r="M30" s="39" t="str">
        <f t="shared" si="17"/>
        <v>#REF!</v>
      </c>
      <c r="N30" s="39" t="str">
        <f t="shared" si="17"/>
        <v>#REF!</v>
      </c>
      <c r="O30" s="39" t="str">
        <f t="shared" si="14"/>
        <v>#REF!</v>
      </c>
    </row>
    <row r="31" ht="15.75" customHeight="1">
      <c r="A31" s="1"/>
      <c r="B31" s="28" t="s">
        <v>51</v>
      </c>
      <c r="C31" s="39" t="str">
        <f t="shared" ref="C31:N31" si="18">C8+C30</f>
        <v>#NAME?</v>
      </c>
      <c r="D31" s="39" t="str">
        <f t="shared" si="18"/>
        <v>#NAME?</v>
      </c>
      <c r="E31" s="39" t="str">
        <f t="shared" si="18"/>
        <v>#NAME?</v>
      </c>
      <c r="F31" s="39" t="str">
        <f t="shared" si="18"/>
        <v>#NAME?</v>
      </c>
      <c r="G31" s="39" t="str">
        <f t="shared" si="18"/>
        <v>#NAME?</v>
      </c>
      <c r="H31" s="39" t="str">
        <f t="shared" si="18"/>
        <v>#NAME?</v>
      </c>
      <c r="I31" s="39" t="str">
        <f t="shared" si="18"/>
        <v>#NAME?</v>
      </c>
      <c r="J31" s="39" t="str">
        <f t="shared" si="18"/>
        <v>#NAME?</v>
      </c>
      <c r="K31" s="39" t="str">
        <f t="shared" si="18"/>
        <v>#NAME?</v>
      </c>
      <c r="L31" s="39" t="str">
        <f t="shared" si="18"/>
        <v>#NAME?</v>
      </c>
      <c r="M31" s="39" t="str">
        <f t="shared" si="18"/>
        <v>#NAME?</v>
      </c>
      <c r="N31" s="39" t="str">
        <f t="shared" si="18"/>
        <v>#NAME?</v>
      </c>
      <c r="O31" s="39"/>
    </row>
    <row r="32" ht="15.75" customHeight="1">
      <c r="A32" s="1"/>
      <c r="B32" s="28" t="s">
        <v>52</v>
      </c>
      <c r="C32" s="39" t="str">
        <f t="shared" ref="C32:N32" si="19">IF(C31&lt;'[1]4-AdditionalInputs'!$D$24, '[1]4-AdditionalInputs'!$D$24-C31, 0)</f>
        <v>#NAME?</v>
      </c>
      <c r="D32" s="39" t="str">
        <f t="shared" si="19"/>
        <v>#NAME?</v>
      </c>
      <c r="E32" s="39" t="str">
        <f t="shared" si="19"/>
        <v>#NAME?</v>
      </c>
      <c r="F32" s="39" t="str">
        <f t="shared" si="19"/>
        <v>#NAME?</v>
      </c>
      <c r="G32" s="39" t="str">
        <f t="shared" si="19"/>
        <v>#NAME?</v>
      </c>
      <c r="H32" s="39" t="str">
        <f t="shared" si="19"/>
        <v>#NAME?</v>
      </c>
      <c r="I32" s="39" t="str">
        <f t="shared" si="19"/>
        <v>#NAME?</v>
      </c>
      <c r="J32" s="39" t="str">
        <f t="shared" si="19"/>
        <v>#NAME?</v>
      </c>
      <c r="K32" s="39" t="str">
        <f t="shared" si="19"/>
        <v>#NAME?</v>
      </c>
      <c r="L32" s="39" t="str">
        <f t="shared" si="19"/>
        <v>#NAME?</v>
      </c>
      <c r="M32" s="39" t="str">
        <f t="shared" si="19"/>
        <v>#NAME?</v>
      </c>
      <c r="N32" s="39" t="str">
        <f t="shared" si="19"/>
        <v>#NAME?</v>
      </c>
      <c r="O32" s="39" t="str">
        <f>SUM(C32:N32)</f>
        <v>#NAME?</v>
      </c>
    </row>
    <row r="33" ht="15.75" customHeight="1">
      <c r="A33" s="1"/>
      <c r="B33" s="28" t="s">
        <v>53</v>
      </c>
      <c r="C33" s="39" t="str">
        <f t="shared" ref="C33:N33" si="20">SUM(C31+C32)</f>
        <v>#NAME?</v>
      </c>
      <c r="D33" s="39" t="str">
        <f t="shared" si="20"/>
        <v>#NAME?</v>
      </c>
      <c r="E33" s="39" t="str">
        <f t="shared" si="20"/>
        <v>#NAME?</v>
      </c>
      <c r="F33" s="39" t="str">
        <f t="shared" si="20"/>
        <v>#NAME?</v>
      </c>
      <c r="G33" s="39" t="str">
        <f t="shared" si="20"/>
        <v>#NAME?</v>
      </c>
      <c r="H33" s="39" t="str">
        <f t="shared" si="20"/>
        <v>#NAME?</v>
      </c>
      <c r="I33" s="39" t="str">
        <f t="shared" si="20"/>
        <v>#NAME?</v>
      </c>
      <c r="J33" s="39" t="str">
        <f t="shared" si="20"/>
        <v>#NAME?</v>
      </c>
      <c r="K33" s="39" t="str">
        <f t="shared" si="20"/>
        <v>#NAME?</v>
      </c>
      <c r="L33" s="39" t="str">
        <f t="shared" si="20"/>
        <v>#NAME?</v>
      </c>
      <c r="M33" s="39" t="str">
        <f t="shared" si="20"/>
        <v>#NAME?</v>
      </c>
      <c r="N33" s="39" t="str">
        <f t="shared" si="20"/>
        <v>#NAME?</v>
      </c>
      <c r="O33" s="39"/>
    </row>
    <row r="34" ht="15.75" customHeight="1">
      <c r="A34" s="1"/>
      <c r="B34" s="45" t="s">
        <v>54</v>
      </c>
      <c r="C34" s="71" t="str">
        <f>C32-C27</f>
        <v>#NAME?</v>
      </c>
      <c r="D34" s="71" t="str">
        <f t="shared" ref="D34:N34" si="21">D32+C34-D27</f>
        <v>#NAME?</v>
      </c>
      <c r="E34" s="71" t="str">
        <f t="shared" si="21"/>
        <v>#NAME?</v>
      </c>
      <c r="F34" s="71" t="str">
        <f t="shared" si="21"/>
        <v>#NAME?</v>
      </c>
      <c r="G34" s="71" t="str">
        <f t="shared" si="21"/>
        <v>#NAME?</v>
      </c>
      <c r="H34" s="71" t="str">
        <f t="shared" si="21"/>
        <v>#NAME?</v>
      </c>
      <c r="I34" s="71" t="str">
        <f t="shared" si="21"/>
        <v>#NAME?</v>
      </c>
      <c r="J34" s="71" t="str">
        <f t="shared" si="21"/>
        <v>#NAME?</v>
      </c>
      <c r="K34" s="71" t="str">
        <f t="shared" si="21"/>
        <v>#NAME?</v>
      </c>
      <c r="L34" s="71" t="str">
        <f t="shared" si="21"/>
        <v>#NAME?</v>
      </c>
      <c r="M34" s="71" t="str">
        <f t="shared" si="21"/>
        <v>#NAME?</v>
      </c>
      <c r="N34" s="71" t="str">
        <f t="shared" si="21"/>
        <v>#NAME?</v>
      </c>
      <c r="O34" s="39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</row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2:C2"/>
  </mergeCells>
  <conditionalFormatting sqref="C25:N25 C27:N28">
    <cfRule type="containsBlanks" dxfId="0" priority="1" stopIfTrue="1">
      <formula>LEN(TRIM(C25))=0</formula>
    </cfRule>
  </conditionalFormatting>
  <conditionalFormatting sqref="C29:O29">
    <cfRule type="expression" dxfId="1" priority="2" stopIfTrue="1">
      <formula>ISERROR(C29)</formula>
    </cfRule>
  </conditionalFormatting>
  <conditionalFormatting sqref="C30:N31 D8:N8 D32:N32 C24:O24">
    <cfRule type="expression" dxfId="2" priority="3" stopIfTrue="1">
      <formula>ISERROR(C8)</formula>
    </cfRule>
  </conditionalFormatting>
  <conditionalFormatting sqref="C33:N33">
    <cfRule type="expression" dxfId="2" priority="4" stopIfTrue="1">
      <formula>ISERROR(C33)</formula>
    </cfRule>
  </conditionalFormatting>
  <conditionalFormatting sqref="O30:O34">
    <cfRule type="expression" dxfId="2" priority="5" stopIfTrue="1">
      <formula>ISERROR(O30)</formula>
    </cfRule>
  </conditionalFormatting>
  <conditionalFormatting sqref="C32:N32">
    <cfRule type="containsBlanks" dxfId="3" priority="6">
      <formula>LEN(TRIM(C32))=0</formula>
    </cfRule>
  </conditionalFormatting>
  <conditionalFormatting sqref="C17:N17">
    <cfRule type="containsBlanks" dxfId="0" priority="7" stopIfTrue="1">
      <formula>LEN(TRIM(C17))=0</formula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6.25"/>
    <col customWidth="1" min="2" max="2" width="14.13"/>
    <col customWidth="1" min="3" max="10" width="7.63"/>
    <col customWidth="1" min="11" max="11" width="9.75"/>
    <col customWidth="1" min="12" max="12" width="7.63"/>
    <col customWidth="1" min="13" max="13" width="9.13"/>
    <col customWidth="1" min="14" max="14" width="9.25"/>
    <col customWidth="1" min="15" max="15" width="9.88"/>
    <col customWidth="1" min="16" max="23" width="7.63"/>
    <col customWidth="1" min="24" max="24" width="10.25"/>
    <col customWidth="1" min="25" max="25" width="7.63"/>
    <col customWidth="1" min="26" max="26" width="9.0"/>
    <col customWidth="1" min="27" max="27" width="9.25"/>
    <col customWidth="1" min="28" max="28" width="9.75"/>
  </cols>
  <sheetData>
    <row r="1">
      <c r="A1" s="1"/>
      <c r="B1" s="74" t="s">
        <v>55</v>
      </c>
      <c r="C1" s="4"/>
      <c r="D1" s="1"/>
      <c r="E1" s="4"/>
      <c r="F1" s="4"/>
      <c r="G1" s="4"/>
      <c r="H1" s="4"/>
      <c r="I1" s="1"/>
      <c r="J1" s="1"/>
      <c r="K1" s="1"/>
      <c r="L1" s="1"/>
      <c r="M1" s="1"/>
      <c r="N1" s="1"/>
      <c r="O1" s="1"/>
      <c r="P1" s="8"/>
      <c r="Q1" s="8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>
      <c r="A2" s="1"/>
      <c r="B2" s="1"/>
      <c r="C2" s="1"/>
      <c r="D2" s="1"/>
      <c r="E2" s="1"/>
      <c r="F2" s="1"/>
      <c r="G2" s="1"/>
      <c r="H2" s="6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>
      <c r="A3" s="1"/>
      <c r="B3" s="8" t="s">
        <v>3</v>
      </c>
      <c r="C3" s="8" t="s">
        <v>4</v>
      </c>
      <c r="D3" s="1"/>
      <c r="E3" s="1"/>
      <c r="F3" s="1"/>
      <c r="G3" s="1"/>
      <c r="H3" s="6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>
      <c r="A4" s="1"/>
      <c r="B4" s="1" t="str">
        <f>IF(ISBLANK([1]Directions!C6), "Owner", [1]Directions!C6)</f>
        <v>#ERROR!</v>
      </c>
      <c r="C4" s="1" t="str">
        <f>IF(ISBLANK([1]Directions!D6), "Company 1", [1]Directions!D6)</f>
        <v>#ERROR!</v>
      </c>
      <c r="D4" s="1"/>
      <c r="E4" s="1"/>
      <c r="F4" s="1"/>
      <c r="G4" s="1"/>
      <c r="H4" s="6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>
      <c r="A6" s="12"/>
      <c r="B6" s="12" t="s">
        <v>16</v>
      </c>
      <c r="C6" s="12" t="str">
        <f t="shared" ref="C6:N6" si="1">'[1]3a-SalesForecastYear1'!C16</f>
        <v>#REF!</v>
      </c>
      <c r="D6" s="12" t="str">
        <f t="shared" si="1"/>
        <v>#REF!</v>
      </c>
      <c r="E6" s="12" t="str">
        <f t="shared" si="1"/>
        <v>#REF!</v>
      </c>
      <c r="F6" s="12" t="str">
        <f t="shared" si="1"/>
        <v>#REF!</v>
      </c>
      <c r="G6" s="12" t="str">
        <f t="shared" si="1"/>
        <v>#REF!</v>
      </c>
      <c r="H6" s="12" t="str">
        <f t="shared" si="1"/>
        <v>#REF!</v>
      </c>
      <c r="I6" s="12" t="str">
        <f t="shared" si="1"/>
        <v>#REF!</v>
      </c>
      <c r="J6" s="12" t="str">
        <f t="shared" si="1"/>
        <v>#REF!</v>
      </c>
      <c r="K6" s="12" t="str">
        <f t="shared" si="1"/>
        <v>#REF!</v>
      </c>
      <c r="L6" s="12" t="str">
        <f t="shared" si="1"/>
        <v>#REF!</v>
      </c>
      <c r="M6" s="12" t="str">
        <f t="shared" si="1"/>
        <v>#REF!</v>
      </c>
      <c r="N6" s="12" t="str">
        <f t="shared" si="1"/>
        <v>#REF!</v>
      </c>
      <c r="O6" s="12" t="s">
        <v>19</v>
      </c>
      <c r="P6" s="12" t="str">
        <f t="shared" ref="P6:AA6" si="2">C6</f>
        <v>#REF!</v>
      </c>
      <c r="Q6" s="12" t="str">
        <f t="shared" si="2"/>
        <v>#REF!</v>
      </c>
      <c r="R6" s="12" t="str">
        <f t="shared" si="2"/>
        <v>#REF!</v>
      </c>
      <c r="S6" s="12" t="str">
        <f t="shared" si="2"/>
        <v>#REF!</v>
      </c>
      <c r="T6" s="12" t="str">
        <f t="shared" si="2"/>
        <v>#REF!</v>
      </c>
      <c r="U6" s="12" t="str">
        <f t="shared" si="2"/>
        <v>#REF!</v>
      </c>
      <c r="V6" s="12" t="str">
        <f t="shared" si="2"/>
        <v>#REF!</v>
      </c>
      <c r="W6" s="12" t="str">
        <f t="shared" si="2"/>
        <v>#REF!</v>
      </c>
      <c r="X6" s="12" t="str">
        <f t="shared" si="2"/>
        <v>#REF!</v>
      </c>
      <c r="Y6" s="12" t="str">
        <f t="shared" si="2"/>
        <v>#REF!</v>
      </c>
      <c r="Z6" s="12" t="str">
        <f t="shared" si="2"/>
        <v>#REF!</v>
      </c>
      <c r="AA6" s="12" t="str">
        <f t="shared" si="2"/>
        <v>#REF!</v>
      </c>
      <c r="AB6" s="12" t="s">
        <v>23</v>
      </c>
    </row>
    <row r="7">
      <c r="A7" s="20" t="s">
        <v>10</v>
      </c>
      <c r="B7" s="20"/>
      <c r="C7" s="22" t="str">
        <f>Y1EndingCashBal</f>
        <v>#NAME?</v>
      </c>
      <c r="D7" s="22" t="str">
        <f t="shared" ref="D7:N7" si="3">C32</f>
        <v>#NAME?</v>
      </c>
      <c r="E7" s="22" t="str">
        <f t="shared" si="3"/>
        <v>#NAME?</v>
      </c>
      <c r="F7" s="22" t="str">
        <f t="shared" si="3"/>
        <v>#NAME?</v>
      </c>
      <c r="G7" s="22" t="str">
        <f t="shared" si="3"/>
        <v>#NAME?</v>
      </c>
      <c r="H7" s="22" t="str">
        <f t="shared" si="3"/>
        <v>#NAME?</v>
      </c>
      <c r="I7" s="22" t="str">
        <f t="shared" si="3"/>
        <v>#NAME?</v>
      </c>
      <c r="J7" s="22" t="str">
        <f t="shared" si="3"/>
        <v>#NAME?</v>
      </c>
      <c r="K7" s="22" t="str">
        <f t="shared" si="3"/>
        <v>#NAME?</v>
      </c>
      <c r="L7" s="22" t="str">
        <f t="shared" si="3"/>
        <v>#NAME?</v>
      </c>
      <c r="M7" s="22" t="str">
        <f t="shared" si="3"/>
        <v>#NAME?</v>
      </c>
      <c r="N7" s="22" t="str">
        <f t="shared" si="3"/>
        <v>#NAME?</v>
      </c>
      <c r="O7" s="77"/>
      <c r="P7" s="22" t="str">
        <f>N32</f>
        <v>#NAME?</v>
      </c>
      <c r="Q7" s="22" t="str">
        <f t="shared" ref="Q7:AA7" si="4">P32</f>
        <v>#NAME?</v>
      </c>
      <c r="R7" s="22" t="str">
        <f t="shared" si="4"/>
        <v>#NAME?</v>
      </c>
      <c r="S7" s="22" t="str">
        <f t="shared" si="4"/>
        <v>#NAME?</v>
      </c>
      <c r="T7" s="22" t="str">
        <f t="shared" si="4"/>
        <v>#NAME?</v>
      </c>
      <c r="U7" s="22" t="str">
        <f t="shared" si="4"/>
        <v>#NAME?</v>
      </c>
      <c r="V7" s="22" t="str">
        <f t="shared" si="4"/>
        <v>#NAME?</v>
      </c>
      <c r="W7" s="22" t="str">
        <f t="shared" si="4"/>
        <v>#NAME?</v>
      </c>
      <c r="X7" s="22" t="str">
        <f t="shared" si="4"/>
        <v>#NAME?</v>
      </c>
      <c r="Y7" s="22" t="str">
        <f t="shared" si="4"/>
        <v>#NAME?</v>
      </c>
      <c r="Z7" s="22" t="str">
        <f t="shared" si="4"/>
        <v>#NAME?</v>
      </c>
      <c r="AA7" s="22" t="str">
        <f t="shared" si="4"/>
        <v>#NAME?</v>
      </c>
      <c r="AB7" s="77"/>
    </row>
    <row r="8">
      <c r="A8" s="28" t="s">
        <v>17</v>
      </c>
      <c r="B8" s="28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7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79"/>
    </row>
    <row r="9">
      <c r="A9" s="32" t="s">
        <v>22</v>
      </c>
      <c r="B9" s="81" t="str">
        <f t="shared" ref="B9:B11" si="7">'[1]6a-CashFlowYear1'!O10</f>
        <v>#REF!</v>
      </c>
      <c r="C9" s="34" t="str">
        <f t="shared" ref="C9:N9" si="5">('[1]3b-SalesForecastYrs1-3'!C47*'[1]4-AdditionalInputs'!$D$9)</f>
        <v>#REF!</v>
      </c>
      <c r="D9" s="34" t="str">
        <f t="shared" si="5"/>
        <v>#REF!</v>
      </c>
      <c r="E9" s="34" t="str">
        <f t="shared" si="5"/>
        <v>#REF!</v>
      </c>
      <c r="F9" s="34" t="str">
        <f t="shared" si="5"/>
        <v>#REF!</v>
      </c>
      <c r="G9" s="34" t="str">
        <f t="shared" si="5"/>
        <v>#REF!</v>
      </c>
      <c r="H9" s="34" t="str">
        <f t="shared" si="5"/>
        <v>#REF!</v>
      </c>
      <c r="I9" s="34" t="str">
        <f t="shared" si="5"/>
        <v>#REF!</v>
      </c>
      <c r="J9" s="34" t="str">
        <f t="shared" si="5"/>
        <v>#REF!</v>
      </c>
      <c r="K9" s="34" t="str">
        <f t="shared" si="5"/>
        <v>#REF!</v>
      </c>
      <c r="L9" s="34" t="str">
        <f t="shared" si="5"/>
        <v>#REF!</v>
      </c>
      <c r="M9" s="34" t="str">
        <f t="shared" si="5"/>
        <v>#REF!</v>
      </c>
      <c r="N9" s="34" t="str">
        <f t="shared" si="5"/>
        <v>#REF!</v>
      </c>
      <c r="O9" s="71" t="str">
        <f t="shared" ref="O9:O10" si="9">SUM(C9:N9)</f>
        <v>#REF!</v>
      </c>
      <c r="P9" s="34" t="str">
        <f t="shared" ref="P9:AA9" si="6">('[1]3b-SalesForecastYrs1-3'!R47*'[1]4-AdditionalInputs'!$E$9)</f>
        <v>#REF!</v>
      </c>
      <c r="Q9" s="34" t="str">
        <f t="shared" si="6"/>
        <v>#REF!</v>
      </c>
      <c r="R9" s="34" t="str">
        <f t="shared" si="6"/>
        <v>#REF!</v>
      </c>
      <c r="S9" s="34" t="str">
        <f t="shared" si="6"/>
        <v>#REF!</v>
      </c>
      <c r="T9" s="34" t="str">
        <f t="shared" si="6"/>
        <v>#REF!</v>
      </c>
      <c r="U9" s="34" t="str">
        <f t="shared" si="6"/>
        <v>#REF!</v>
      </c>
      <c r="V9" s="34" t="str">
        <f t="shared" si="6"/>
        <v>#REF!</v>
      </c>
      <c r="W9" s="34" t="str">
        <f t="shared" si="6"/>
        <v>#REF!</v>
      </c>
      <c r="X9" s="34" t="str">
        <f t="shared" si="6"/>
        <v>#REF!</v>
      </c>
      <c r="Y9" s="34" t="str">
        <f t="shared" si="6"/>
        <v>#REF!</v>
      </c>
      <c r="Z9" s="34" t="str">
        <f t="shared" si="6"/>
        <v>#REF!</v>
      </c>
      <c r="AA9" s="34" t="str">
        <f t="shared" si="6"/>
        <v>#REF!</v>
      </c>
      <c r="AB9" s="71" t="str">
        <f t="shared" ref="AB9:AB10" si="11">SUM(P9:AA9)</f>
        <v>#REF!</v>
      </c>
    </row>
    <row r="10">
      <c r="A10" s="32" t="s">
        <v>26</v>
      </c>
      <c r="B10" s="81" t="str">
        <f t="shared" si="7"/>
        <v>#REF!</v>
      </c>
      <c r="C10" s="34" t="str">
        <f>('[1]3a-SalesForecastYear1'!M53*'[1]4-AdditionalInputs'!D11)+('[1]3a-SalesForecastYear1'!N53*'[1]4-AdditionalInputs'!D10)</f>
        <v>#REF!</v>
      </c>
      <c r="D10" s="34" t="str">
        <f>('[1]3a-SalesForecastYear1'!N53*'[1]4-AdditionalInputs'!$D$11)+('[1]3b-SalesForecastYrs1-3'!C47*'[1]4-AdditionalInputs'!$D$10)</f>
        <v>#REF!</v>
      </c>
      <c r="E10" s="34" t="str">
        <f t="shared" ref="E10:N10" si="8">('[1]3b-SalesForecastYrs1-3'!C47*'[1]4-AdditionalInputs'!$D$11)+('[1]3b-SalesForecastYrs1-3'!D47*'[1]4-AdditionalInputs'!$D$10)</f>
        <v>#REF!</v>
      </c>
      <c r="F10" s="34" t="str">
        <f t="shared" si="8"/>
        <v>#REF!</v>
      </c>
      <c r="G10" s="34" t="str">
        <f t="shared" si="8"/>
        <v>#REF!</v>
      </c>
      <c r="H10" s="34" t="str">
        <f t="shared" si="8"/>
        <v>#REF!</v>
      </c>
      <c r="I10" s="34" t="str">
        <f t="shared" si="8"/>
        <v>#REF!</v>
      </c>
      <c r="J10" s="34" t="str">
        <f t="shared" si="8"/>
        <v>#REF!</v>
      </c>
      <c r="K10" s="34" t="str">
        <f t="shared" si="8"/>
        <v>#REF!</v>
      </c>
      <c r="L10" s="34" t="str">
        <f t="shared" si="8"/>
        <v>#REF!</v>
      </c>
      <c r="M10" s="34" t="str">
        <f t="shared" si="8"/>
        <v>#REF!</v>
      </c>
      <c r="N10" s="34" t="str">
        <f t="shared" si="8"/>
        <v>#REF!</v>
      </c>
      <c r="O10" s="71" t="str">
        <f t="shared" si="9"/>
        <v>#REF!</v>
      </c>
      <c r="P10" s="34" t="str">
        <f>('[1]3b-SalesForecastYrs1-3'!M47*'[1]4-AdditionalInputs'!E11)+('[1]3b-SalesForecastYrs1-3'!N47*'[1]4-AdditionalInputs'!E10)</f>
        <v>#REF!</v>
      </c>
      <c r="Q10" s="34" t="str">
        <f>('[1]3b-SalesForecastYrs1-3'!N47*'[1]4-AdditionalInputs'!E11)+('[1]3b-SalesForecastYrs1-3'!R47*'[1]4-AdditionalInputs'!E10)</f>
        <v>#REF!</v>
      </c>
      <c r="R10" s="34" t="str">
        <f t="shared" ref="R10:AA10" si="10">('[1]3b-SalesForecastYrs1-3'!R47*'[1]4-AdditionalInputs'!$E$11)+('[1]3b-SalesForecastYrs1-3'!S47*'[1]4-AdditionalInputs'!$E$10)</f>
        <v>#REF!</v>
      </c>
      <c r="S10" s="34" t="str">
        <f t="shared" si="10"/>
        <v>#REF!</v>
      </c>
      <c r="T10" s="34" t="str">
        <f t="shared" si="10"/>
        <v>#REF!</v>
      </c>
      <c r="U10" s="34" t="str">
        <f t="shared" si="10"/>
        <v>#REF!</v>
      </c>
      <c r="V10" s="34" t="str">
        <f t="shared" si="10"/>
        <v>#REF!</v>
      </c>
      <c r="W10" s="34" t="str">
        <f t="shared" si="10"/>
        <v>#REF!</v>
      </c>
      <c r="X10" s="34" t="str">
        <f t="shared" si="10"/>
        <v>#REF!</v>
      </c>
      <c r="Y10" s="34" t="str">
        <f t="shared" si="10"/>
        <v>#REF!</v>
      </c>
      <c r="Z10" s="34" t="str">
        <f t="shared" si="10"/>
        <v>#REF!</v>
      </c>
      <c r="AA10" s="34" t="str">
        <f t="shared" si="10"/>
        <v>#REF!</v>
      </c>
      <c r="AB10" s="71" t="str">
        <f t="shared" si="11"/>
        <v>#REF!</v>
      </c>
    </row>
    <row r="11">
      <c r="A11" s="45" t="s">
        <v>28</v>
      </c>
      <c r="B11" s="81" t="str">
        <f t="shared" si="7"/>
        <v>#REF!</v>
      </c>
      <c r="C11" s="39" t="str">
        <f t="shared" ref="C11:AB11" si="12">SUM(C9:C10)</f>
        <v>#REF!</v>
      </c>
      <c r="D11" s="39" t="str">
        <f t="shared" si="12"/>
        <v>#REF!</v>
      </c>
      <c r="E11" s="39" t="str">
        <f t="shared" si="12"/>
        <v>#REF!</v>
      </c>
      <c r="F11" s="39" t="str">
        <f t="shared" si="12"/>
        <v>#REF!</v>
      </c>
      <c r="G11" s="39" t="str">
        <f t="shared" si="12"/>
        <v>#REF!</v>
      </c>
      <c r="H11" s="39" t="str">
        <f t="shared" si="12"/>
        <v>#REF!</v>
      </c>
      <c r="I11" s="39" t="str">
        <f t="shared" si="12"/>
        <v>#REF!</v>
      </c>
      <c r="J11" s="39" t="str">
        <f t="shared" si="12"/>
        <v>#REF!</v>
      </c>
      <c r="K11" s="39" t="str">
        <f t="shared" si="12"/>
        <v>#REF!</v>
      </c>
      <c r="L11" s="39" t="str">
        <f t="shared" si="12"/>
        <v>#REF!</v>
      </c>
      <c r="M11" s="39" t="str">
        <f t="shared" si="12"/>
        <v>#REF!</v>
      </c>
      <c r="N11" s="39" t="str">
        <f t="shared" si="12"/>
        <v>#REF!</v>
      </c>
      <c r="O11" s="71" t="str">
        <f t="shared" si="12"/>
        <v>#REF!</v>
      </c>
      <c r="P11" s="34" t="str">
        <f t="shared" si="12"/>
        <v>#REF!</v>
      </c>
      <c r="Q11" s="34" t="str">
        <f t="shared" si="12"/>
        <v>#REF!</v>
      </c>
      <c r="R11" s="34" t="str">
        <f t="shared" si="12"/>
        <v>#REF!</v>
      </c>
      <c r="S11" s="34" t="str">
        <f t="shared" si="12"/>
        <v>#REF!</v>
      </c>
      <c r="T11" s="34" t="str">
        <f t="shared" si="12"/>
        <v>#REF!</v>
      </c>
      <c r="U11" s="34" t="str">
        <f t="shared" si="12"/>
        <v>#REF!</v>
      </c>
      <c r="V11" s="34" t="str">
        <f t="shared" si="12"/>
        <v>#REF!</v>
      </c>
      <c r="W11" s="34" t="str">
        <f t="shared" si="12"/>
        <v>#REF!</v>
      </c>
      <c r="X11" s="34" t="str">
        <f t="shared" si="12"/>
        <v>#REF!</v>
      </c>
      <c r="Y11" s="34" t="str">
        <f t="shared" si="12"/>
        <v>#REF!</v>
      </c>
      <c r="Z11" s="34" t="str">
        <f t="shared" si="12"/>
        <v>#REF!</v>
      </c>
      <c r="AA11" s="34" t="str">
        <f t="shared" si="12"/>
        <v>#REF!</v>
      </c>
      <c r="AB11" s="71" t="str">
        <f t="shared" si="12"/>
        <v>#REF!</v>
      </c>
    </row>
    <row r="12">
      <c r="A12" s="45"/>
      <c r="B12" s="81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71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71"/>
    </row>
    <row r="13">
      <c r="A13" s="28" t="s">
        <v>30</v>
      </c>
      <c r="B13" s="81"/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71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71"/>
    </row>
    <row r="14">
      <c r="A14" s="32" t="s">
        <v>31</v>
      </c>
      <c r="B14" s="81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71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71"/>
    </row>
    <row r="15">
      <c r="A15" s="32" t="s">
        <v>33</v>
      </c>
      <c r="B15" s="81" t="str">
        <f>'[1]6a-CashFlowYear1'!O16</f>
        <v>#REF!</v>
      </c>
      <c r="C15" s="34" t="str">
        <f t="shared" ref="C15:N15" si="13">'[1]4-AdditionalInputs'!$Q$35/12</f>
        <v>#REF!</v>
      </c>
      <c r="D15" s="34" t="str">
        <f t="shared" si="13"/>
        <v>#REF!</v>
      </c>
      <c r="E15" s="34" t="str">
        <f t="shared" si="13"/>
        <v>#REF!</v>
      </c>
      <c r="F15" s="34" t="str">
        <f t="shared" si="13"/>
        <v>#REF!</v>
      </c>
      <c r="G15" s="34" t="str">
        <f t="shared" si="13"/>
        <v>#REF!</v>
      </c>
      <c r="H15" s="34" t="str">
        <f t="shared" si="13"/>
        <v>#REF!</v>
      </c>
      <c r="I15" s="34" t="str">
        <f t="shared" si="13"/>
        <v>#REF!</v>
      </c>
      <c r="J15" s="34" t="str">
        <f t="shared" si="13"/>
        <v>#REF!</v>
      </c>
      <c r="K15" s="34" t="str">
        <f t="shared" si="13"/>
        <v>#REF!</v>
      </c>
      <c r="L15" s="34" t="str">
        <f t="shared" si="13"/>
        <v>#REF!</v>
      </c>
      <c r="M15" s="34" t="str">
        <f t="shared" si="13"/>
        <v>#REF!</v>
      </c>
      <c r="N15" s="34" t="str">
        <f t="shared" si="13"/>
        <v>#REF!</v>
      </c>
      <c r="O15" s="71" t="str">
        <f t="shared" ref="O15:O17" si="15">SUM(C15:N15)</f>
        <v>#REF!</v>
      </c>
      <c r="P15" s="34" t="str">
        <f t="shared" ref="P15:AA15" si="14">'[1]4-AdditionalInputs'!$R$35/12</f>
        <v>#REF!</v>
      </c>
      <c r="Q15" s="34" t="str">
        <f t="shared" si="14"/>
        <v>#REF!</v>
      </c>
      <c r="R15" s="34" t="str">
        <f t="shared" si="14"/>
        <v>#REF!</v>
      </c>
      <c r="S15" s="34" t="str">
        <f t="shared" si="14"/>
        <v>#REF!</v>
      </c>
      <c r="T15" s="34" t="str">
        <f t="shared" si="14"/>
        <v>#REF!</v>
      </c>
      <c r="U15" s="34" t="str">
        <f t="shared" si="14"/>
        <v>#REF!</v>
      </c>
      <c r="V15" s="34" t="str">
        <f t="shared" si="14"/>
        <v>#REF!</v>
      </c>
      <c r="W15" s="34" t="str">
        <f t="shared" si="14"/>
        <v>#REF!</v>
      </c>
      <c r="X15" s="34" t="str">
        <f t="shared" si="14"/>
        <v>#REF!</v>
      </c>
      <c r="Y15" s="34" t="str">
        <f t="shared" si="14"/>
        <v>#REF!</v>
      </c>
      <c r="Z15" s="34" t="str">
        <f t="shared" si="14"/>
        <v>#REF!</v>
      </c>
      <c r="AA15" s="34" t="str">
        <f t="shared" si="14"/>
        <v>#REF!</v>
      </c>
      <c r="AB15" s="71" t="str">
        <f t="shared" ref="AB15:AB17" si="16">SUM(P15:AA15)</f>
        <v>#REF!</v>
      </c>
    </row>
    <row r="16">
      <c r="A16" s="32" t="s">
        <v>34</v>
      </c>
      <c r="B16" s="81" t="str">
        <f>+'[1]6a-CashFlowYear1'!O17</f>
        <v>#REF!</v>
      </c>
      <c r="C16" s="52"/>
      <c r="D16" s="52"/>
      <c r="E16" s="52"/>
      <c r="F16" s="52"/>
      <c r="G16" s="52"/>
      <c r="H16" s="52"/>
      <c r="I16" s="52"/>
      <c r="J16" s="52"/>
      <c r="K16" s="52"/>
      <c r="L16" s="52"/>
      <c r="M16" s="52"/>
      <c r="N16" s="52"/>
      <c r="O16" s="71">
        <f t="shared" si="15"/>
        <v>0</v>
      </c>
      <c r="P16" s="52"/>
      <c r="Q16" s="52"/>
      <c r="R16" s="52"/>
      <c r="S16" s="52"/>
      <c r="T16" s="52"/>
      <c r="U16" s="52"/>
      <c r="V16" s="52"/>
      <c r="W16" s="52"/>
      <c r="X16" s="52"/>
      <c r="Y16" s="52"/>
      <c r="Z16" s="52"/>
      <c r="AA16" s="52"/>
      <c r="AB16" s="71">
        <f t="shared" si="16"/>
        <v>0</v>
      </c>
    </row>
    <row r="17">
      <c r="A17" s="32" t="s">
        <v>35</v>
      </c>
      <c r="B17" s="81" t="str">
        <f>'[1]6a-CashFlowYear1'!O18</f>
        <v>#REF!</v>
      </c>
      <c r="C17" s="34" t="str">
        <f>('[1]3b-SalesForecastYrs1-3'!C48*'[1]4-AdditionalInputs'!$D$17)+('[1]3a-SalesForecastYear1'!N54*'[1]4-AdditionalInputs'!$D$18)+('[1]3a-SalesForecastYear1'!M54*'[1]4-AdditionalInputs'!$D$19)</f>
        <v>#REF!</v>
      </c>
      <c r="D17" s="34" t="str">
        <f>('[1]3b-SalesForecastYrs1-3'!D48*'[1]4-AdditionalInputs'!$D$17)+('[1]3b-SalesForecastYrs1-3'!C48*'[1]4-AdditionalInputs'!$D$18)+('[1]3a-SalesForecastYear1'!N54*'[1]4-AdditionalInputs'!$D$19)</f>
        <v>#REF!</v>
      </c>
      <c r="E17" s="34" t="str">
        <f t="shared" ref="E17:N17" si="17">('[1]3b-SalesForecastYrs1-3'!E48*'[1]4-AdditionalInputs'!$D$17)+('[1]3b-SalesForecastYrs1-3'!D48*'[1]4-AdditionalInputs'!$D$18)+('[1]3b-SalesForecastYrs1-3'!C48*'[1]4-AdditionalInputs'!$D$19)</f>
        <v>#REF!</v>
      </c>
      <c r="F17" s="34" t="str">
        <f t="shared" si="17"/>
        <v>#REF!</v>
      </c>
      <c r="G17" s="34" t="str">
        <f t="shared" si="17"/>
        <v>#REF!</v>
      </c>
      <c r="H17" s="34" t="str">
        <f t="shared" si="17"/>
        <v>#REF!</v>
      </c>
      <c r="I17" s="34" t="str">
        <f t="shared" si="17"/>
        <v>#REF!</v>
      </c>
      <c r="J17" s="34" t="str">
        <f t="shared" si="17"/>
        <v>#REF!</v>
      </c>
      <c r="K17" s="34" t="str">
        <f t="shared" si="17"/>
        <v>#REF!</v>
      </c>
      <c r="L17" s="34" t="str">
        <f t="shared" si="17"/>
        <v>#REF!</v>
      </c>
      <c r="M17" s="34" t="str">
        <f t="shared" si="17"/>
        <v>#REF!</v>
      </c>
      <c r="N17" s="34" t="str">
        <f t="shared" si="17"/>
        <v>#REF!</v>
      </c>
      <c r="O17" s="71" t="str">
        <f t="shared" si="15"/>
        <v>#REF!</v>
      </c>
      <c r="P17" s="34" t="str">
        <f>('[1]3b-SalesForecastYrs1-3'!R48*'[1]4-AdditionalInputs'!$E$17)+('[1]3b-SalesForecastYrs1-3'!N48*'[1]4-AdditionalInputs'!$E$18)+('[1]3b-SalesForecastYrs1-3'!M48*'[1]4-AdditionalInputs'!$E$19)</f>
        <v>#REF!</v>
      </c>
      <c r="Q17" s="34" t="str">
        <f>('[1]3b-SalesForecastYrs1-3'!S48*'[1]4-AdditionalInputs'!$E$17)+('[1]3b-SalesForecastYrs1-3'!R48*'[1]4-AdditionalInputs'!$E$18)+('[1]3b-SalesForecastYrs1-3'!N48*'[1]4-AdditionalInputs'!$E$19)</f>
        <v>#REF!</v>
      </c>
      <c r="R17" s="34" t="str">
        <f t="shared" ref="R17:AA17" si="18">('[1]3b-SalesForecastYrs1-3'!T48*'[1]4-AdditionalInputs'!$E$17)+('[1]3b-SalesForecastYrs1-3'!S48*'[1]4-AdditionalInputs'!$E$18)+('[1]3b-SalesForecastYrs1-3'!R48*'[1]4-AdditionalInputs'!$E$19)</f>
        <v>#REF!</v>
      </c>
      <c r="S17" s="34" t="str">
        <f t="shared" si="18"/>
        <v>#REF!</v>
      </c>
      <c r="T17" s="34" t="str">
        <f t="shared" si="18"/>
        <v>#REF!</v>
      </c>
      <c r="U17" s="34" t="str">
        <f t="shared" si="18"/>
        <v>#REF!</v>
      </c>
      <c r="V17" s="34" t="str">
        <f t="shared" si="18"/>
        <v>#REF!</v>
      </c>
      <c r="W17" s="34" t="str">
        <f t="shared" si="18"/>
        <v>#REF!</v>
      </c>
      <c r="X17" s="34" t="str">
        <f t="shared" si="18"/>
        <v>#REF!</v>
      </c>
      <c r="Y17" s="34" t="str">
        <f t="shared" si="18"/>
        <v>#REF!</v>
      </c>
      <c r="Z17" s="34" t="str">
        <f t="shared" si="18"/>
        <v>#REF!</v>
      </c>
      <c r="AA17" s="34" t="str">
        <f t="shared" si="18"/>
        <v>#REF!</v>
      </c>
      <c r="AB17" s="71" t="str">
        <f t="shared" si="16"/>
        <v>#REF!</v>
      </c>
    </row>
    <row r="18">
      <c r="A18" s="32" t="s">
        <v>38</v>
      </c>
      <c r="B18" s="81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71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71"/>
    </row>
    <row r="19">
      <c r="A19" s="32" t="s">
        <v>39</v>
      </c>
      <c r="B19" s="81" t="str">
        <f t="shared" ref="B19:B21" si="21">'[1]6a-CashFlowYear1'!O20</f>
        <v>#REF!</v>
      </c>
      <c r="C19" s="34" t="str">
        <f t="shared" ref="C19:N19" si="19">SUM('[1]5b-OpExYrs1-3'!$E8:$E22)/12</f>
        <v>#REF!</v>
      </c>
      <c r="D19" s="34" t="str">
        <f t="shared" si="19"/>
        <v>#REF!</v>
      </c>
      <c r="E19" s="34" t="str">
        <f t="shared" si="19"/>
        <v>#REF!</v>
      </c>
      <c r="F19" s="34" t="str">
        <f t="shared" si="19"/>
        <v>#REF!</v>
      </c>
      <c r="G19" s="34" t="str">
        <f t="shared" si="19"/>
        <v>#REF!</v>
      </c>
      <c r="H19" s="34" t="str">
        <f t="shared" si="19"/>
        <v>#REF!</v>
      </c>
      <c r="I19" s="34" t="str">
        <f t="shared" si="19"/>
        <v>#REF!</v>
      </c>
      <c r="J19" s="34" t="str">
        <f t="shared" si="19"/>
        <v>#REF!</v>
      </c>
      <c r="K19" s="34" t="str">
        <f t="shared" si="19"/>
        <v>#REF!</v>
      </c>
      <c r="L19" s="34" t="str">
        <f t="shared" si="19"/>
        <v>#REF!</v>
      </c>
      <c r="M19" s="34" t="str">
        <f t="shared" si="19"/>
        <v>#REF!</v>
      </c>
      <c r="N19" s="34" t="str">
        <f t="shared" si="19"/>
        <v>#REF!</v>
      </c>
      <c r="O19" s="71" t="str">
        <f t="shared" ref="O19:O20" si="23">SUM(C19:N19)</f>
        <v>#REF!</v>
      </c>
      <c r="P19" s="34" t="str">
        <f t="shared" ref="P19:AA19" si="20">SUM('[1]5b-OpExYrs1-3'!$G8:$G22)/12</f>
        <v>#REF!</v>
      </c>
      <c r="Q19" s="34" t="str">
        <f t="shared" si="20"/>
        <v>#REF!</v>
      </c>
      <c r="R19" s="34" t="str">
        <f t="shared" si="20"/>
        <v>#REF!</v>
      </c>
      <c r="S19" s="34" t="str">
        <f t="shared" si="20"/>
        <v>#REF!</v>
      </c>
      <c r="T19" s="34" t="str">
        <f t="shared" si="20"/>
        <v>#REF!</v>
      </c>
      <c r="U19" s="34" t="str">
        <f t="shared" si="20"/>
        <v>#REF!</v>
      </c>
      <c r="V19" s="34" t="str">
        <f t="shared" si="20"/>
        <v>#REF!</v>
      </c>
      <c r="W19" s="34" t="str">
        <f t="shared" si="20"/>
        <v>#REF!</v>
      </c>
      <c r="X19" s="34" t="str">
        <f t="shared" si="20"/>
        <v>#REF!</v>
      </c>
      <c r="Y19" s="34" t="str">
        <f t="shared" si="20"/>
        <v>#REF!</v>
      </c>
      <c r="Z19" s="34" t="str">
        <f t="shared" si="20"/>
        <v>#REF!</v>
      </c>
      <c r="AA19" s="34" t="str">
        <f t="shared" si="20"/>
        <v>#REF!</v>
      </c>
      <c r="AB19" s="71" t="str">
        <f t="shared" ref="AB19:AB21" si="25">SUM(P19:AA19)</f>
        <v>#REF!</v>
      </c>
    </row>
    <row r="20">
      <c r="A20" s="32" t="s">
        <v>40</v>
      </c>
      <c r="B20" s="81" t="str">
        <f t="shared" si="21"/>
        <v>#REF!</v>
      </c>
      <c r="C20" s="34" t="str">
        <f t="shared" ref="C20:N20" si="22">'[1]2b-PayrollYrs1-3'!$E$26/12</f>
        <v>#REF!</v>
      </c>
      <c r="D20" s="34" t="str">
        <f t="shared" si="22"/>
        <v>#REF!</v>
      </c>
      <c r="E20" s="34" t="str">
        <f t="shared" si="22"/>
        <v>#REF!</v>
      </c>
      <c r="F20" s="34" t="str">
        <f t="shared" si="22"/>
        <v>#REF!</v>
      </c>
      <c r="G20" s="34" t="str">
        <f t="shared" si="22"/>
        <v>#REF!</v>
      </c>
      <c r="H20" s="34" t="str">
        <f t="shared" si="22"/>
        <v>#REF!</v>
      </c>
      <c r="I20" s="34" t="str">
        <f t="shared" si="22"/>
        <v>#REF!</v>
      </c>
      <c r="J20" s="34" t="str">
        <f t="shared" si="22"/>
        <v>#REF!</v>
      </c>
      <c r="K20" s="34" t="str">
        <f t="shared" si="22"/>
        <v>#REF!</v>
      </c>
      <c r="L20" s="34" t="str">
        <f t="shared" si="22"/>
        <v>#REF!</v>
      </c>
      <c r="M20" s="34" t="str">
        <f t="shared" si="22"/>
        <v>#REF!</v>
      </c>
      <c r="N20" s="34" t="str">
        <f t="shared" si="22"/>
        <v>#REF!</v>
      </c>
      <c r="O20" s="71" t="str">
        <f t="shared" si="23"/>
        <v>#REF!</v>
      </c>
      <c r="P20" s="34" t="str">
        <f t="shared" ref="P20:AA20" si="24">'[1]2b-PayrollYrs1-3'!$G$26/12</f>
        <v>#REF!</v>
      </c>
      <c r="Q20" s="34" t="str">
        <f t="shared" si="24"/>
        <v>#REF!</v>
      </c>
      <c r="R20" s="34" t="str">
        <f t="shared" si="24"/>
        <v>#REF!</v>
      </c>
      <c r="S20" s="34" t="str">
        <f t="shared" si="24"/>
        <v>#REF!</v>
      </c>
      <c r="T20" s="34" t="str">
        <f t="shared" si="24"/>
        <v>#REF!</v>
      </c>
      <c r="U20" s="34" t="str">
        <f t="shared" si="24"/>
        <v>#REF!</v>
      </c>
      <c r="V20" s="34" t="str">
        <f t="shared" si="24"/>
        <v>#REF!</v>
      </c>
      <c r="W20" s="34" t="str">
        <f t="shared" si="24"/>
        <v>#REF!</v>
      </c>
      <c r="X20" s="34" t="str">
        <f t="shared" si="24"/>
        <v>#REF!</v>
      </c>
      <c r="Y20" s="34" t="str">
        <f t="shared" si="24"/>
        <v>#REF!</v>
      </c>
      <c r="Z20" s="34" t="str">
        <f t="shared" si="24"/>
        <v>#REF!</v>
      </c>
      <c r="AA20" s="34" t="str">
        <f t="shared" si="24"/>
        <v>#REF!</v>
      </c>
      <c r="AB20" s="71" t="str">
        <f t="shared" si="25"/>
        <v>#REF!</v>
      </c>
    </row>
    <row r="21" ht="15.75" customHeight="1">
      <c r="A21" s="32" t="s">
        <v>41</v>
      </c>
      <c r="B21" s="81" t="str">
        <f t="shared" si="21"/>
        <v>#REF!</v>
      </c>
      <c r="C21" s="34">
        <v>0.0</v>
      </c>
      <c r="D21" s="34">
        <v>0.0</v>
      </c>
      <c r="E21" s="34" t="str">
        <f>SUM('[1]7b-IncomeStatementYrs1-3'!C65:E65)</f>
        <v>#REF!</v>
      </c>
      <c r="F21" s="34">
        <v>0.0</v>
      </c>
      <c r="G21" s="34">
        <v>0.0</v>
      </c>
      <c r="H21" s="34" t="str">
        <f>SUM('[1]7b-IncomeStatementYrs1-3'!F65:H65)</f>
        <v>#REF!</v>
      </c>
      <c r="I21" s="34">
        <v>0.0</v>
      </c>
      <c r="J21" s="34">
        <v>0.0</v>
      </c>
      <c r="K21" s="34" t="str">
        <f>SUM('[1]7b-IncomeStatementYrs1-3'!I65:K65)</f>
        <v>#REF!</v>
      </c>
      <c r="L21" s="34">
        <v>0.0</v>
      </c>
      <c r="M21" s="34">
        <v>0.0</v>
      </c>
      <c r="N21" s="34" t="str">
        <f>SUM('[1]7b-IncomeStatementYrs1-3'!L65:N65)</f>
        <v>#REF!</v>
      </c>
      <c r="O21" s="71"/>
      <c r="P21" s="34">
        <v>0.0</v>
      </c>
      <c r="Q21" s="34">
        <v>0.0</v>
      </c>
      <c r="R21" s="34" t="str">
        <f>SUM('[1]7b-IncomeStatementYrs1-3'!C69:E69)</f>
        <v>#REF!</v>
      </c>
      <c r="S21" s="34">
        <v>0.0</v>
      </c>
      <c r="T21" s="34">
        <v>0.0</v>
      </c>
      <c r="U21" s="34" t="str">
        <f>SUM('[1]7b-IncomeStatementYrs1-3'!F69:H69)</f>
        <v>#REF!</v>
      </c>
      <c r="V21" s="34">
        <v>0.0</v>
      </c>
      <c r="W21" s="34">
        <v>0.0</v>
      </c>
      <c r="X21" s="34" t="str">
        <f>SUM('[1]7b-IncomeStatementYrs1-3'!I69:K69)</f>
        <v>#REF!</v>
      </c>
      <c r="Y21" s="34">
        <v>0.0</v>
      </c>
      <c r="Z21" s="34">
        <v>0.0</v>
      </c>
      <c r="AA21" s="34" t="str">
        <f>SUM('[1]7b-IncomeStatementYrs1-3'!L69:N69)</f>
        <v>#REF!</v>
      </c>
      <c r="AB21" s="71" t="str">
        <f t="shared" si="25"/>
        <v>#REF!</v>
      </c>
    </row>
    <row r="22" ht="15.75" customHeight="1">
      <c r="A22" s="32" t="s">
        <v>42</v>
      </c>
      <c r="B22" s="81"/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71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71"/>
    </row>
    <row r="23" ht="15.75" customHeight="1">
      <c r="A23" s="32" t="s">
        <v>43</v>
      </c>
      <c r="B23" s="81" t="str">
        <f t="shared" ref="B23:B29" si="28">'[1]6a-CashFlowYear1'!O24</f>
        <v>#REF!</v>
      </c>
      <c r="C23" s="34" t="str">
        <f t="shared" ref="C23:N23" si="26">SUM('[1]Amortization&amp;Depreciation'!C19:C20)+SUM('[1]Amortization&amp;Depreciation'!C39:C40)+SUM('[1]Amortization&amp;Depreciation'!C59:C60)+SUM('[1]Amortization&amp;Depreciation'!C79:C80)+SUM('[1]Amortization&amp;Depreciation'!C99:C100)</f>
        <v>#REF!</v>
      </c>
      <c r="D23" s="34" t="str">
        <f t="shared" si="26"/>
        <v>#REF!</v>
      </c>
      <c r="E23" s="34" t="str">
        <f t="shared" si="26"/>
        <v>#REF!</v>
      </c>
      <c r="F23" s="34" t="str">
        <f t="shared" si="26"/>
        <v>#REF!</v>
      </c>
      <c r="G23" s="34" t="str">
        <f t="shared" si="26"/>
        <v>#REF!</v>
      </c>
      <c r="H23" s="34" t="str">
        <f t="shared" si="26"/>
        <v>#REF!</v>
      </c>
      <c r="I23" s="34" t="str">
        <f t="shared" si="26"/>
        <v>#REF!</v>
      </c>
      <c r="J23" s="34" t="str">
        <f t="shared" si="26"/>
        <v>#REF!</v>
      </c>
      <c r="K23" s="34" t="str">
        <f t="shared" si="26"/>
        <v>#REF!</v>
      </c>
      <c r="L23" s="34" t="str">
        <f t="shared" si="26"/>
        <v>#REF!</v>
      </c>
      <c r="M23" s="34" t="str">
        <f t="shared" si="26"/>
        <v>#REF!</v>
      </c>
      <c r="N23" s="34" t="str">
        <f t="shared" si="26"/>
        <v>#REF!</v>
      </c>
      <c r="O23" s="71" t="str">
        <f t="shared" ref="O23:O27" si="29">SUM(C23:N23)</f>
        <v>#REF!</v>
      </c>
      <c r="P23" s="34" t="str">
        <f t="shared" ref="P23:AA23" si="27">SUM('[1]Amortization&amp;Depreciation'!C23:C24)+SUM('[1]Amortization&amp;Depreciation'!C43:C44)+SUM('[1]Amortization&amp;Depreciation'!C63:C64)+SUM('[1]Amortization&amp;Depreciation'!C83:C84)+SUM('[1]Amortization&amp;Depreciation'!C103:C104)</f>
        <v>#REF!</v>
      </c>
      <c r="Q23" s="34" t="str">
        <f t="shared" si="27"/>
        <v>#REF!</v>
      </c>
      <c r="R23" s="34" t="str">
        <f t="shared" si="27"/>
        <v>#REF!</v>
      </c>
      <c r="S23" s="34" t="str">
        <f t="shared" si="27"/>
        <v>#REF!</v>
      </c>
      <c r="T23" s="34" t="str">
        <f t="shared" si="27"/>
        <v>#REF!</v>
      </c>
      <c r="U23" s="34" t="str">
        <f t="shared" si="27"/>
        <v>#REF!</v>
      </c>
      <c r="V23" s="34" t="str">
        <f t="shared" si="27"/>
        <v>#REF!</v>
      </c>
      <c r="W23" s="34" t="str">
        <f t="shared" si="27"/>
        <v>#REF!</v>
      </c>
      <c r="X23" s="34" t="str">
        <f t="shared" si="27"/>
        <v>#REF!</v>
      </c>
      <c r="Y23" s="34" t="str">
        <f t="shared" si="27"/>
        <v>#REF!</v>
      </c>
      <c r="Z23" s="34" t="str">
        <f t="shared" si="27"/>
        <v>#REF!</v>
      </c>
      <c r="AA23" s="34" t="str">
        <f t="shared" si="27"/>
        <v>#REF!</v>
      </c>
      <c r="AB23" s="71" t="str">
        <f t="shared" ref="AB23:AB29" si="30">SUM(P23:AA23)</f>
        <v>#REF!</v>
      </c>
    </row>
    <row r="24" ht="15.75" customHeight="1">
      <c r="A24" s="32" t="s">
        <v>44</v>
      </c>
      <c r="B24" s="81" t="str">
        <f t="shared" si="28"/>
        <v>#REF!</v>
      </c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71">
        <f t="shared" si="29"/>
        <v>0</v>
      </c>
      <c r="P24" s="52"/>
      <c r="Q24" s="52"/>
      <c r="R24" s="52"/>
      <c r="S24" s="52"/>
      <c r="T24" s="52"/>
      <c r="U24" s="52"/>
      <c r="V24" s="52"/>
      <c r="W24" s="52"/>
      <c r="X24" s="52"/>
      <c r="Y24" s="52"/>
      <c r="Z24" s="52"/>
      <c r="AA24" s="52"/>
      <c r="AB24" s="71">
        <f t="shared" si="30"/>
        <v>0</v>
      </c>
    </row>
    <row r="25" ht="15.75" customHeight="1">
      <c r="A25" s="32" t="s">
        <v>45</v>
      </c>
      <c r="B25" s="81" t="str">
        <f t="shared" si="28"/>
        <v>#REF!</v>
      </c>
      <c r="C25" s="34" t="str">
        <f>'[1]6a-CashFlowYear1'!N34*'[1]4-AdditionalInputs'!$D$25/12</f>
        <v>#REF!</v>
      </c>
      <c r="D25" s="34" t="str">
        <f t="shared" ref="D25:N25" si="31">C33*'[1]4-AdditionalInputs'!$D$25/12</f>
        <v>#NAME?</v>
      </c>
      <c r="E25" s="34" t="str">
        <f t="shared" si="31"/>
        <v>#NAME?</v>
      </c>
      <c r="F25" s="34" t="str">
        <f t="shared" si="31"/>
        <v>#NAME?</v>
      </c>
      <c r="G25" s="34" t="str">
        <f t="shared" si="31"/>
        <v>#NAME?</v>
      </c>
      <c r="H25" s="34" t="str">
        <f t="shared" si="31"/>
        <v>#NAME?</v>
      </c>
      <c r="I25" s="34" t="str">
        <f t="shared" si="31"/>
        <v>#NAME?</v>
      </c>
      <c r="J25" s="34" t="str">
        <f t="shared" si="31"/>
        <v>#NAME?</v>
      </c>
      <c r="K25" s="34" t="str">
        <f t="shared" si="31"/>
        <v>#NAME?</v>
      </c>
      <c r="L25" s="34" t="str">
        <f t="shared" si="31"/>
        <v>#NAME?</v>
      </c>
      <c r="M25" s="34" t="str">
        <f t="shared" si="31"/>
        <v>#NAME?</v>
      </c>
      <c r="N25" s="34" t="str">
        <f t="shared" si="31"/>
        <v>#NAME?</v>
      </c>
      <c r="O25" s="71" t="str">
        <f t="shared" si="29"/>
        <v>#REF!</v>
      </c>
      <c r="P25" s="34" t="str">
        <f>N33*'[1]4-AdditionalInputs'!$D$25/12</f>
        <v>#NAME?</v>
      </c>
      <c r="Q25" s="34" t="str">
        <f t="shared" ref="Q25:AA25" si="32">P33*'[1]4-AdditionalInputs'!$D$25/12</f>
        <v>#NAME?</v>
      </c>
      <c r="R25" s="34" t="str">
        <f t="shared" si="32"/>
        <v>#NAME?</v>
      </c>
      <c r="S25" s="34" t="str">
        <f t="shared" si="32"/>
        <v>#NAME?</v>
      </c>
      <c r="T25" s="34" t="str">
        <f t="shared" si="32"/>
        <v>#NAME?</v>
      </c>
      <c r="U25" s="34" t="str">
        <f t="shared" si="32"/>
        <v>#NAME?</v>
      </c>
      <c r="V25" s="34" t="str">
        <f t="shared" si="32"/>
        <v>#NAME?</v>
      </c>
      <c r="W25" s="34" t="str">
        <f t="shared" si="32"/>
        <v>#NAME?</v>
      </c>
      <c r="X25" s="34" t="str">
        <f t="shared" si="32"/>
        <v>#NAME?</v>
      </c>
      <c r="Y25" s="34" t="str">
        <f t="shared" si="32"/>
        <v>#NAME?</v>
      </c>
      <c r="Z25" s="34" t="str">
        <f t="shared" si="32"/>
        <v>#NAME?</v>
      </c>
      <c r="AA25" s="34" t="str">
        <f t="shared" si="32"/>
        <v>#NAME?</v>
      </c>
      <c r="AB25" s="71" t="str">
        <f t="shared" si="30"/>
        <v>#NAME?</v>
      </c>
    </row>
    <row r="26" ht="15.75" customHeight="1">
      <c r="A26" s="32" t="s">
        <v>47</v>
      </c>
      <c r="B26" s="81" t="str">
        <f t="shared" si="28"/>
        <v>#REF!</v>
      </c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71">
        <f t="shared" si="29"/>
        <v>0</v>
      </c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  <c r="AA26" s="52"/>
      <c r="AB26" s="71">
        <f t="shared" si="30"/>
        <v>0</v>
      </c>
    </row>
    <row r="27" ht="15.75" customHeight="1">
      <c r="A27" s="32" t="s">
        <v>48</v>
      </c>
      <c r="B27" s="81" t="str">
        <f t="shared" si="28"/>
        <v>#REF!</v>
      </c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71">
        <f t="shared" si="29"/>
        <v>0</v>
      </c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71">
        <f t="shared" si="30"/>
        <v>0</v>
      </c>
    </row>
    <row r="28" ht="15.75" customHeight="1">
      <c r="A28" s="68" t="s">
        <v>49</v>
      </c>
      <c r="B28" s="81" t="str">
        <f t="shared" si="28"/>
        <v>#REF!</v>
      </c>
      <c r="C28" s="69" t="str">
        <f t="shared" ref="C28:AA28" si="33">SUM(C15:C27)</f>
        <v>#REF!</v>
      </c>
      <c r="D28" s="69" t="str">
        <f t="shared" si="33"/>
        <v>#REF!</v>
      </c>
      <c r="E28" s="69" t="str">
        <f t="shared" si="33"/>
        <v>#REF!</v>
      </c>
      <c r="F28" s="69" t="str">
        <f t="shared" si="33"/>
        <v>#REF!</v>
      </c>
      <c r="G28" s="69" t="str">
        <f t="shared" si="33"/>
        <v>#REF!</v>
      </c>
      <c r="H28" s="69" t="str">
        <f t="shared" si="33"/>
        <v>#REF!</v>
      </c>
      <c r="I28" s="69" t="str">
        <f t="shared" si="33"/>
        <v>#REF!</v>
      </c>
      <c r="J28" s="69" t="str">
        <f t="shared" si="33"/>
        <v>#REF!</v>
      </c>
      <c r="K28" s="69" t="str">
        <f t="shared" si="33"/>
        <v>#REF!</v>
      </c>
      <c r="L28" s="69" t="str">
        <f t="shared" si="33"/>
        <v>#REF!</v>
      </c>
      <c r="M28" s="69" t="str">
        <f t="shared" si="33"/>
        <v>#REF!</v>
      </c>
      <c r="N28" s="69" t="str">
        <f t="shared" si="33"/>
        <v>#REF!</v>
      </c>
      <c r="O28" s="71" t="str">
        <f t="shared" si="33"/>
        <v>#REF!</v>
      </c>
      <c r="P28" s="69" t="str">
        <f t="shared" si="33"/>
        <v>#REF!</v>
      </c>
      <c r="Q28" s="69" t="str">
        <f t="shared" si="33"/>
        <v>#REF!</v>
      </c>
      <c r="R28" s="69" t="str">
        <f t="shared" si="33"/>
        <v>#REF!</v>
      </c>
      <c r="S28" s="69" t="str">
        <f t="shared" si="33"/>
        <v>#REF!</v>
      </c>
      <c r="T28" s="69" t="str">
        <f t="shared" si="33"/>
        <v>#REF!</v>
      </c>
      <c r="U28" s="69" t="str">
        <f t="shared" si="33"/>
        <v>#REF!</v>
      </c>
      <c r="V28" s="69" t="str">
        <f t="shared" si="33"/>
        <v>#REF!</v>
      </c>
      <c r="W28" s="69" t="str">
        <f t="shared" si="33"/>
        <v>#REF!</v>
      </c>
      <c r="X28" s="69" t="str">
        <f t="shared" si="33"/>
        <v>#REF!</v>
      </c>
      <c r="Y28" s="69" t="str">
        <f t="shared" si="33"/>
        <v>#REF!</v>
      </c>
      <c r="Z28" s="69" t="str">
        <f t="shared" si="33"/>
        <v>#REF!</v>
      </c>
      <c r="AA28" s="69" t="str">
        <f t="shared" si="33"/>
        <v>#REF!</v>
      </c>
      <c r="AB28" s="71" t="str">
        <f t="shared" si="30"/>
        <v>#REF!</v>
      </c>
    </row>
    <row r="29" ht="15.75" customHeight="1">
      <c r="A29" s="28" t="s">
        <v>50</v>
      </c>
      <c r="B29" s="81" t="str">
        <f t="shared" si="28"/>
        <v>#REF!</v>
      </c>
      <c r="C29" s="39" t="str">
        <f t="shared" ref="C29:AA29" si="34">C11-C28</f>
        <v>#REF!</v>
      </c>
      <c r="D29" s="39" t="str">
        <f t="shared" si="34"/>
        <v>#REF!</v>
      </c>
      <c r="E29" s="39" t="str">
        <f t="shared" si="34"/>
        <v>#REF!</v>
      </c>
      <c r="F29" s="39" t="str">
        <f t="shared" si="34"/>
        <v>#REF!</v>
      </c>
      <c r="G29" s="39" t="str">
        <f t="shared" si="34"/>
        <v>#REF!</v>
      </c>
      <c r="H29" s="39" t="str">
        <f t="shared" si="34"/>
        <v>#REF!</v>
      </c>
      <c r="I29" s="39" t="str">
        <f t="shared" si="34"/>
        <v>#REF!</v>
      </c>
      <c r="J29" s="39" t="str">
        <f t="shared" si="34"/>
        <v>#REF!</v>
      </c>
      <c r="K29" s="39" t="str">
        <f t="shared" si="34"/>
        <v>#REF!</v>
      </c>
      <c r="L29" s="39" t="str">
        <f t="shared" si="34"/>
        <v>#REF!</v>
      </c>
      <c r="M29" s="39" t="str">
        <f t="shared" si="34"/>
        <v>#REF!</v>
      </c>
      <c r="N29" s="39" t="str">
        <f t="shared" si="34"/>
        <v>#REF!</v>
      </c>
      <c r="O29" s="71" t="str">
        <f t="shared" si="34"/>
        <v>#REF!</v>
      </c>
      <c r="P29" s="39" t="str">
        <f t="shared" si="34"/>
        <v>#REF!</v>
      </c>
      <c r="Q29" s="39" t="str">
        <f t="shared" si="34"/>
        <v>#REF!</v>
      </c>
      <c r="R29" s="39" t="str">
        <f t="shared" si="34"/>
        <v>#REF!</v>
      </c>
      <c r="S29" s="39" t="str">
        <f t="shared" si="34"/>
        <v>#REF!</v>
      </c>
      <c r="T29" s="39" t="str">
        <f t="shared" si="34"/>
        <v>#REF!</v>
      </c>
      <c r="U29" s="39" t="str">
        <f t="shared" si="34"/>
        <v>#REF!</v>
      </c>
      <c r="V29" s="39" t="str">
        <f t="shared" si="34"/>
        <v>#REF!</v>
      </c>
      <c r="W29" s="39" t="str">
        <f t="shared" si="34"/>
        <v>#REF!</v>
      </c>
      <c r="X29" s="39" t="str">
        <f t="shared" si="34"/>
        <v>#REF!</v>
      </c>
      <c r="Y29" s="39" t="str">
        <f t="shared" si="34"/>
        <v>#REF!</v>
      </c>
      <c r="Z29" s="39" t="str">
        <f t="shared" si="34"/>
        <v>#REF!</v>
      </c>
      <c r="AA29" s="39" t="str">
        <f t="shared" si="34"/>
        <v>#REF!</v>
      </c>
      <c r="AB29" s="71" t="str">
        <f t="shared" si="30"/>
        <v>#REF!</v>
      </c>
    </row>
    <row r="30" ht="15.75" customHeight="1">
      <c r="A30" s="28" t="s">
        <v>51</v>
      </c>
      <c r="B30" s="28"/>
      <c r="C30" s="39" t="str">
        <f t="shared" ref="C30:N30" si="35">C7+C29</f>
        <v>#NAME?</v>
      </c>
      <c r="D30" s="39" t="str">
        <f t="shared" si="35"/>
        <v>#NAME?</v>
      </c>
      <c r="E30" s="39" t="str">
        <f t="shared" si="35"/>
        <v>#NAME?</v>
      </c>
      <c r="F30" s="39" t="str">
        <f t="shared" si="35"/>
        <v>#NAME?</v>
      </c>
      <c r="G30" s="39" t="str">
        <f t="shared" si="35"/>
        <v>#NAME?</v>
      </c>
      <c r="H30" s="39" t="str">
        <f t="shared" si="35"/>
        <v>#NAME?</v>
      </c>
      <c r="I30" s="39" t="str">
        <f t="shared" si="35"/>
        <v>#NAME?</v>
      </c>
      <c r="J30" s="39" t="str">
        <f t="shared" si="35"/>
        <v>#NAME?</v>
      </c>
      <c r="K30" s="39" t="str">
        <f t="shared" si="35"/>
        <v>#NAME?</v>
      </c>
      <c r="L30" s="39" t="str">
        <f t="shared" si="35"/>
        <v>#NAME?</v>
      </c>
      <c r="M30" s="39" t="str">
        <f t="shared" si="35"/>
        <v>#NAME?</v>
      </c>
      <c r="N30" s="39" t="str">
        <f t="shared" si="35"/>
        <v>#NAME?</v>
      </c>
      <c r="O30" s="71"/>
      <c r="P30" s="39" t="str">
        <f t="shared" ref="P30:AA30" si="36">P7+P29</f>
        <v>#NAME?</v>
      </c>
      <c r="Q30" s="39" t="str">
        <f t="shared" si="36"/>
        <v>#NAME?</v>
      </c>
      <c r="R30" s="39" t="str">
        <f t="shared" si="36"/>
        <v>#NAME?</v>
      </c>
      <c r="S30" s="39" t="str">
        <f t="shared" si="36"/>
        <v>#NAME?</v>
      </c>
      <c r="T30" s="39" t="str">
        <f t="shared" si="36"/>
        <v>#NAME?</v>
      </c>
      <c r="U30" s="39" t="str">
        <f t="shared" si="36"/>
        <v>#NAME?</v>
      </c>
      <c r="V30" s="39" t="str">
        <f t="shared" si="36"/>
        <v>#NAME?</v>
      </c>
      <c r="W30" s="39" t="str">
        <f t="shared" si="36"/>
        <v>#NAME?</v>
      </c>
      <c r="X30" s="39" t="str">
        <f t="shared" si="36"/>
        <v>#NAME?</v>
      </c>
      <c r="Y30" s="39" t="str">
        <f t="shared" si="36"/>
        <v>#NAME?</v>
      </c>
      <c r="Z30" s="39" t="str">
        <f t="shared" si="36"/>
        <v>#NAME?</v>
      </c>
      <c r="AA30" s="39" t="str">
        <f t="shared" si="36"/>
        <v>#NAME?</v>
      </c>
      <c r="AB30" s="71"/>
    </row>
    <row r="31" ht="15.75" customHeight="1">
      <c r="A31" s="28" t="s">
        <v>52</v>
      </c>
      <c r="B31" s="81" t="str">
        <f>'[1]6a-CashFlowYear1'!O32</f>
        <v>#REF!</v>
      </c>
      <c r="C31" s="39" t="str">
        <f t="shared" ref="C31:N31" si="37">IF(C30&lt;'[1]4-AdditionalInputs'!$D$24, '[1]4-AdditionalInputs'!$D$24-C30, 0)</f>
        <v>#NAME?</v>
      </c>
      <c r="D31" s="39" t="str">
        <f t="shared" si="37"/>
        <v>#NAME?</v>
      </c>
      <c r="E31" s="39" t="str">
        <f t="shared" si="37"/>
        <v>#NAME?</v>
      </c>
      <c r="F31" s="39" t="str">
        <f t="shared" si="37"/>
        <v>#NAME?</v>
      </c>
      <c r="G31" s="39" t="str">
        <f t="shared" si="37"/>
        <v>#NAME?</v>
      </c>
      <c r="H31" s="39" t="str">
        <f t="shared" si="37"/>
        <v>#NAME?</v>
      </c>
      <c r="I31" s="39" t="str">
        <f t="shared" si="37"/>
        <v>#NAME?</v>
      </c>
      <c r="J31" s="39" t="str">
        <f t="shared" si="37"/>
        <v>#NAME?</v>
      </c>
      <c r="K31" s="39" t="str">
        <f t="shared" si="37"/>
        <v>#NAME?</v>
      </c>
      <c r="L31" s="39" t="str">
        <f t="shared" si="37"/>
        <v>#NAME?</v>
      </c>
      <c r="M31" s="39" t="str">
        <f t="shared" si="37"/>
        <v>#NAME?</v>
      </c>
      <c r="N31" s="39" t="str">
        <f t="shared" si="37"/>
        <v>#NAME?</v>
      </c>
      <c r="O31" s="71" t="str">
        <f>SUM(C31:N31)</f>
        <v>#NAME?</v>
      </c>
      <c r="P31" s="39" t="str">
        <f t="shared" ref="P31:AA31" si="38">IF(P30&lt;'[1]4-AdditionalInputs'!$D$24, '[1]4-AdditionalInputs'!$D$24-P30, 0)</f>
        <v>#NAME?</v>
      </c>
      <c r="Q31" s="39" t="str">
        <f t="shared" si="38"/>
        <v>#NAME?</v>
      </c>
      <c r="R31" s="39" t="str">
        <f t="shared" si="38"/>
        <v>#NAME?</v>
      </c>
      <c r="S31" s="39" t="str">
        <f t="shared" si="38"/>
        <v>#NAME?</v>
      </c>
      <c r="T31" s="39" t="str">
        <f t="shared" si="38"/>
        <v>#NAME?</v>
      </c>
      <c r="U31" s="39" t="str">
        <f t="shared" si="38"/>
        <v>#NAME?</v>
      </c>
      <c r="V31" s="39" t="str">
        <f t="shared" si="38"/>
        <v>#NAME?</v>
      </c>
      <c r="W31" s="39" t="str">
        <f t="shared" si="38"/>
        <v>#NAME?</v>
      </c>
      <c r="X31" s="39" t="str">
        <f t="shared" si="38"/>
        <v>#NAME?</v>
      </c>
      <c r="Y31" s="39" t="str">
        <f t="shared" si="38"/>
        <v>#NAME?</v>
      </c>
      <c r="Z31" s="39" t="str">
        <f t="shared" si="38"/>
        <v>#NAME?</v>
      </c>
      <c r="AA31" s="39" t="str">
        <f t="shared" si="38"/>
        <v>#NAME?</v>
      </c>
      <c r="AB31" s="71" t="str">
        <f>SUM(P31:AA31)</f>
        <v>#NAME?</v>
      </c>
    </row>
    <row r="32" ht="15.75" customHeight="1">
      <c r="A32" s="28" t="s">
        <v>53</v>
      </c>
      <c r="B32" s="28"/>
      <c r="C32" s="39" t="str">
        <f t="shared" ref="C32:N32" si="39">SUM(C30+C31)</f>
        <v>#NAME?</v>
      </c>
      <c r="D32" s="39" t="str">
        <f t="shared" si="39"/>
        <v>#NAME?</v>
      </c>
      <c r="E32" s="39" t="str">
        <f t="shared" si="39"/>
        <v>#NAME?</v>
      </c>
      <c r="F32" s="39" t="str">
        <f t="shared" si="39"/>
        <v>#NAME?</v>
      </c>
      <c r="G32" s="39" t="str">
        <f t="shared" si="39"/>
        <v>#NAME?</v>
      </c>
      <c r="H32" s="39" t="str">
        <f t="shared" si="39"/>
        <v>#NAME?</v>
      </c>
      <c r="I32" s="39" t="str">
        <f t="shared" si="39"/>
        <v>#NAME?</v>
      </c>
      <c r="J32" s="39" t="str">
        <f t="shared" si="39"/>
        <v>#NAME?</v>
      </c>
      <c r="K32" s="39" t="str">
        <f t="shared" si="39"/>
        <v>#NAME?</v>
      </c>
      <c r="L32" s="39" t="str">
        <f t="shared" si="39"/>
        <v>#NAME?</v>
      </c>
      <c r="M32" s="39" t="str">
        <f t="shared" si="39"/>
        <v>#NAME?</v>
      </c>
      <c r="N32" s="39" t="str">
        <f t="shared" si="39"/>
        <v>#NAME?</v>
      </c>
      <c r="O32" s="28"/>
      <c r="P32" s="39" t="str">
        <f t="shared" ref="P32:AA32" si="40">SUM(P30+P31)</f>
        <v>#NAME?</v>
      </c>
      <c r="Q32" s="39" t="str">
        <f t="shared" si="40"/>
        <v>#NAME?</v>
      </c>
      <c r="R32" s="39" t="str">
        <f t="shared" si="40"/>
        <v>#NAME?</v>
      </c>
      <c r="S32" s="39" t="str">
        <f t="shared" si="40"/>
        <v>#NAME?</v>
      </c>
      <c r="T32" s="39" t="str">
        <f t="shared" si="40"/>
        <v>#NAME?</v>
      </c>
      <c r="U32" s="39" t="str">
        <f t="shared" si="40"/>
        <v>#NAME?</v>
      </c>
      <c r="V32" s="39" t="str">
        <f t="shared" si="40"/>
        <v>#NAME?</v>
      </c>
      <c r="W32" s="39" t="str">
        <f t="shared" si="40"/>
        <v>#NAME?</v>
      </c>
      <c r="X32" s="39" t="str">
        <f t="shared" si="40"/>
        <v>#NAME?</v>
      </c>
      <c r="Y32" s="39" t="str">
        <f t="shared" si="40"/>
        <v>#NAME?</v>
      </c>
      <c r="Z32" s="39" t="str">
        <f t="shared" si="40"/>
        <v>#NAME?</v>
      </c>
      <c r="AA32" s="39" t="str">
        <f t="shared" si="40"/>
        <v>#NAME?</v>
      </c>
      <c r="AB32" s="71"/>
    </row>
    <row r="33" ht="15.75" customHeight="1">
      <c r="A33" s="45" t="s">
        <v>54</v>
      </c>
      <c r="B33" s="45"/>
      <c r="C33" s="71" t="str">
        <f>IF(C31=0,'[1]6a-CashFlowYear1'!N34-C26,'[1]6a-CashFlowYear1'!N34+C31-C26)</f>
        <v>#NAME?</v>
      </c>
      <c r="D33" s="71" t="str">
        <f t="shared" ref="D33:N33" si="41">D31+C33-D26</f>
        <v>#NAME?</v>
      </c>
      <c r="E33" s="71" t="str">
        <f t="shared" si="41"/>
        <v>#NAME?</v>
      </c>
      <c r="F33" s="71" t="str">
        <f t="shared" si="41"/>
        <v>#NAME?</v>
      </c>
      <c r="G33" s="71" t="str">
        <f t="shared" si="41"/>
        <v>#NAME?</v>
      </c>
      <c r="H33" s="71" t="str">
        <f t="shared" si="41"/>
        <v>#NAME?</v>
      </c>
      <c r="I33" s="71" t="str">
        <f t="shared" si="41"/>
        <v>#NAME?</v>
      </c>
      <c r="J33" s="71" t="str">
        <f t="shared" si="41"/>
        <v>#NAME?</v>
      </c>
      <c r="K33" s="71" t="str">
        <f t="shared" si="41"/>
        <v>#NAME?</v>
      </c>
      <c r="L33" s="71" t="str">
        <f t="shared" si="41"/>
        <v>#NAME?</v>
      </c>
      <c r="M33" s="71" t="str">
        <f t="shared" si="41"/>
        <v>#NAME?</v>
      </c>
      <c r="N33" s="71" t="str">
        <f t="shared" si="41"/>
        <v>#NAME?</v>
      </c>
      <c r="O33" s="45"/>
      <c r="P33" s="71" t="str">
        <f>IF(P31=0,N33-P26,N33+P31-P26)</f>
        <v>#NAME?</v>
      </c>
      <c r="Q33" s="71" t="str">
        <f t="shared" ref="Q33:AA33" si="42">Q31+P33-Q26</f>
        <v>#NAME?</v>
      </c>
      <c r="R33" s="71" t="str">
        <f t="shared" si="42"/>
        <v>#NAME?</v>
      </c>
      <c r="S33" s="71" t="str">
        <f t="shared" si="42"/>
        <v>#NAME?</v>
      </c>
      <c r="T33" s="71" t="str">
        <f t="shared" si="42"/>
        <v>#NAME?</v>
      </c>
      <c r="U33" s="71" t="str">
        <f t="shared" si="42"/>
        <v>#NAME?</v>
      </c>
      <c r="V33" s="71" t="str">
        <f t="shared" si="42"/>
        <v>#NAME?</v>
      </c>
      <c r="W33" s="71" t="str">
        <f t="shared" si="42"/>
        <v>#NAME?</v>
      </c>
      <c r="X33" s="71" t="str">
        <f t="shared" si="42"/>
        <v>#NAME?</v>
      </c>
      <c r="Y33" s="71" t="str">
        <f t="shared" si="42"/>
        <v>#NAME?</v>
      </c>
      <c r="Z33" s="71" t="str">
        <f t="shared" si="42"/>
        <v>#NAME?</v>
      </c>
      <c r="AA33" s="71" t="str">
        <f t="shared" si="42"/>
        <v>#NAME?</v>
      </c>
      <c r="AB33" s="7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C24:N24 C26:N27">
    <cfRule type="containsBlanks" dxfId="0" priority="1" stopIfTrue="1">
      <formula>LEN(TRIM(C24))=0</formula>
    </cfRule>
  </conditionalFormatting>
  <conditionalFormatting sqref="C28:O28">
    <cfRule type="expression" dxfId="1" priority="2" stopIfTrue="1">
      <formula>ISERROR(C28)</formula>
    </cfRule>
  </conditionalFormatting>
  <conditionalFormatting sqref="C29:N30 D7:N7 D31:N31 C23:O23">
    <cfRule type="expression" dxfId="2" priority="3" stopIfTrue="1">
      <formula>ISERROR(C7)</formula>
    </cfRule>
  </conditionalFormatting>
  <conditionalFormatting sqref="C32:N32">
    <cfRule type="expression" dxfId="2" priority="4" stopIfTrue="1">
      <formula>ISERROR(C32)</formula>
    </cfRule>
  </conditionalFormatting>
  <conditionalFormatting sqref="C31:N31">
    <cfRule type="containsBlanks" dxfId="3" priority="5">
      <formula>LEN(TRIM(C31))=0</formula>
    </cfRule>
  </conditionalFormatting>
  <conditionalFormatting sqref="P24:AA24 P26:AA27">
    <cfRule type="containsBlanks" dxfId="0" priority="6" stopIfTrue="1">
      <formula>LEN(TRIM(P24))=0</formula>
    </cfRule>
  </conditionalFormatting>
  <conditionalFormatting sqref="P28:AB28 AB29">
    <cfRule type="expression" dxfId="1" priority="7" stopIfTrue="1">
      <formula>ISERROR(P28)</formula>
    </cfRule>
  </conditionalFormatting>
  <conditionalFormatting sqref="P29:AA30 Q31:AA31 Q7:AA7">
    <cfRule type="expression" dxfId="2" priority="8" stopIfTrue="1">
      <formula>ISERROR(P7)</formula>
    </cfRule>
  </conditionalFormatting>
  <conditionalFormatting sqref="P32:AA32">
    <cfRule type="expression" dxfId="2" priority="9" stopIfTrue="1">
      <formula>ISERROR(P32)</formula>
    </cfRule>
  </conditionalFormatting>
  <conditionalFormatting sqref="AB30:AB33">
    <cfRule type="expression" dxfId="2" priority="10" stopIfTrue="1">
      <formula>ISERROR(AB30)</formula>
    </cfRule>
  </conditionalFormatting>
  <conditionalFormatting sqref="P31:AA31">
    <cfRule type="containsBlanks" dxfId="3" priority="11">
      <formula>LEN(TRIM(P31))=0</formula>
    </cfRule>
  </conditionalFormatting>
  <conditionalFormatting sqref="P23:AA23">
    <cfRule type="expression" dxfId="2" priority="12" stopIfTrue="1">
      <formula>ISERROR(P23)</formula>
    </cfRule>
  </conditionalFormatting>
  <conditionalFormatting sqref="O29">
    <cfRule type="expression" dxfId="2" priority="13" stopIfTrue="1">
      <formula>ISERROR(O29)</formula>
    </cfRule>
  </conditionalFormatting>
  <conditionalFormatting sqref="C16:N16">
    <cfRule type="containsBlanks" dxfId="0" priority="14" stopIfTrue="1">
      <formula>LEN(TRIM(C16))=0</formula>
    </cfRule>
  </conditionalFormatting>
  <conditionalFormatting sqref="P16:AA16">
    <cfRule type="containsBlanks" dxfId="0" priority="15" stopIfTrue="1">
      <formula>LEN(TRIM(P16))=0</formula>
    </cfRule>
  </conditionalFormatting>
  <conditionalFormatting sqref="O31">
    <cfRule type="expression" dxfId="2" priority="16" stopIfTrue="1">
      <formula>ISERROR(O31)</formula>
    </cfRule>
  </conditionalFormatting>
  <dataValidations>
    <dataValidation type="custom" allowBlank="1" showErrorMessage="1" sqref="B4">
      <formula1>AND(GTE(LEN(B4),MIN((1),(15))),LTE(LEN(B4),MAX((1),(15))))</formula1>
    </dataValidation>
  </dataValidations>
  <printOptions/>
  <pageMargins bottom="0.75" footer="0.0" header="0.0" left="0.7" right="0.7" top="0.75"/>
  <pageSetup orientation="landscape"/>
  <drawing r:id="rId2"/>
  <legacyDrawing r:id="rId3"/>
</worksheet>
</file>