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 택범\Desktop\"/>
    </mc:Choice>
  </mc:AlternateContent>
  <bookViews>
    <workbookView xWindow="0" yWindow="0" windowWidth="2880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C38" i="1"/>
  <c r="D38" i="1"/>
  <c r="E38" i="1"/>
  <c r="C36" i="1"/>
  <c r="D36" i="1"/>
  <c r="E36" i="1"/>
  <c r="B36" i="1"/>
  <c r="B30" i="1"/>
  <c r="F28" i="1"/>
  <c r="E28" i="1"/>
  <c r="F24" i="1"/>
  <c r="E24" i="1"/>
  <c r="F21" i="1"/>
  <c r="E21" i="1"/>
  <c r="E6" i="1"/>
  <c r="F6" i="1"/>
  <c r="D6" i="1"/>
</calcChain>
</file>

<file path=xl/sharedStrings.xml><?xml version="1.0" encoding="utf-8"?>
<sst xmlns="http://schemas.openxmlformats.org/spreadsheetml/2006/main" count="32" uniqueCount="32">
  <si>
    <t>2016(e)</t>
    <phoneticPr fontId="2" type="noConversion"/>
  </si>
  <si>
    <t>당기순이익</t>
    <phoneticPr fontId="2" type="noConversion"/>
  </si>
  <si>
    <t>유형자산 감가상각비</t>
    <phoneticPr fontId="2" type="noConversion"/>
  </si>
  <si>
    <t>무형자산상각비</t>
    <phoneticPr fontId="2" type="noConversion"/>
  </si>
  <si>
    <t>CAPEX</t>
    <phoneticPr fontId="2" type="noConversion"/>
  </si>
  <si>
    <t>주주이익</t>
    <phoneticPr fontId="2" type="noConversion"/>
  </si>
  <si>
    <t>매출채권</t>
    <phoneticPr fontId="2" type="noConversion"/>
  </si>
  <si>
    <t>　미수금</t>
  </si>
  <si>
    <t>　　　미수수익</t>
  </si>
  <si>
    <t>　　　선급금</t>
  </si>
  <si>
    <t>　　　선급비용</t>
  </si>
  <si>
    <t>　　　단기대여금</t>
  </si>
  <si>
    <t>　　기타자산</t>
  </si>
  <si>
    <t>　　재고자산</t>
  </si>
  <si>
    <t>매입채무</t>
  </si>
  <si>
    <t>　　　미지급비용</t>
  </si>
  <si>
    <t>미지급금</t>
    <phoneticPr fontId="2" type="noConversion"/>
  </si>
  <si>
    <t>예수금</t>
  </si>
  <si>
    <t>　　　선수금</t>
  </si>
  <si>
    <t>운전자본</t>
    <phoneticPr fontId="2" type="noConversion"/>
  </si>
  <si>
    <t>자산총액</t>
    <phoneticPr fontId="2" type="noConversion"/>
  </si>
  <si>
    <t>공정가치 조정</t>
    <phoneticPr fontId="2" type="noConversion"/>
  </si>
  <si>
    <t>토지</t>
    <phoneticPr fontId="2" type="noConversion"/>
  </si>
  <si>
    <t>무형자산</t>
    <phoneticPr fontId="2" type="noConversion"/>
  </si>
  <si>
    <t>부채총액</t>
    <phoneticPr fontId="2" type="noConversion"/>
  </si>
  <si>
    <t>조정 자본총액</t>
    <phoneticPr fontId="2" type="noConversion"/>
  </si>
  <si>
    <t>할인율</t>
    <phoneticPr fontId="2" type="noConversion"/>
  </si>
  <si>
    <t>자본효율</t>
    <phoneticPr fontId="2" type="noConversion"/>
  </si>
  <si>
    <t>자본효율</t>
    <phoneticPr fontId="2" type="noConversion"/>
  </si>
  <si>
    <t>공정가치 자본총액</t>
    <phoneticPr fontId="2" type="noConversion"/>
  </si>
  <si>
    <t>적정 자본배수</t>
    <phoneticPr fontId="2" type="noConversion"/>
  </si>
  <si>
    <t>주당 내재가치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</si>
</sst>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87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3" fontId="3" fillId="0" borderId="3" xfId="0" applyNumberFormat="1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3" fontId="3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wrapText="1"/>
    </xf>
    <xf numFmtId="3" fontId="3" fillId="0" borderId="8" xfId="0" applyNumberFormat="1" applyFont="1" applyBorder="1" applyAlignment="1">
      <alignment horizontal="right" vertical="center" wrapText="1"/>
    </xf>
    <xf numFmtId="3" fontId="3" fillId="0" borderId="9" xfId="0" applyNumberFormat="1" applyFont="1" applyBorder="1" applyAlignment="1">
      <alignment horizontal="right" vertical="center" wrapText="1"/>
    </xf>
    <xf numFmtId="3" fontId="3" fillId="0" borderId="0" xfId="0" applyNumberFormat="1" applyFont="1">
      <alignment vertical="center"/>
    </xf>
    <xf numFmtId="0" fontId="3" fillId="0" borderId="10" xfId="0" applyFont="1" applyBorder="1" applyAlignment="1">
      <alignment vertical="center" wrapText="1"/>
    </xf>
    <xf numFmtId="3" fontId="3" fillId="0" borderId="11" xfId="0" applyNumberFormat="1" applyFont="1" applyBorder="1" applyAlignment="1">
      <alignment horizontal="right" vertical="center" wrapText="1"/>
    </xf>
    <xf numFmtId="3" fontId="3" fillId="0" borderId="12" xfId="0" applyNumberFormat="1" applyFont="1" applyBorder="1" applyAlignment="1">
      <alignment horizontal="right" vertical="center" wrapText="1"/>
    </xf>
    <xf numFmtId="0" fontId="0" fillId="2" borderId="0" xfId="0" applyFill="1">
      <alignment vertical="center"/>
    </xf>
    <xf numFmtId="0" fontId="3" fillId="2" borderId="13" xfId="0" applyFont="1" applyFill="1" applyBorder="1" applyAlignment="1">
      <alignment vertical="center" wrapText="1"/>
    </xf>
    <xf numFmtId="3" fontId="0" fillId="2" borderId="0" xfId="0" applyNumberFormat="1" applyFill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87" fontId="0" fillId="0" borderId="0" xfId="0" applyNumberFormat="1">
      <alignment vertical="center"/>
    </xf>
    <xf numFmtId="41" fontId="3" fillId="2" borderId="0" xfId="1" applyFont="1" applyFill="1" applyBorder="1" applyAlignment="1">
      <alignment vertical="center" wrapText="1"/>
    </xf>
    <xf numFmtId="41" fontId="0" fillId="2" borderId="0" xfId="1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9" workbookViewId="0">
      <selection activeCell="B38" sqref="B38"/>
    </sheetView>
  </sheetViews>
  <sheetFormatPr defaultRowHeight="16.5" x14ac:dyDescent="0.3"/>
  <cols>
    <col min="1" max="1" width="20" bestFit="1" customWidth="1"/>
    <col min="2" max="2" width="11.875" bestFit="1" customWidth="1"/>
    <col min="3" max="4" width="10.5" bestFit="1" customWidth="1"/>
    <col min="5" max="5" width="16" bestFit="1" customWidth="1"/>
    <col min="6" max="6" width="14.875" bestFit="1" customWidth="1"/>
  </cols>
  <sheetData>
    <row r="1" spans="1:7" x14ac:dyDescent="0.3">
      <c r="B1">
        <v>2011</v>
      </c>
      <c r="C1">
        <v>2012</v>
      </c>
      <c r="D1">
        <v>2013</v>
      </c>
      <c r="E1">
        <v>2014</v>
      </c>
      <c r="F1">
        <v>2015</v>
      </c>
      <c r="G1" t="s">
        <v>0</v>
      </c>
    </row>
    <row r="2" spans="1:7" x14ac:dyDescent="0.3">
      <c r="A2" t="s">
        <v>1</v>
      </c>
      <c r="B2">
        <v>47.3</v>
      </c>
      <c r="C2">
        <v>70.5</v>
      </c>
      <c r="D2">
        <v>51.5</v>
      </c>
      <c r="E2">
        <v>79</v>
      </c>
      <c r="F2">
        <v>122.1</v>
      </c>
      <c r="G2">
        <v>134</v>
      </c>
    </row>
    <row r="3" spans="1:7" x14ac:dyDescent="0.3">
      <c r="A3" t="s">
        <v>2</v>
      </c>
      <c r="B3">
        <v>13.6</v>
      </c>
      <c r="C3">
        <v>18</v>
      </c>
      <c r="D3">
        <v>22.5</v>
      </c>
      <c r="E3">
        <v>23.6</v>
      </c>
      <c r="F3">
        <v>25.5</v>
      </c>
    </row>
    <row r="4" spans="1:7" x14ac:dyDescent="0.3">
      <c r="A4" t="s">
        <v>3</v>
      </c>
      <c r="B4">
        <v>2</v>
      </c>
      <c r="C4">
        <v>1.9</v>
      </c>
      <c r="D4">
        <v>1.6</v>
      </c>
      <c r="E4">
        <v>1.4</v>
      </c>
      <c r="F4">
        <v>1.4</v>
      </c>
    </row>
    <row r="5" spans="1:7" x14ac:dyDescent="0.3">
      <c r="A5" t="s">
        <v>4</v>
      </c>
      <c r="D5">
        <v>46</v>
      </c>
      <c r="E5">
        <v>20</v>
      </c>
      <c r="F5">
        <v>14</v>
      </c>
      <c r="G5">
        <v>15</v>
      </c>
    </row>
    <row r="6" spans="1:7" x14ac:dyDescent="0.3">
      <c r="A6" s="16" t="s">
        <v>5</v>
      </c>
      <c r="B6" s="16"/>
      <c r="C6" s="16"/>
      <c r="D6" s="16">
        <f>D2+D3+D4-D5</f>
        <v>29.599999999999994</v>
      </c>
      <c r="E6" s="16">
        <f t="shared" ref="E6:F6" si="0">E2+E3+E4-E5</f>
        <v>84</v>
      </c>
      <c r="F6" s="16">
        <f t="shared" si="0"/>
        <v>135</v>
      </c>
      <c r="G6" s="16"/>
    </row>
    <row r="8" spans="1:7" x14ac:dyDescent="0.3">
      <c r="A8" t="s">
        <v>6</v>
      </c>
      <c r="E8" s="12">
        <v>9354174116</v>
      </c>
      <c r="F8" s="12">
        <v>9921566365</v>
      </c>
    </row>
    <row r="9" spans="1:7" x14ac:dyDescent="0.3">
      <c r="A9" s="4" t="s">
        <v>7</v>
      </c>
      <c r="B9" s="5"/>
      <c r="E9" s="6">
        <v>280868545</v>
      </c>
      <c r="F9" s="5">
        <v>300122000</v>
      </c>
    </row>
    <row r="10" spans="1:7" x14ac:dyDescent="0.3">
      <c r="A10" s="7" t="s">
        <v>8</v>
      </c>
      <c r="B10" s="3"/>
      <c r="E10" s="8">
        <v>25316408</v>
      </c>
      <c r="F10" s="3">
        <v>0</v>
      </c>
    </row>
    <row r="11" spans="1:7" x14ac:dyDescent="0.3">
      <c r="A11" s="7" t="s">
        <v>9</v>
      </c>
      <c r="B11" s="2"/>
      <c r="E11" s="8">
        <v>216186868</v>
      </c>
      <c r="F11" s="2">
        <v>264005925</v>
      </c>
    </row>
    <row r="12" spans="1:7" x14ac:dyDescent="0.3">
      <c r="A12" s="7" t="s">
        <v>10</v>
      </c>
      <c r="B12" s="2"/>
      <c r="E12" s="8">
        <v>126853596</v>
      </c>
      <c r="F12" s="2">
        <v>84021654</v>
      </c>
    </row>
    <row r="13" spans="1:7" x14ac:dyDescent="0.3">
      <c r="A13" s="7" t="s">
        <v>11</v>
      </c>
      <c r="B13" s="2"/>
      <c r="E13" s="8">
        <v>20040446</v>
      </c>
      <c r="F13" s="2">
        <v>22908835</v>
      </c>
    </row>
    <row r="14" spans="1:7" x14ac:dyDescent="0.3">
      <c r="A14" s="7" t="s">
        <v>12</v>
      </c>
      <c r="B14" s="2"/>
      <c r="E14" s="8">
        <v>6643022</v>
      </c>
      <c r="F14" s="2">
        <v>6397536</v>
      </c>
    </row>
    <row r="15" spans="1:7" x14ac:dyDescent="0.3">
      <c r="A15" s="9" t="s">
        <v>13</v>
      </c>
      <c r="B15" s="10"/>
      <c r="E15" s="11">
        <v>14078596531</v>
      </c>
      <c r="F15" s="10">
        <v>14315656930</v>
      </c>
    </row>
    <row r="16" spans="1:7" x14ac:dyDescent="0.3">
      <c r="A16" s="13" t="s">
        <v>14</v>
      </c>
      <c r="B16" s="14"/>
      <c r="E16" s="15">
        <v>4270689818</v>
      </c>
      <c r="F16" s="14">
        <v>3750954099</v>
      </c>
    </row>
    <row r="17" spans="1:7" x14ac:dyDescent="0.3">
      <c r="A17" s="4" t="s">
        <v>16</v>
      </c>
      <c r="B17" s="5"/>
      <c r="E17" s="6">
        <v>626492747</v>
      </c>
      <c r="F17" s="5">
        <v>740847614</v>
      </c>
    </row>
    <row r="18" spans="1:7" x14ac:dyDescent="0.3">
      <c r="A18" s="9" t="s">
        <v>15</v>
      </c>
      <c r="B18" s="10"/>
      <c r="E18" s="11">
        <v>606223710</v>
      </c>
      <c r="F18" s="10">
        <v>634546546</v>
      </c>
    </row>
    <row r="19" spans="1:7" x14ac:dyDescent="0.3">
      <c r="A19" s="4" t="s">
        <v>17</v>
      </c>
      <c r="B19" s="5"/>
      <c r="E19" s="6">
        <v>529166652</v>
      </c>
      <c r="F19" s="5">
        <v>667496952</v>
      </c>
    </row>
    <row r="20" spans="1:7" x14ac:dyDescent="0.3">
      <c r="A20" s="9" t="s">
        <v>18</v>
      </c>
      <c r="B20" s="10"/>
      <c r="E20" s="11">
        <v>171554423</v>
      </c>
      <c r="F20" s="10">
        <v>283252825</v>
      </c>
    </row>
    <row r="21" spans="1:7" x14ac:dyDescent="0.3">
      <c r="A21" s="17" t="s">
        <v>19</v>
      </c>
      <c r="B21" s="16"/>
      <c r="C21" s="16"/>
      <c r="D21" s="16"/>
      <c r="E21" s="18">
        <f>SUM(E8:E15)-SUM(E16:E20)</f>
        <v>17904552182</v>
      </c>
      <c r="F21" s="18">
        <f>SUM(F8:F15)-SUM(F16:F20)</f>
        <v>18837581209</v>
      </c>
    </row>
    <row r="23" spans="1:7" x14ac:dyDescent="0.3">
      <c r="A23" s="19" t="s">
        <v>20</v>
      </c>
      <c r="D23" s="1">
        <v>1025</v>
      </c>
      <c r="E23" s="12">
        <v>110437411265</v>
      </c>
      <c r="F23" s="12">
        <v>116526898049</v>
      </c>
      <c r="G23" s="1">
        <v>1280</v>
      </c>
    </row>
    <row r="24" spans="1:7" x14ac:dyDescent="0.3">
      <c r="A24" s="19" t="s">
        <v>21</v>
      </c>
      <c r="E24" s="1">
        <f>E25-E26</f>
        <v>13536736755</v>
      </c>
      <c r="F24" s="1">
        <f>F25-F26</f>
        <v>12632577228</v>
      </c>
    </row>
    <row r="25" spans="1:7" x14ac:dyDescent="0.3">
      <c r="A25" s="19" t="s">
        <v>22</v>
      </c>
      <c r="E25" s="12">
        <v>17197050631</v>
      </c>
      <c r="F25" s="12">
        <v>16205333218</v>
      </c>
    </row>
    <row r="26" spans="1:7" x14ac:dyDescent="0.3">
      <c r="A26" s="19" t="s">
        <v>23</v>
      </c>
      <c r="E26" s="12">
        <v>3660313876</v>
      </c>
      <c r="F26" s="12">
        <v>3572755990</v>
      </c>
    </row>
    <row r="27" spans="1:7" x14ac:dyDescent="0.3">
      <c r="A27" s="19" t="s">
        <v>24</v>
      </c>
      <c r="E27" s="12">
        <v>21317127717</v>
      </c>
      <c r="F27" s="12">
        <v>15921310968</v>
      </c>
    </row>
    <row r="28" spans="1:7" x14ac:dyDescent="0.3">
      <c r="A28" s="20" t="s">
        <v>25</v>
      </c>
      <c r="B28" s="16"/>
      <c r="C28" s="16"/>
      <c r="D28" s="16"/>
      <c r="E28" s="18">
        <f>E23+E24-E27</f>
        <v>102657020303</v>
      </c>
      <c r="F28" s="18">
        <f>F23+F24-F27</f>
        <v>113238164309</v>
      </c>
    </row>
    <row r="30" spans="1:7" x14ac:dyDescent="0.3">
      <c r="A30" s="19" t="s">
        <v>28</v>
      </c>
      <c r="B30">
        <f>1132/135</f>
        <v>8.3851851851851844</v>
      </c>
    </row>
    <row r="33" spans="1:5" x14ac:dyDescent="0.3">
      <c r="A33" s="19" t="s">
        <v>26</v>
      </c>
      <c r="B33" s="21">
        <v>0.08</v>
      </c>
      <c r="C33" s="21">
        <v>0.09</v>
      </c>
      <c r="D33" s="21">
        <v>0.1</v>
      </c>
      <c r="E33" s="21">
        <v>0.11</v>
      </c>
    </row>
    <row r="34" spans="1:5" x14ac:dyDescent="0.3">
      <c r="A34" s="19" t="s">
        <v>27</v>
      </c>
      <c r="B34" s="23">
        <v>8.3500000000000005E-2</v>
      </c>
      <c r="C34" s="23"/>
      <c r="D34" s="23"/>
      <c r="E34" s="23"/>
    </row>
    <row r="35" spans="1:5" x14ac:dyDescent="0.3">
      <c r="A35" s="19" t="s">
        <v>29</v>
      </c>
      <c r="B35" s="22">
        <v>1132</v>
      </c>
      <c r="C35" s="22"/>
      <c r="D35" s="22"/>
      <c r="E35" s="22"/>
    </row>
    <row r="36" spans="1:5" x14ac:dyDescent="0.3">
      <c r="A36" s="19" t="s">
        <v>30</v>
      </c>
      <c r="B36" s="24">
        <f>$B$34/B33</f>
        <v>1.04375</v>
      </c>
      <c r="C36" s="24">
        <f t="shared" ref="C36:E36" si="1">$B$34/C33</f>
        <v>0.92777777777777781</v>
      </c>
      <c r="D36" s="24">
        <f t="shared" si="1"/>
        <v>0.83499999999999996</v>
      </c>
      <c r="E36" s="24">
        <f t="shared" si="1"/>
        <v>0.75909090909090915</v>
      </c>
    </row>
    <row r="37" spans="1:5" x14ac:dyDescent="0.3">
      <c r="A37" s="19"/>
      <c r="B37">
        <v>1.04</v>
      </c>
      <c r="C37">
        <v>0.92</v>
      </c>
      <c r="D37">
        <v>0.83</v>
      </c>
      <c r="E37">
        <v>0.75</v>
      </c>
    </row>
    <row r="38" spans="1:5" x14ac:dyDescent="0.3">
      <c r="A38" s="25" t="s">
        <v>31</v>
      </c>
      <c r="B38" s="26">
        <f>$B$35*B37/0.8</f>
        <v>1471.6</v>
      </c>
      <c r="C38" s="26">
        <f t="shared" ref="C38:E38" si="2">$B$35*C37/0.8</f>
        <v>1301.8</v>
      </c>
      <c r="D38" s="26">
        <f t="shared" si="2"/>
        <v>1174.4499999999998</v>
      </c>
      <c r="E38" s="26">
        <f t="shared" si="2"/>
        <v>1061.25</v>
      </c>
    </row>
  </sheetData>
  <mergeCells count="2">
    <mergeCell ref="B34:E34"/>
    <mergeCell ref="B35:E35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2016-10-31T05:29:00Z</dcterms:created>
  <dcterms:modified xsi:type="dcterms:W3CDTF">2016-10-31T06:14:31Z</dcterms:modified>
</cp:coreProperties>
</file>