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2015年1月" sheetId="1" r:id="rId1"/>
  </sheets>
  <calcPr calcId="144525"/>
</workbook>
</file>

<file path=xl/calcChain.xml><?xml version="1.0" encoding="utf-8"?>
<calcChain xmlns="http://schemas.openxmlformats.org/spreadsheetml/2006/main">
  <c r="AC6" i="1"/>
  <c r="W6"/>
  <c r="V6"/>
  <c r="U6"/>
  <c r="S6"/>
  <c r="R6"/>
  <c r="Q6"/>
  <c r="AC5"/>
  <c r="W5"/>
  <c r="V5"/>
  <c r="U5"/>
  <c r="S5"/>
  <c r="R5"/>
  <c r="Q5"/>
  <c r="AC4"/>
  <c r="W4"/>
  <c r="V4"/>
  <c r="U4"/>
  <c r="R4"/>
  <c r="Q4"/>
  <c r="O4"/>
  <c r="P4"/>
  <c r="X4" l="1"/>
  <c r="P5"/>
  <c r="P6"/>
  <c r="O5"/>
  <c r="X5" s="1"/>
  <c r="O6"/>
  <c r="X6" s="1"/>
  <c r="AD5" l="1"/>
  <c r="AH5"/>
  <c r="AD6"/>
  <c r="AH6"/>
  <c r="AH4"/>
  <c r="AD4"/>
</calcChain>
</file>

<file path=xl/sharedStrings.xml><?xml version="1.0" encoding="utf-8"?>
<sst xmlns="http://schemas.openxmlformats.org/spreadsheetml/2006/main" count="38" uniqueCount="38">
  <si>
    <t>序号</t>
    <phoneticPr fontId="3" type="noConversion"/>
  </si>
  <si>
    <r>
      <rPr>
        <sz val="10"/>
        <rFont val="宋体"/>
        <family val="3"/>
        <charset val="134"/>
      </rPr>
      <t>姓名</t>
    </r>
  </si>
  <si>
    <t>基本工资</t>
  </si>
  <si>
    <t>出差补助</t>
    <phoneticPr fontId="3" type="noConversion"/>
  </si>
  <si>
    <r>
      <t>奖金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税</t>
    </r>
    <r>
      <rPr>
        <sz val="10"/>
        <rFont val="Times New Roman"/>
        <family val="1"/>
      </rPr>
      <t>)</t>
    </r>
    <phoneticPr fontId="3" type="noConversion"/>
  </si>
  <si>
    <t>应出勤天数</t>
    <phoneticPr fontId="3" type="noConversion"/>
  </si>
  <si>
    <t>实际出勤天数</t>
    <phoneticPr fontId="3" type="noConversion"/>
  </si>
  <si>
    <t>出差</t>
    <phoneticPr fontId="3" type="noConversion"/>
  </si>
  <si>
    <t>事假天数</t>
    <phoneticPr fontId="3" type="noConversion"/>
  </si>
  <si>
    <t>病假天数</t>
    <phoneticPr fontId="3" type="noConversion"/>
  </si>
  <si>
    <t>旷工天数</t>
    <phoneticPr fontId="3" type="noConversion"/>
  </si>
  <si>
    <t>迟到天数</t>
    <phoneticPr fontId="3" type="noConversion"/>
  </si>
  <si>
    <t>加班天数</t>
    <phoneticPr fontId="3" type="noConversion"/>
  </si>
  <si>
    <t>病假工资</t>
    <phoneticPr fontId="3" type="noConversion"/>
  </si>
  <si>
    <t>旷工工资</t>
    <phoneticPr fontId="3" type="noConversion"/>
  </si>
  <si>
    <t>迟到工资</t>
    <phoneticPr fontId="3" type="noConversion"/>
  </si>
  <si>
    <t>补贴</t>
    <phoneticPr fontId="3" type="noConversion"/>
  </si>
  <si>
    <t>加班补贴</t>
    <phoneticPr fontId="3" type="noConversion"/>
  </si>
  <si>
    <t>餐补</t>
    <phoneticPr fontId="3" type="noConversion"/>
  </si>
  <si>
    <t>实发奖金（税前）</t>
    <phoneticPr fontId="3" type="noConversion"/>
  </si>
  <si>
    <t>应发工资</t>
  </si>
  <si>
    <t>保险</t>
    <phoneticPr fontId="3" type="noConversion"/>
  </si>
  <si>
    <t>公积金</t>
    <phoneticPr fontId="3" type="noConversion"/>
  </si>
  <si>
    <t>准许扣除的费用</t>
    <phoneticPr fontId="3" type="noConversion"/>
  </si>
  <si>
    <t>应纳税所得额</t>
    <phoneticPr fontId="3" type="noConversion"/>
  </si>
  <si>
    <t>所得税</t>
    <phoneticPr fontId="3" type="noConversion"/>
  </si>
  <si>
    <t>奖金（后）</t>
    <phoneticPr fontId="3" type="noConversion"/>
  </si>
  <si>
    <t>补税工资</t>
    <phoneticPr fontId="3" type="noConversion"/>
  </si>
  <si>
    <t>实发工资</t>
    <phoneticPr fontId="3" type="noConversion"/>
  </si>
  <si>
    <t>工作</t>
    <phoneticPr fontId="3" type="noConversion"/>
  </si>
  <si>
    <t>带薪假</t>
    <phoneticPr fontId="3" type="noConversion"/>
  </si>
  <si>
    <t>出差</t>
    <phoneticPr fontId="3" type="noConversion"/>
  </si>
  <si>
    <t>电脑</t>
    <phoneticPr fontId="3" type="noConversion"/>
  </si>
  <si>
    <t>额外</t>
    <phoneticPr fontId="3" type="noConversion"/>
  </si>
  <si>
    <t>养老</t>
  </si>
  <si>
    <t>医疗</t>
  </si>
  <si>
    <t>失业</t>
  </si>
  <si>
    <t>XX项目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</si>
</sst>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\(0.00\)"/>
  </numFmts>
  <fonts count="14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2"/>
      <name val="宋体"/>
      <family val="3"/>
      <charset val="134"/>
    </font>
    <font>
      <sz val="10"/>
      <color theme="1"/>
      <name val="Times New Roman"/>
      <family val="1"/>
    </font>
    <font>
      <sz val="11"/>
      <color rgb="FF000000"/>
      <name val="宋体"/>
      <family val="3"/>
      <charset val="134"/>
    </font>
    <font>
      <sz val="10"/>
      <color indexed="10"/>
      <name val="Times New Roman"/>
      <family val="1"/>
    </font>
    <font>
      <b/>
      <sz val="10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1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6" borderId="1" xfId="0" applyNumberFormat="1" applyFont="1" applyFill="1" applyBorder="1" applyAlignment="1">
      <alignment horizontal="center" vertical="center" wrapText="1"/>
    </xf>
    <xf numFmtId="177" fontId="1" fillId="3" borderId="1" xfId="1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left" vertical="center"/>
    </xf>
    <xf numFmtId="0" fontId="4" fillId="7" borderId="1" xfId="0" applyNumberFormat="1" applyFont="1" applyFill="1" applyBorder="1" applyAlignment="1">
      <alignment vertical="center"/>
    </xf>
    <xf numFmtId="177" fontId="10" fillId="7" borderId="1" xfId="0" applyNumberFormat="1" applyFont="1" applyFill="1" applyBorder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7" fillId="0" borderId="1" xfId="2" applyNumberFormat="1" applyFont="1" applyFill="1" applyBorder="1" applyAlignment="1" applyProtection="1">
      <alignment horizontal="center" vertical="center" wrapText="1"/>
    </xf>
    <xf numFmtId="0" fontId="7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176" fontId="4" fillId="6" borderId="1" xfId="0" applyNumberFormat="1" applyFont="1" applyFill="1" applyBorder="1" applyAlignment="1">
      <alignment horizontal="center" vertical="center" wrapText="1"/>
    </xf>
    <xf numFmtId="176" fontId="12" fillId="6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176" fontId="10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 wrapText="1"/>
    </xf>
    <xf numFmtId="176" fontId="4" fillId="8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76" fontId="13" fillId="0" borderId="1" xfId="2" applyNumberFormat="1" applyFont="1" applyFill="1" applyBorder="1" applyAlignment="1" applyProtection="1">
      <alignment horizontal="center" vertical="center"/>
    </xf>
    <xf numFmtId="176" fontId="7" fillId="0" borderId="1" xfId="0" applyNumberFormat="1" applyFont="1" applyFill="1" applyBorder="1" applyAlignment="1">
      <alignment horizontal="left" vertical="center"/>
    </xf>
    <xf numFmtId="176" fontId="7" fillId="4" borderId="1" xfId="0" applyNumberFormat="1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176" fontId="1" fillId="6" borderId="1" xfId="0" applyNumberFormat="1" applyFont="1" applyFill="1" applyBorder="1" applyAlignment="1">
      <alignment horizontal="center" vertical="center" wrapText="1"/>
    </xf>
    <xf numFmtId="176" fontId="4" fillId="6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_10M _5" xfId="2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2" sqref="G12"/>
    </sheetView>
  </sheetViews>
  <sheetFormatPr defaultRowHeight="13.5"/>
  <cols>
    <col min="1" max="1" width="3.5" customWidth="1"/>
    <col min="34" max="34" width="12.25" customWidth="1"/>
  </cols>
  <sheetData>
    <row r="1" spans="1:34" s="1" customFormat="1" ht="18" customHeight="1">
      <c r="A1" s="44" t="s">
        <v>0</v>
      </c>
      <c r="B1" s="46" t="s">
        <v>1</v>
      </c>
      <c r="C1" s="47" t="s">
        <v>2</v>
      </c>
      <c r="D1" s="35" t="s">
        <v>3</v>
      </c>
      <c r="E1" s="35" t="s">
        <v>4</v>
      </c>
      <c r="F1" s="42" t="s">
        <v>5</v>
      </c>
      <c r="G1" s="42" t="s">
        <v>6</v>
      </c>
      <c r="H1" s="43"/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6"/>
      <c r="T1" s="36"/>
      <c r="U1" s="35" t="s">
        <v>17</v>
      </c>
      <c r="V1" s="35" t="s">
        <v>18</v>
      </c>
      <c r="W1" s="37" t="s">
        <v>19</v>
      </c>
      <c r="X1" s="33" t="s">
        <v>20</v>
      </c>
      <c r="Y1" s="39" t="s">
        <v>21</v>
      </c>
      <c r="Z1" s="39"/>
      <c r="AA1" s="39"/>
      <c r="AB1" s="40" t="s">
        <v>22</v>
      </c>
      <c r="AC1" s="37" t="s">
        <v>23</v>
      </c>
      <c r="AD1" s="28" t="s">
        <v>24</v>
      </c>
      <c r="AE1" s="29" t="s">
        <v>25</v>
      </c>
      <c r="AF1" s="31" t="s">
        <v>26</v>
      </c>
      <c r="AG1" s="31" t="s">
        <v>27</v>
      </c>
      <c r="AH1" s="33" t="s">
        <v>28</v>
      </c>
    </row>
    <row r="2" spans="1:34" s="1" customFormat="1" ht="18" customHeight="1">
      <c r="A2" s="45"/>
      <c r="B2" s="46"/>
      <c r="C2" s="48"/>
      <c r="D2" s="36"/>
      <c r="E2" s="36"/>
      <c r="F2" s="43"/>
      <c r="G2" s="2" t="s">
        <v>29</v>
      </c>
      <c r="H2" s="2" t="s">
        <v>30</v>
      </c>
      <c r="I2" s="43"/>
      <c r="J2" s="43"/>
      <c r="K2" s="43"/>
      <c r="L2" s="43"/>
      <c r="M2" s="43"/>
      <c r="N2" s="43"/>
      <c r="O2" s="36"/>
      <c r="P2" s="36"/>
      <c r="Q2" s="36"/>
      <c r="R2" s="3" t="s">
        <v>31</v>
      </c>
      <c r="S2" s="4" t="s">
        <v>32</v>
      </c>
      <c r="T2" s="4" t="s">
        <v>33</v>
      </c>
      <c r="U2" s="36"/>
      <c r="V2" s="36"/>
      <c r="W2" s="38"/>
      <c r="X2" s="34"/>
      <c r="Y2" s="5" t="s">
        <v>34</v>
      </c>
      <c r="Z2" s="5" t="s">
        <v>35</v>
      </c>
      <c r="AA2" s="5" t="s">
        <v>36</v>
      </c>
      <c r="AB2" s="41"/>
      <c r="AC2" s="38"/>
      <c r="AD2" s="28"/>
      <c r="AE2" s="30"/>
      <c r="AF2" s="32"/>
      <c r="AG2" s="32"/>
      <c r="AH2" s="34"/>
    </row>
    <row r="3" spans="1:34" s="1" customFormat="1" ht="18" customHeight="1">
      <c r="A3" s="6"/>
      <c r="B3" s="7" t="s">
        <v>37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9"/>
      <c r="AA3" s="9"/>
      <c r="AB3" s="10"/>
      <c r="AC3" s="8"/>
      <c r="AD3" s="8"/>
      <c r="AE3" s="8"/>
      <c r="AF3" s="8"/>
      <c r="AG3" s="8"/>
      <c r="AH3" s="8"/>
    </row>
    <row r="4" spans="1:34" s="1" customFormat="1" ht="18" customHeight="1">
      <c r="A4" s="11">
        <v>1</v>
      </c>
      <c r="B4" s="12"/>
      <c r="C4" s="13"/>
      <c r="D4" s="14"/>
      <c r="E4" s="14"/>
      <c r="F4" s="15">
        <v>23</v>
      </c>
      <c r="G4" s="15">
        <v>23</v>
      </c>
      <c r="H4" s="15"/>
      <c r="I4" s="16"/>
      <c r="J4" s="17"/>
      <c r="K4" s="17"/>
      <c r="L4" s="17"/>
      <c r="M4" s="17"/>
      <c r="N4" s="17"/>
      <c r="O4" s="14">
        <f>C4/F4*K4*0.5</f>
        <v>0</v>
      </c>
      <c r="P4" s="14">
        <f>C4/F4*L4*2</f>
        <v>0</v>
      </c>
      <c r="Q4" s="14">
        <f>50*M4</f>
        <v>0</v>
      </c>
      <c r="R4" s="14">
        <f>D4/F4*I4</f>
        <v>0</v>
      </c>
      <c r="S4" s="18"/>
      <c r="T4" s="19"/>
      <c r="U4" s="14">
        <f>100*N4</f>
        <v>0</v>
      </c>
      <c r="V4" s="14">
        <f>G4*8-I4*8</f>
        <v>184</v>
      </c>
      <c r="W4" s="20">
        <f>E4/F4*(G4+H4)</f>
        <v>0</v>
      </c>
      <c r="X4" s="14">
        <f>C4/F4*(G4+H4)+O4-P4-Q4+R4+S4+T4+U4+V4+W4</f>
        <v>184</v>
      </c>
      <c r="Y4" s="21"/>
      <c r="Z4" s="21"/>
      <c r="AA4" s="21"/>
      <c r="AB4" s="22"/>
      <c r="AC4" s="20">
        <f>SUM(Y4:AB4)</f>
        <v>0</v>
      </c>
      <c r="AD4" s="23">
        <f>X4-AC4-3500</f>
        <v>-3316</v>
      </c>
      <c r="AE4" s="24"/>
      <c r="AF4" s="25"/>
      <c r="AG4" s="25"/>
      <c r="AH4" s="26">
        <f>X4-AC4-AE4+AF4+AG4</f>
        <v>184</v>
      </c>
    </row>
    <row r="5" spans="1:34" s="1" customFormat="1" ht="18" customHeight="1">
      <c r="A5" s="11">
        <v>2</v>
      </c>
      <c r="B5" s="27"/>
      <c r="C5" s="13"/>
      <c r="D5" s="14"/>
      <c r="E5" s="14"/>
      <c r="F5" s="15">
        <v>23</v>
      </c>
      <c r="G5" s="15">
        <v>23</v>
      </c>
      <c r="H5" s="15"/>
      <c r="I5" s="16"/>
      <c r="J5" s="17"/>
      <c r="K5" s="17"/>
      <c r="L5" s="17"/>
      <c r="M5" s="17"/>
      <c r="N5" s="17"/>
      <c r="O5" s="14">
        <f>C5/F5*K5*0.5</f>
        <v>0</v>
      </c>
      <c r="P5" s="14">
        <f>C5/F5*L5*2</f>
        <v>0</v>
      </c>
      <c r="Q5" s="14">
        <f>50*M5</f>
        <v>0</v>
      </c>
      <c r="R5" s="14">
        <f>D5/F5*I5</f>
        <v>0</v>
      </c>
      <c r="S5" s="18">
        <f>200/F5*G5</f>
        <v>200</v>
      </c>
      <c r="T5" s="19"/>
      <c r="U5" s="14">
        <f>100*N5</f>
        <v>0</v>
      </c>
      <c r="V5" s="14">
        <f>G5*8-I5*8</f>
        <v>184</v>
      </c>
      <c r="W5" s="20">
        <f>E5/F5*(G5+H5)</f>
        <v>0</v>
      </c>
      <c r="X5" s="14">
        <f>C5/F5*(G5+H5)+O5-P5-Q5+R5+S5+T5+U5+V5+W5</f>
        <v>384</v>
      </c>
      <c r="Y5" s="21"/>
      <c r="Z5" s="21"/>
      <c r="AA5" s="21"/>
      <c r="AB5" s="22"/>
      <c r="AC5" s="20">
        <f>SUM(Y5:AB5)</f>
        <v>0</v>
      </c>
      <c r="AD5" s="23">
        <f>X5-AC5-3500</f>
        <v>-3116</v>
      </c>
      <c r="AE5" s="24"/>
      <c r="AF5" s="25"/>
      <c r="AG5" s="25"/>
      <c r="AH5" s="26">
        <f>X5-AC5-AE5+AF5+AG5</f>
        <v>384</v>
      </c>
    </row>
    <row r="6" spans="1:34" s="1" customFormat="1" ht="18" customHeight="1">
      <c r="A6" s="11">
        <v>3</v>
      </c>
      <c r="B6" s="12"/>
      <c r="C6" s="13"/>
      <c r="D6" s="14"/>
      <c r="E6" s="14"/>
      <c r="F6" s="15">
        <v>23</v>
      </c>
      <c r="G6" s="15">
        <v>23</v>
      </c>
      <c r="H6" s="15"/>
      <c r="I6" s="16"/>
      <c r="J6" s="17"/>
      <c r="K6" s="17"/>
      <c r="L6" s="17"/>
      <c r="M6" s="17"/>
      <c r="N6" s="17"/>
      <c r="O6" s="14">
        <f>C6/F6*K6*0.5</f>
        <v>0</v>
      </c>
      <c r="P6" s="14">
        <f>C6/F6*L6*2</f>
        <v>0</v>
      </c>
      <c r="Q6" s="14">
        <f>50*M6</f>
        <v>0</v>
      </c>
      <c r="R6" s="14">
        <f>D6/F6*I6</f>
        <v>0</v>
      </c>
      <c r="S6" s="18">
        <f>200/F6*G6</f>
        <v>200</v>
      </c>
      <c r="T6" s="19"/>
      <c r="U6" s="14">
        <f>100*N6</f>
        <v>0</v>
      </c>
      <c r="V6" s="14">
        <f>G6*8-I6*8</f>
        <v>184</v>
      </c>
      <c r="W6" s="20">
        <f>E6/F6*(G6+H6)</f>
        <v>0</v>
      </c>
      <c r="X6" s="14">
        <f>C6/F6*(G6+H6)+O6-P6-Q6+R6+S6+T6+U6+V6+W6</f>
        <v>384</v>
      </c>
      <c r="Y6" s="21"/>
      <c r="Z6" s="21"/>
      <c r="AA6" s="21"/>
      <c r="AB6" s="22"/>
      <c r="AC6" s="20">
        <f>SUM(Y6:AB6)</f>
        <v>0</v>
      </c>
      <c r="AD6" s="23">
        <f>X6-AC6-3500</f>
        <v>-3116</v>
      </c>
      <c r="AE6" s="24"/>
      <c r="AF6" s="25"/>
      <c r="AG6" s="25"/>
      <c r="AH6" s="26">
        <f>X6-AC6-AE6+AF6+AG6</f>
        <v>384</v>
      </c>
    </row>
  </sheetData>
  <mergeCells count="29">
    <mergeCell ref="M1:M2"/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L1:L2"/>
    <mergeCell ref="AC1:AC2"/>
    <mergeCell ref="N1:N2"/>
    <mergeCell ref="O1:O2"/>
    <mergeCell ref="P1:P2"/>
    <mergeCell ref="Q1:Q2"/>
    <mergeCell ref="R1:T1"/>
    <mergeCell ref="U1:U2"/>
    <mergeCell ref="V1:V2"/>
    <mergeCell ref="W1:W2"/>
    <mergeCell ref="X1:X2"/>
    <mergeCell ref="Y1:AA1"/>
    <mergeCell ref="AB1:AB2"/>
    <mergeCell ref="AD1:AD2"/>
    <mergeCell ref="AE1:AE2"/>
    <mergeCell ref="AF1:AF2"/>
    <mergeCell ref="AG1:AG2"/>
    <mergeCell ref="AH1:A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2015年1月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2015-02-07T08:57:07Z</dcterms:modified>
</cp:coreProperties>
</file>