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960" windowWidth="10845" windowHeight="3525" tabRatio="772" firstSheet="1" activeTab="2"/>
  </bookViews>
  <sheets>
    <sheet name="V3JQ1-3_Report(1)" sheetId="1" state="hidden" r:id="rId1"/>
    <sheet name="Summary" sheetId="29" r:id="rId2"/>
    <sheet name="MTBFTimePerSection" sheetId="27" r:id="rId3"/>
    <sheet name="CompletionPercentage" sheetId="28" r:id="rId4"/>
    <sheet name="DetailSheet" sheetId="32" r:id="rId5"/>
    <sheet name="caselist" sheetId="30" r:id="rId6"/>
    <sheet name="Version" sheetId="31" r:id="rId7"/>
  </sheets>
  <definedNames>
    <definedName name="Data">#REF!</definedName>
    <definedName name="Module">#REF!</definedName>
  </definedNames>
  <calcPr calcId="145621"/>
  <fileRecoveryPr autoRecover="0"/>
</workbook>
</file>

<file path=xl/calcChain.xml><?xml version="1.0" encoding="utf-8"?>
<calcChain xmlns="http://schemas.openxmlformats.org/spreadsheetml/2006/main">
  <c r="C36" i="28" l="1"/>
  <c r="S29" i="28" l="1"/>
  <c r="S89" i="28"/>
  <c r="S90" i="28"/>
  <c r="S91" i="28"/>
  <c r="S92" i="28"/>
  <c r="S93" i="28"/>
  <c r="S94" i="28"/>
  <c r="S95" i="28"/>
  <c r="S76" i="28"/>
  <c r="S77" i="28"/>
  <c r="S78" i="28"/>
  <c r="S79" i="28"/>
  <c r="S80" i="28"/>
  <c r="S59" i="28"/>
  <c r="S60" i="28"/>
  <c r="S61" i="28"/>
  <c r="S62" i="28"/>
  <c r="S63" i="28"/>
  <c r="S64" i="28"/>
  <c r="S65" i="28"/>
  <c r="S44" i="28"/>
  <c r="S45" i="28"/>
  <c r="S46" i="28"/>
  <c r="S47" i="28"/>
  <c r="S48" i="28"/>
  <c r="S49" i="28"/>
  <c r="S50" i="28"/>
  <c r="S30" i="28"/>
  <c r="S31" i="28"/>
  <c r="S32" i="28"/>
  <c r="S33" i="28"/>
  <c r="S34" i="28"/>
  <c r="S35" i="28"/>
  <c r="S87" i="28" l="1"/>
  <c r="S86" i="28"/>
  <c r="S56" i="28"/>
  <c r="S57" i="28"/>
  <c r="S12" i="28"/>
  <c r="S13" i="28"/>
  <c r="S14" i="28"/>
  <c r="S15" i="28"/>
  <c r="S16" i="28"/>
  <c r="S17" i="28"/>
  <c r="S18" i="28"/>
  <c r="S19" i="28"/>
  <c r="S20" i="28"/>
  <c r="H20" i="27"/>
  <c r="H68" i="27"/>
  <c r="F84" i="27"/>
  <c r="H100" i="27"/>
  <c r="S88" i="28" l="1"/>
  <c r="S72" i="28"/>
  <c r="S73" i="28"/>
  <c r="S74" i="28"/>
  <c r="S75" i="28"/>
  <c r="S71" i="28"/>
  <c r="S58" i="28"/>
  <c r="S43" i="28"/>
  <c r="S42" i="28"/>
  <c r="S41" i="28"/>
  <c r="S27" i="28"/>
  <c r="S28" i="28"/>
  <c r="S26" i="28"/>
  <c r="S11" i="28"/>
  <c r="G100" i="27"/>
  <c r="F100" i="27"/>
  <c r="E100" i="27"/>
  <c r="D100" i="27"/>
  <c r="C100" i="27"/>
  <c r="B100" i="27"/>
  <c r="E84" i="27"/>
  <c r="D84" i="27"/>
  <c r="C84" i="27"/>
  <c r="B84" i="27"/>
  <c r="G68" i="27"/>
  <c r="F68" i="27"/>
  <c r="E68" i="27"/>
  <c r="D68" i="27"/>
  <c r="C68" i="27"/>
  <c r="B68" i="27"/>
  <c r="H52" i="27"/>
  <c r="G52" i="27"/>
  <c r="F52" i="27"/>
  <c r="E52" i="27"/>
  <c r="D52" i="27"/>
  <c r="C52" i="27"/>
  <c r="B52" i="27"/>
  <c r="H36" i="27"/>
  <c r="G36" i="27"/>
  <c r="F36" i="27"/>
  <c r="E36" i="27"/>
  <c r="D36" i="27"/>
  <c r="C36" i="27"/>
  <c r="B36" i="27"/>
  <c r="G20" i="27"/>
  <c r="F20" i="27"/>
  <c r="E20" i="27"/>
  <c r="D20" i="27"/>
  <c r="C20" i="27"/>
  <c r="B20" i="27"/>
  <c r="I96" i="28"/>
  <c r="H96" i="28"/>
  <c r="G96" i="28"/>
  <c r="F96" i="28"/>
  <c r="E96" i="28"/>
  <c r="D96" i="28"/>
  <c r="C96" i="28"/>
  <c r="G81" i="28"/>
  <c r="F81" i="28"/>
  <c r="E81" i="28"/>
  <c r="D81" i="28"/>
  <c r="C81" i="28"/>
  <c r="I66" i="28"/>
  <c r="H66" i="28"/>
  <c r="G66" i="28"/>
  <c r="F66" i="28"/>
  <c r="E66" i="28"/>
  <c r="D66" i="28"/>
  <c r="C66" i="28"/>
  <c r="J51" i="28"/>
  <c r="I51" i="28"/>
  <c r="H51" i="28"/>
  <c r="G51" i="28"/>
  <c r="F51" i="28"/>
  <c r="E51" i="28"/>
  <c r="D51" i="28"/>
  <c r="C51" i="28"/>
  <c r="J36" i="28"/>
  <c r="I36" i="28"/>
  <c r="H36" i="28"/>
  <c r="G36" i="28"/>
  <c r="F36" i="28"/>
  <c r="E36" i="28"/>
  <c r="D36" i="28"/>
  <c r="I21" i="28"/>
  <c r="H21" i="28"/>
  <c r="G21" i="28"/>
  <c r="F21" i="28"/>
  <c r="E21" i="28"/>
  <c r="D21" i="28"/>
  <c r="C21" i="28"/>
  <c r="S96" i="28" l="1"/>
  <c r="S66" i="28"/>
  <c r="S51" i="28"/>
  <c r="S21" i="28"/>
  <c r="R96" i="28"/>
  <c r="Q96" i="28"/>
  <c r="P96" i="28"/>
  <c r="O96" i="28"/>
  <c r="N96" i="28"/>
  <c r="M96" i="28"/>
  <c r="R66" i="28"/>
  <c r="Q66" i="28"/>
  <c r="P66" i="28"/>
  <c r="O66" i="28"/>
  <c r="N66" i="28"/>
  <c r="M66" i="28"/>
  <c r="L66" i="28"/>
  <c r="R51" i="28"/>
  <c r="Q51" i="28"/>
  <c r="P51" i="28"/>
  <c r="O51" i="28"/>
  <c r="N51" i="28"/>
  <c r="R36" i="28"/>
  <c r="Q36" i="28"/>
  <c r="P36" i="28"/>
  <c r="O36" i="28"/>
  <c r="N36" i="28"/>
  <c r="M36" i="28"/>
  <c r="L36" i="28"/>
  <c r="K36" i="28"/>
  <c r="R21" i="28"/>
  <c r="Q21" i="28"/>
  <c r="P21" i="28"/>
  <c r="O21" i="28"/>
  <c r="N21" i="28"/>
  <c r="P100" i="27"/>
  <c r="O100" i="27"/>
  <c r="N100" i="27"/>
  <c r="M100" i="27"/>
  <c r="L100" i="27"/>
  <c r="K100" i="27"/>
  <c r="P68" i="27"/>
  <c r="O68" i="27"/>
  <c r="N68" i="27"/>
  <c r="M68" i="27"/>
  <c r="L68" i="27"/>
  <c r="K68" i="27"/>
  <c r="J68" i="27"/>
  <c r="P52" i="27"/>
  <c r="O52" i="27"/>
  <c r="N52" i="27"/>
  <c r="M52" i="27"/>
  <c r="L52" i="27"/>
  <c r="K52" i="27"/>
  <c r="J52" i="27"/>
  <c r="I52" i="27"/>
  <c r="P36" i="27"/>
  <c r="O36" i="27"/>
  <c r="N36" i="27"/>
  <c r="M36" i="27"/>
  <c r="L36" i="27"/>
  <c r="K36" i="27"/>
  <c r="J36" i="27"/>
  <c r="I36" i="27"/>
  <c r="P20" i="27"/>
  <c r="O20" i="27"/>
  <c r="N20" i="27"/>
  <c r="M20" i="27"/>
  <c r="L20" i="27"/>
  <c r="S36" i="28" l="1"/>
  <c r="T87" i="28"/>
  <c r="T88" i="28"/>
  <c r="T89" i="28"/>
  <c r="T90" i="28"/>
  <c r="T91" i="28"/>
  <c r="T92" i="28"/>
  <c r="T93" i="28"/>
  <c r="T94" i="28"/>
  <c r="T95" i="28"/>
  <c r="T96" i="28"/>
  <c r="T86" i="28"/>
  <c r="T72" i="28"/>
  <c r="T73" i="28"/>
  <c r="T74" i="28"/>
  <c r="T75" i="28"/>
  <c r="T76" i="28"/>
  <c r="T77" i="28"/>
  <c r="T78" i="28"/>
  <c r="T79" i="28"/>
  <c r="T80" i="28"/>
  <c r="T81" i="28"/>
  <c r="T71" i="28"/>
  <c r="T57" i="28"/>
  <c r="T58" i="28"/>
  <c r="T59" i="28"/>
  <c r="T60" i="28"/>
  <c r="T61" i="28"/>
  <c r="T62" i="28"/>
  <c r="T63" i="28"/>
  <c r="T64" i="28"/>
  <c r="T65" i="28"/>
  <c r="T66" i="28"/>
  <c r="T56" i="28"/>
  <c r="T42" i="28"/>
  <c r="T43" i="28"/>
  <c r="T44" i="28"/>
  <c r="T45" i="28"/>
  <c r="T46" i="28"/>
  <c r="T47" i="28"/>
  <c r="T48" i="28"/>
  <c r="T49" i="28"/>
  <c r="T50" i="28"/>
  <c r="T51" i="28"/>
  <c r="T41" i="28"/>
  <c r="T27" i="28"/>
  <c r="T28" i="28"/>
  <c r="T29" i="28"/>
  <c r="T30" i="28"/>
  <c r="T31" i="28"/>
  <c r="T32" i="28"/>
  <c r="T33" i="28"/>
  <c r="T34" i="28"/>
  <c r="T35" i="28"/>
  <c r="T36" i="28"/>
  <c r="T26" i="28"/>
  <c r="T12" i="28"/>
  <c r="T13" i="28"/>
  <c r="T14" i="28"/>
  <c r="T15" i="28"/>
  <c r="T16" i="28"/>
  <c r="T17" i="28"/>
  <c r="T18" i="28"/>
  <c r="T19" i="28"/>
  <c r="T20" i="28"/>
  <c r="T21" i="28"/>
  <c r="T11" i="28"/>
  <c r="S81" i="28" l="1"/>
  <c r="U81" i="28" s="1"/>
  <c r="Q10" i="27"/>
  <c r="E16" i="29" s="1"/>
  <c r="U21" i="28"/>
  <c r="U87" i="28"/>
  <c r="U88" i="28"/>
  <c r="U89" i="28"/>
  <c r="U90" i="28"/>
  <c r="U91" i="28"/>
  <c r="U92" i="28"/>
  <c r="U93" i="28"/>
  <c r="U94" i="28"/>
  <c r="U95" i="28"/>
  <c r="U96" i="28"/>
  <c r="U72" i="28"/>
  <c r="U73" i="28"/>
  <c r="U74" i="28"/>
  <c r="U75" i="28"/>
  <c r="U76" i="28"/>
  <c r="U77" i="28"/>
  <c r="U78" i="28"/>
  <c r="U79" i="28"/>
  <c r="U80" i="28"/>
  <c r="U86" i="28"/>
  <c r="U71" i="28"/>
  <c r="U57" i="28"/>
  <c r="U58" i="28"/>
  <c r="U59" i="28"/>
  <c r="U60" i="28"/>
  <c r="U61" i="28"/>
  <c r="U62" i="28"/>
  <c r="U63" i="28"/>
  <c r="U64" i="28"/>
  <c r="U65" i="28"/>
  <c r="U66" i="28"/>
  <c r="U56" i="28"/>
  <c r="U42" i="28"/>
  <c r="U43" i="28"/>
  <c r="U44" i="28"/>
  <c r="U45" i="28"/>
  <c r="U46" i="28"/>
  <c r="U47" i="28"/>
  <c r="U48" i="28"/>
  <c r="U49" i="28"/>
  <c r="U50" i="28"/>
  <c r="U51" i="28"/>
  <c r="U41" i="28"/>
  <c r="U27" i="28"/>
  <c r="U28" i="28"/>
  <c r="U29" i="28"/>
  <c r="U30" i="28"/>
  <c r="U31" i="28"/>
  <c r="U32" i="28"/>
  <c r="U33" i="28"/>
  <c r="U34" i="28"/>
  <c r="U35" i="28"/>
  <c r="U36" i="28"/>
  <c r="U26" i="28"/>
  <c r="Q91" i="27" l="1"/>
  <c r="Q92" i="27"/>
  <c r="Q93" i="27"/>
  <c r="Q94" i="27"/>
  <c r="Q95" i="27"/>
  <c r="Q96" i="27"/>
  <c r="Q97" i="27"/>
  <c r="Q98" i="27"/>
  <c r="Q99" i="27"/>
  <c r="Q90" i="27"/>
  <c r="Q75" i="27"/>
  <c r="Q76" i="27"/>
  <c r="Q77" i="27"/>
  <c r="Q78" i="27"/>
  <c r="Q79" i="27"/>
  <c r="Q80" i="27"/>
  <c r="Q81" i="27"/>
  <c r="Q82" i="27"/>
  <c r="Q83" i="27"/>
  <c r="Q74" i="27"/>
  <c r="Q59" i="27"/>
  <c r="Q60" i="27"/>
  <c r="Q61" i="27"/>
  <c r="Q62" i="27"/>
  <c r="Q63" i="27"/>
  <c r="Q64" i="27"/>
  <c r="Q65" i="27"/>
  <c r="Q66" i="27"/>
  <c r="Q67" i="27"/>
  <c r="Q58" i="27"/>
  <c r="Q43" i="27"/>
  <c r="Q44" i="27"/>
  <c r="Q45" i="27"/>
  <c r="Q46" i="27"/>
  <c r="Q47" i="27"/>
  <c r="Q48" i="27"/>
  <c r="Q49" i="27"/>
  <c r="Q50" i="27"/>
  <c r="Q51" i="27"/>
  <c r="Q42" i="27"/>
  <c r="Q27" i="27"/>
  <c r="Q28" i="27"/>
  <c r="Q29" i="27"/>
  <c r="Q30" i="27"/>
  <c r="Q31" i="27"/>
  <c r="Q32" i="27"/>
  <c r="Q33" i="27"/>
  <c r="Q34" i="27"/>
  <c r="Q35" i="27"/>
  <c r="Q26" i="27"/>
  <c r="Q11" i="27"/>
  <c r="E17" i="29" s="1"/>
  <c r="Q12" i="27"/>
  <c r="E18" i="29" s="1"/>
  <c r="Q13" i="27"/>
  <c r="E19" i="29" s="1"/>
  <c r="Q14" i="27"/>
  <c r="E20" i="29" s="1"/>
  <c r="Q15" i="27"/>
  <c r="E21" i="29" s="1"/>
  <c r="Q16" i="27"/>
  <c r="E22" i="29" s="1"/>
  <c r="Q17" i="27"/>
  <c r="E23" i="29" s="1"/>
  <c r="Q18" i="27"/>
  <c r="E24" i="29" s="1"/>
  <c r="Q19" i="27"/>
  <c r="E25" i="29" s="1"/>
  <c r="Q20" i="27" l="1"/>
  <c r="Q100" i="27" l="1"/>
  <c r="Q84" i="27"/>
  <c r="A88" i="27" l="1"/>
  <c r="A72" i="27"/>
  <c r="A56" i="27"/>
  <c r="A40" i="27"/>
  <c r="A24" i="27"/>
  <c r="A8" i="27"/>
  <c r="B84" i="28"/>
  <c r="B69" i="28"/>
  <c r="B54" i="28"/>
  <c r="B39" i="28"/>
  <c r="B24" i="28"/>
  <c r="B9" i="28"/>
  <c r="B37" i="27" l="1"/>
  <c r="B69" i="27"/>
  <c r="B53" i="27"/>
  <c r="B21" i="27"/>
  <c r="Q68" i="27"/>
  <c r="Q36" i="27"/>
  <c r="F5" i="28"/>
  <c r="G5" i="28"/>
  <c r="D5" i="28"/>
  <c r="H5" i="28"/>
  <c r="E5" i="28"/>
  <c r="J5" i="28"/>
  <c r="I5" i="28"/>
  <c r="Q52" i="27"/>
  <c r="K5" i="28"/>
  <c r="L5" i="28"/>
  <c r="M5" i="28"/>
  <c r="B101" i="27" l="1"/>
  <c r="U19" i="28"/>
  <c r="B85" i="27" l="1"/>
  <c r="B34" i="29" s="1"/>
  <c r="B35" i="29"/>
  <c r="H5" i="27"/>
  <c r="U12" i="28"/>
  <c r="U13" i="28"/>
  <c r="U16" i="28"/>
  <c r="U20" i="28"/>
  <c r="U17" i="28"/>
  <c r="U14" i="28"/>
  <c r="U18" i="28"/>
  <c r="U11" i="28"/>
  <c r="U15" i="28"/>
  <c r="G5" i="27" l="1"/>
  <c r="F5" i="27"/>
  <c r="B33" i="29"/>
  <c r="E5" i="27"/>
  <c r="B32" i="29"/>
  <c r="C5" i="27"/>
  <c r="B30" i="29"/>
  <c r="C22" i="29"/>
  <c r="F22" i="29" s="1"/>
  <c r="D5" i="27"/>
  <c r="B31" i="29"/>
  <c r="C19" i="29"/>
  <c r="F19" i="29" s="1"/>
  <c r="C25" i="29"/>
  <c r="F25" i="29" s="1"/>
  <c r="C18" i="29"/>
  <c r="F18" i="29" s="1"/>
  <c r="C20" i="29"/>
  <c r="F20" i="29" s="1"/>
  <c r="C24" i="29"/>
  <c r="F24" i="29" s="1"/>
  <c r="C17" i="29"/>
  <c r="F17" i="29" s="1"/>
  <c r="C21" i="29"/>
  <c r="F21" i="29" s="1"/>
  <c r="C23" i="29"/>
  <c r="F23" i="29" s="1"/>
  <c r="J4" i="27" l="1"/>
  <c r="B26" i="29" s="1"/>
  <c r="I4" i="27"/>
  <c r="C16" i="29"/>
  <c r="F16" i="29" s="1"/>
  <c r="B48" i="1" l="1"/>
  <c r="B50" i="1" l="1"/>
</calcChain>
</file>

<file path=xl/sharedStrings.xml><?xml version="1.0" encoding="utf-8"?>
<sst xmlns="http://schemas.openxmlformats.org/spreadsheetml/2006/main" count="575" uniqueCount="367">
  <si>
    <t>General Information</t>
  </si>
  <si>
    <t>Product</t>
  </si>
  <si>
    <t>Alto5-TF</t>
  </si>
  <si>
    <t>Date</t>
  </si>
  <si>
    <t>Test Engineer</t>
  </si>
  <si>
    <t>li.huang</t>
  </si>
  <si>
    <t>Country/Area</t>
  </si>
  <si>
    <t>CN/SZ</t>
  </si>
  <si>
    <t>PLMN</t>
  </si>
  <si>
    <t>Software release</t>
  </si>
  <si>
    <t xml:space="preserve">V3JQ1-3 </t>
  </si>
  <si>
    <t>Hardware release</t>
  </si>
  <si>
    <t>IMEI</t>
  </si>
  <si>
    <t>Script Edit Summary</t>
  </si>
  <si>
    <t>Module</t>
  </si>
  <si>
    <t>Script Edit Status</t>
  </si>
  <si>
    <t>Script edit estimate finish date</t>
  </si>
  <si>
    <t>Block Script edit PR</t>
  </si>
  <si>
    <t>5.1.1.Telephony Stability Tests</t>
  </si>
  <si>
    <t>Finished</t>
  </si>
  <si>
    <t>5.1.2. Messaging Stability Tests</t>
  </si>
  <si>
    <t>5.1.3. Email Stability Tests</t>
  </si>
  <si>
    <t>5.1.4. Browser Stability Tests</t>
  </si>
  <si>
    <t>5.1.5. Store Front / Download Stability Tests</t>
  </si>
  <si>
    <t>5.1.6. PIM Stability Tests</t>
  </si>
  <si>
    <t>5.1.7. Multi-Media Stability Tests</t>
  </si>
  <si>
    <t>5.1.8. Multi Tasking Stability Tests</t>
  </si>
  <si>
    <t>5.1.9. Menu Navigation Stability Tests</t>
  </si>
  <si>
    <t>5.1.10. WiFi Stability Tests</t>
  </si>
  <si>
    <t>Test-LockScreen</t>
  </si>
  <si>
    <t>5.1.11. NFC Stability Tests</t>
  </si>
  <si>
    <t>5.1.12. VoLTE Telephony Stability Tests</t>
  </si>
  <si>
    <t>5.1.13. IP Messaging Stability Tests</t>
  </si>
  <si>
    <t>5.1.14. Video Telephony Stability Tests</t>
  </si>
  <si>
    <r>
      <rPr>
        <sz val="11"/>
        <color indexed="8"/>
        <rFont val="宋体"/>
        <family val="3"/>
        <charset val="134"/>
      </rPr>
      <t>Stability Test Summary(</t>
    </r>
    <r>
      <rPr>
        <b/>
        <sz val="11"/>
        <color indexed="8"/>
        <rFont val="宋体"/>
        <family val="3"/>
        <charset val="134"/>
      </rPr>
      <t>2</t>
    </r>
    <r>
      <rPr>
        <sz val="11"/>
        <color indexed="8"/>
        <rFont val="宋体"/>
        <family val="3"/>
        <charset val="134"/>
      </rPr>
      <t xml:space="preserve"> Master Devices)</t>
    </r>
  </si>
  <si>
    <t>Script Run Status</t>
  </si>
  <si>
    <t>Avg Pass Rate</t>
  </si>
  <si>
    <t>Up Time</t>
  </si>
  <si>
    <t>YES</t>
  </si>
  <si>
    <t>Total Pass Rate</t>
  </si>
  <si>
    <t>Total Pass Rate WMD Requirement</t>
  </si>
  <si>
    <t>&gt;=95%</t>
  </si>
  <si>
    <t>Total Pass Time</t>
  </si>
  <si>
    <t>USA :3 Device LE 300H, 5 Device TA 400H</t>
  </si>
  <si>
    <t xml:space="preserve"> Stability PR list</t>
  </si>
  <si>
    <t>Bugzilla ID</t>
  </si>
  <si>
    <t>Status</t>
  </si>
  <si>
    <t>reporter</t>
  </si>
  <si>
    <t>Assignee</t>
  </si>
  <si>
    <t>isBlocking PR</t>
  </si>
  <si>
    <t>description</t>
  </si>
  <si>
    <t>OPEN</t>
  </si>
  <si>
    <t>zhiling.chen</t>
  </si>
  <si>
    <t>yes</t>
  </si>
  <si>
    <t xml:space="preserve">[BaseLine]The phone enter RAMDUMP mode when answer a incoming call </t>
  </si>
  <si>
    <t>ASSIGNED</t>
  </si>
  <si>
    <t>yangmin.wu</t>
  </si>
  <si>
    <t>no</t>
  </si>
  <si>
    <t>[BaseLine]FATAL EXCEPTION: SyncAdapterThread-1</t>
  </si>
  <si>
    <t>Summary -Sum Time Per Device</t>
    <phoneticPr fontId="23" type="noConversion"/>
  </si>
  <si>
    <t>Total Avg</t>
  </si>
  <si>
    <t>Device 1</t>
  </si>
  <si>
    <t>Device 2</t>
  </si>
  <si>
    <t>Device 3</t>
  </si>
  <si>
    <t>Device 4</t>
  </si>
  <si>
    <t>Device 5</t>
  </si>
  <si>
    <t>Time</t>
    <phoneticPr fontId="23" type="noConversion"/>
  </si>
  <si>
    <t>Section Number</t>
  </si>
  <si>
    <t>Average Time</t>
  </si>
  <si>
    <t>Totals</t>
  </si>
  <si>
    <t>Summary - Success Rate</t>
  </si>
  <si>
    <t>Success Rate</t>
  </si>
  <si>
    <t>Requirement</t>
  </si>
  <si>
    <t>Total Attempted for Every Loop</t>
  </si>
  <si>
    <t>Loop 1 Total
Successful</t>
  </si>
  <si>
    <t>Loop 2 Total
Successful</t>
  </si>
  <si>
    <t>Loop 3 Total
Successful</t>
  </si>
  <si>
    <t>Loop 4 Total
Successful</t>
  </si>
  <si>
    <t>Loop 5 Total
Successful</t>
  </si>
  <si>
    <t>Loop 6 Total
Successful</t>
  </si>
  <si>
    <t>Loop 7 Total
Successful</t>
  </si>
  <si>
    <t>Loop 8 Total
Successful</t>
  </si>
  <si>
    <t>Loop 9 Total
Successful</t>
  </si>
  <si>
    <t>Loop 10 Total
Successful</t>
  </si>
  <si>
    <t>Loop 11 Total
Successful</t>
  </si>
  <si>
    <t>Loop 12 Total
Successful</t>
  </si>
  <si>
    <t xml:space="preserve">Total Attempted </t>
  </si>
  <si>
    <t>Total Sucessful</t>
  </si>
  <si>
    <t>Totals Time</t>
    <phoneticPr fontId="23" type="noConversion"/>
  </si>
  <si>
    <t>01</t>
    <phoneticPr fontId="17" type="noConversion"/>
  </si>
  <si>
    <t>02</t>
    <phoneticPr fontId="17" type="noConversion"/>
  </si>
  <si>
    <t>03</t>
    <phoneticPr fontId="17" type="noConversion"/>
  </si>
  <si>
    <t>04</t>
    <phoneticPr fontId="17" type="noConversion"/>
  </si>
  <si>
    <t>05</t>
    <phoneticPr fontId="17" type="noConversion"/>
  </si>
  <si>
    <t>06</t>
    <phoneticPr fontId="17" type="noConversion"/>
  </si>
  <si>
    <t>07</t>
    <phoneticPr fontId="17" type="noConversion"/>
  </si>
  <si>
    <t>08</t>
    <phoneticPr fontId="17" type="noConversion"/>
  </si>
  <si>
    <t>09</t>
    <phoneticPr fontId="17" type="noConversion"/>
  </si>
  <si>
    <t>10</t>
    <phoneticPr fontId="17" type="noConversion"/>
  </si>
  <si>
    <t>Loop 3 Total
Successful</t>
    <phoneticPr fontId="17" type="noConversion"/>
  </si>
  <si>
    <t xml:space="preserve">Total </t>
    <phoneticPr fontId="17" type="noConversion"/>
  </si>
  <si>
    <t>Totals Time</t>
    <phoneticPr fontId="26" type="noConversion"/>
  </si>
  <si>
    <t>D-SN</t>
    <phoneticPr fontId="26" type="noConversion"/>
  </si>
  <si>
    <t>Total  Time(H)</t>
    <phoneticPr fontId="30" type="noConversion"/>
  </si>
  <si>
    <t>YES</t>
    <phoneticPr fontId="30" type="noConversion"/>
  </si>
  <si>
    <t>Filemanager</t>
    <phoneticPr fontId="26" type="noConversion"/>
  </si>
  <si>
    <t>Settings</t>
    <phoneticPr fontId="26" type="noConversion"/>
  </si>
  <si>
    <t>Menu_Navigation</t>
    <phoneticPr fontId="26" type="noConversion"/>
  </si>
  <si>
    <t>Multi Tasking</t>
    <phoneticPr fontId="26" type="noConversion"/>
  </si>
  <si>
    <t>Multi-Media</t>
    <phoneticPr fontId="26" type="noConversion"/>
  </si>
  <si>
    <t>PIM</t>
    <phoneticPr fontId="26" type="noConversion"/>
  </si>
  <si>
    <t>Email</t>
    <phoneticPr fontId="26" type="noConversion"/>
  </si>
  <si>
    <t>Messaging</t>
    <phoneticPr fontId="26" type="noConversion"/>
  </si>
  <si>
    <t>Telephony</t>
    <phoneticPr fontId="26" type="noConversion"/>
  </si>
  <si>
    <r>
      <t>R</t>
    </r>
    <r>
      <rPr>
        <b/>
        <sz val="10"/>
        <rFont val="Consolas"/>
        <family val="3"/>
      </rPr>
      <t>esult</t>
    </r>
    <phoneticPr fontId="30" type="noConversion"/>
  </si>
  <si>
    <t>Up Time(H)</t>
    <phoneticPr fontId="30" type="noConversion"/>
  </si>
  <si>
    <t>Requirement</t>
    <phoneticPr fontId="17" type="noConversion"/>
  </si>
  <si>
    <t>Avg Pass Rate</t>
    <phoneticPr fontId="30" type="noConversion"/>
  </si>
  <si>
    <t>Script Run Status</t>
    <phoneticPr fontId="30" type="noConversion"/>
  </si>
  <si>
    <t>Stability Test Summary</t>
    <phoneticPr fontId="30" type="noConversion"/>
  </si>
  <si>
    <t>Test time</t>
    <phoneticPr fontId="17" type="noConversion"/>
  </si>
  <si>
    <t>Pass block</t>
    <phoneticPr fontId="17" type="noConversion"/>
  </si>
  <si>
    <t>Total block</t>
    <phoneticPr fontId="17" type="noConversion"/>
  </si>
  <si>
    <t>Standard</t>
    <phoneticPr fontId="17" type="noConversion"/>
  </si>
  <si>
    <t>Device number</t>
    <phoneticPr fontId="17" type="noConversion"/>
  </si>
  <si>
    <t>Result</t>
    <phoneticPr fontId="17" type="noConversion"/>
  </si>
  <si>
    <t>Project Name</t>
    <phoneticPr fontId="17" type="noConversion"/>
  </si>
  <si>
    <t>1. Stay in FileManeger
2. Stay in Internal storage
3. Stay in /stroage/Pictures/
4. The file is copied to the root path successfully
5. The file is deleted.</t>
    <phoneticPr fontId="26" type="noConversion"/>
  </si>
  <si>
    <t>1. If not in FileManager, launch Filemanager
2. If not in Internal storage, enter internal storage
3. If not in /stroage/Pictures/, open /stroage/Pictures/
4. Click the file then choose copy, back to the root path and click Paste
5. Long Click the file just copied--&gt;Delete--&gt;OK</t>
    <phoneticPr fontId="26" type="noConversion"/>
  </si>
  <si>
    <t>A picture (*.jpg) in /stroage/Pictures/</t>
    <phoneticPr fontId="26" type="noConversion"/>
  </si>
  <si>
    <t>Copy a file from a folder to root path in internal storage</t>
    <phoneticPr fontId="26" type="noConversion"/>
  </si>
  <si>
    <t>1. Stay in FileManeger
2. Stay in Internal storage
3. Stay in /stroage/Movies/
4. Playing successfully
5. Video stop and back to the filemanager</t>
    <phoneticPr fontId="26" type="noConversion"/>
  </si>
  <si>
    <t xml:space="preserve">1. If not in FileManager, launch Filemanager
2. If not in Internal storage, enter internal storage
3. If not in /stroage/Movies/, open /stroage/Movies/
4. Play the video in the folde for 10 seconds
5. Stop the video and back to filemanager </t>
    <phoneticPr fontId="26" type="noConversion"/>
  </si>
  <si>
    <t>A video (*.mp4) in /stroage/Movies/</t>
    <phoneticPr fontId="26" type="noConversion"/>
  </si>
  <si>
    <t>Play a video in internal storage</t>
    <phoneticPr fontId="26" type="noConversion"/>
  </si>
  <si>
    <t>1. Stay in FileManeger
2. Stay in Internal storage
3. Stay in /stroage/Music/
4. Playing successfully
5. Music stop and back to the filemanager</t>
    <phoneticPr fontId="26" type="noConversion"/>
  </si>
  <si>
    <t>1. If not in FileManager, launch Filemanager
2. If not in Internal storage, enter internal storage
3. If not in /stroage/Music/, open /stroage/Music/
4. Play the music in the folder for 10 seconds
5. Stop the music and back to filemanager</t>
    <phoneticPr fontId="26" type="noConversion"/>
  </si>
  <si>
    <t>A music (*.mp3) in /stroage/Music/</t>
    <phoneticPr fontId="26" type="noConversion"/>
  </si>
  <si>
    <t>Play a music in internal storage</t>
    <phoneticPr fontId="26" type="noConversion"/>
  </si>
  <si>
    <t>1. Stay in FileManeger
2. Stay in Internal storage
3. Stay in /stroage/Pictures/
4. Open successfully
5. Back to the filemanager</t>
    <phoneticPr fontId="26" type="noConversion"/>
  </si>
  <si>
    <t>1. If not in FileManager, launch Filemanager
2. If not in Internal storage, enter internal storage
3. If not in /stroage/Pictures/, open /stroage/Pictures/
4. Open the Picture in the folder
5. Close the Picture</t>
    <phoneticPr fontId="26" type="noConversion"/>
  </si>
  <si>
    <t>Open a picture in Internal storage</t>
    <phoneticPr fontId="26" type="noConversion"/>
  </si>
  <si>
    <t>1. Stay in FileManeger
2. Stay in Internal storage
3. Add a folder successfully
4. Delete the folder successfully</t>
    <phoneticPr fontId="26" type="noConversion"/>
  </si>
  <si>
    <t>1. If not in FileManager, launch Filemanager
2. If not in Internal storage, enter internal storage
3. Click Add icon--&gt;input a new folder name--&gt;OK
4. Long Click the folder just add--&gt;Delete--&gt;OK</t>
    <phoneticPr fontId="26" type="noConversion"/>
  </si>
  <si>
    <t>NA</t>
    <phoneticPr fontId="26" type="noConversion"/>
  </si>
  <si>
    <t>Add and delete folder to Internal storage</t>
    <phoneticPr fontId="26" type="noConversion"/>
  </si>
  <si>
    <t>1. Stay in FileManeger
2. Close FileManager successfully</t>
    <phoneticPr fontId="26" type="noConversion"/>
  </si>
  <si>
    <t>1. If not in FileManager, launch Filemanager
2. Close  Filemanager</t>
    <phoneticPr fontId="26" type="noConversion"/>
  </si>
  <si>
    <t>Open and Close Filemanager</t>
    <phoneticPr fontId="26" type="noConversion"/>
  </si>
  <si>
    <t>10_Filemanager</t>
    <phoneticPr fontId="26" type="noConversion"/>
  </si>
  <si>
    <t>1. Stay in Settings
2. Stay in BlueTooth Settings
3. If the BlueTooth is off before click, the BlueTooth is turned on; If the BlueTooth is on before click. The BlueTooth is turned off</t>
    <phoneticPr fontId="26" type="noConversion"/>
  </si>
  <si>
    <t>1. If not in Settings, launch Settings
2. If not in BlueTooth Settings, open BlueTooth Settings
3. Click the BlueTooth switcher and wait for 10 seconds</t>
    <phoneticPr fontId="26" type="noConversion"/>
  </si>
  <si>
    <t xml:space="preserve">Turn on and off BlueTooth
</t>
    <phoneticPr fontId="26" type="noConversion"/>
  </si>
  <si>
    <t>1. Stay in Settings
2. Stay in WiFi Settings
3. WiFi is turned on
4 There is none other WiFi not use in test saved
5. Connect to the WiFi
6. WiFi is turned off
7. WiFi is turned on and connect to the AP again
8. WiFi is reconnect every time</t>
    <phoneticPr fontId="26" type="noConversion"/>
  </si>
  <si>
    <t>1. If not in Settings, launch Settings
2. If not in WiFi Settings, open WiFi Settings
3. If the WiFi is off, click the switcher button and wait for 20 seconds.
4. If there is  WiFi saved except the WiFi use in test, forget every other WiFi one by one in the step: click the WiFi name--&gt;Forget--&gt;Wait for more than 15 seconds
5. If no WiFi connect, connect the test wifi by: Menu--&gt;Add network--&gt;Input the Network name, choose the Security the WiFi using and input the password if needed--&gt;Save--&gt;Wait for less than 30 seconds
6. Click the WiFi switcher and wait for 10 seconds
7. Click the WiFi switcher and wait for no more than 30 seconds
8. repeat the step 6-7</t>
    <phoneticPr fontId="26" type="noConversion"/>
  </si>
  <si>
    <t xml:space="preserve">There is a usefully WiFi can be searched
</t>
    <phoneticPr fontId="26" type="noConversion"/>
  </si>
  <si>
    <t xml:space="preserve">Reconnect to a WiFi network                                                                   
</t>
    <phoneticPr fontId="26" type="noConversion"/>
  </si>
  <si>
    <t>≈ 30 minutes</t>
    <phoneticPr fontId="26" type="noConversion"/>
  </si>
  <si>
    <t>1. Stay in Settings
2. Stay in WiFi Settings
3. If the WiFi is off before click, the WiFi is turned on; If the WiFi is on before click. The WiFi is turned off.</t>
    <phoneticPr fontId="26" type="noConversion"/>
  </si>
  <si>
    <t>1. If not in Settings, launch Settings
2.  If not in WiFi Settings, open WiFi Settings
3. Click the WiFi switcher and wait for 10 seconds</t>
    <phoneticPr fontId="26" type="noConversion"/>
  </si>
  <si>
    <t xml:space="preserve">Turn on and off WiFi
</t>
    <phoneticPr fontId="26" type="noConversion"/>
  </si>
  <si>
    <t>09_Settings</t>
    <phoneticPr fontId="26" type="noConversion"/>
  </si>
  <si>
    <t>≈ 10 minutes</t>
    <phoneticPr fontId="26" type="noConversion"/>
  </si>
  <si>
    <t>TBD(The number is the count of all the app icons in homepages)(inclouding the icons in folders)</t>
    <phoneticPr fontId="26" type="noConversion"/>
  </si>
  <si>
    <t>1. In home page
2. Each app can be launch and exit successfully
3. Go to the first page successfully
4. Each app can be launch and exit successfully
5, 6. Can swipe to the next page and Each app can be launch  and exit successfully</t>
    <phoneticPr fontId="26" type="noConversion"/>
  </si>
  <si>
    <t>1. Back Home
2. Click each icon in the bottom of homepage from left to right, wait for 10 seconds after each apps opened, then exit it.
3. Go to the first page of homepages
4. Click each icon in the  homepage except bottom icons, wait for 10 seconds after each apps opened then exit it. Click each icons in folders if there are folders.
5. Swipe the next homepage if it exist. Click each icon in the  homepage except bottom icons, wait for 10 seconds after each apps opened then exit.. Click each icons in folders if there are folders.
6. Repeat step 5 till click icons in all homepages.</t>
    <phoneticPr fontId="26" type="noConversion"/>
  </si>
  <si>
    <t xml:space="preserve">Navigate to each desktop icon
</t>
    <phoneticPr fontId="26" type="noConversion"/>
  </si>
  <si>
    <t>08_Menu Navigation</t>
    <phoneticPr fontId="26" type="noConversion"/>
  </si>
  <si>
    <t>1. Open browser successfully
2. Exit browser successfully</t>
    <phoneticPr fontId="26" type="noConversion"/>
  </si>
  <si>
    <t>1. Launcher browser
2. Exit the browser</t>
    <phoneticPr fontId="26" type="noConversion"/>
  </si>
  <si>
    <t>Close the browser</t>
    <phoneticPr fontId="26" type="noConversion"/>
  </si>
  <si>
    <t>1. Open Successfully
2. The list is to the top
3. Open the app just click successfully</t>
    <phoneticPr fontId="26" type="noConversion"/>
  </si>
  <si>
    <t>1. Open the recently apps
2. Swipe the recently app list to the top
3. Click the top app in the list
(continue to the steps next case )</t>
    <phoneticPr fontId="26" type="noConversion"/>
  </si>
  <si>
    <t>Switch from the browser application to each running application</t>
    <phoneticPr fontId="26" type="noConversion"/>
  </si>
  <si>
    <t>≈ 21 minutes</t>
    <phoneticPr fontId="26" type="noConversion"/>
  </si>
  <si>
    <t>1. Open Successfully
2. Clear all successfully
3. Each apps was opened
4. Open browser
5. The homepage is loaded</t>
    <phoneticPr fontId="26" type="noConversion"/>
  </si>
  <si>
    <t>1. Open the recently apps
2. Clear all the recently apps
3. Open 5 apps such as messaging, contacts, email, music, filemanger
4. Launcher Browser
5. Open homepage
(continue to the steps next case )</t>
    <phoneticPr fontId="26" type="noConversion"/>
  </si>
  <si>
    <t>Connent to a useful wifi</t>
    <phoneticPr fontId="26" type="noConversion"/>
  </si>
  <si>
    <t>Start a browser session and load home page.If the Sesame client is loaded then it shall be used for this test</t>
    <phoneticPr fontId="26" type="noConversion"/>
  </si>
  <si>
    <t>1. Open phone
2. Send call successfully, and a call is connectting
3. Open Successfully
4. The list is to the top
5-6. Open the app just click successfully
7. Open phone
8. The call disconnect</t>
    <phoneticPr fontId="26" type="noConversion"/>
  </si>
  <si>
    <t>1. Launcher phone
2. Open dialpad--&gt;Input the receicer call number, Send a call and wait to connect
3. Open the recently apps
4. Swipe the recently app list to the top
5. Click the top app in the list
6. repeat step 4-5 for 3 times
7. Launcher Phone
8. Click end button to end the call</t>
    <phoneticPr fontId="26" type="noConversion"/>
  </si>
  <si>
    <t>1. A SIM card in the device
2. Another device with SIM card is needed to receicer the call
(Next items Set in script)
3. Open the recently apps
4. Clear all the recently apps
5. Open 5 apps such as messaging, contacts, email, music, filemanger</t>
    <phoneticPr fontId="26" type="noConversion"/>
  </si>
  <si>
    <t>Switch from the telephony application to each running application</t>
    <phoneticPr fontId="26" type="noConversion"/>
  </si>
  <si>
    <t>07_ Multi_Tasking</t>
    <phoneticPr fontId="26" type="noConversion"/>
  </si>
  <si>
    <t>1. Stay in music player
2. Stop playing
3. Exit successfully</t>
    <phoneticPr fontId="26" type="noConversion"/>
  </si>
  <si>
    <t>1. If not in music player, launch music player
2. If there is a music playing, stop it
3. Exit music player</t>
    <phoneticPr fontId="26" type="noConversion"/>
  </si>
  <si>
    <t>Close the music player</t>
    <phoneticPr fontId="26" type="noConversion"/>
  </si>
  <si>
    <t>1. Stay in music player
2. Enter music list
3. The music is playing</t>
    <phoneticPr fontId="26" type="noConversion"/>
  </si>
  <si>
    <t>1. If not in music player, launch music player
2. If not in music list, open music list
3. Click a music in music list</t>
    <phoneticPr fontId="26" type="noConversion"/>
  </si>
  <si>
    <t>There are musics in storager</t>
    <phoneticPr fontId="26" type="noConversion"/>
  </si>
  <si>
    <t>play a music file</t>
    <phoneticPr fontId="26" type="noConversion"/>
  </si>
  <si>
    <t>1. Launch music player successfully
2. Stay in music player
3. Exit successfully</t>
    <phoneticPr fontId="26" type="noConversion"/>
  </si>
  <si>
    <t>1. If not in music player, launch music player
2. Waiti for 10 seconds
3. Exit music player</t>
    <phoneticPr fontId="26" type="noConversion"/>
  </si>
  <si>
    <t>Open/close the music player</t>
    <phoneticPr fontId="26" type="noConversion"/>
  </si>
  <si>
    <t>1. Stay in Browser
2. Can open the video streaming in video player
3. The video streaming playing and can be stop
4. Ban back to browser and clear cache</t>
    <phoneticPr fontId="26" type="noConversion"/>
  </si>
  <si>
    <t>1. If not in Browser, launch Browser
2. Input a video streaming URL --&gt; Open the video in a video player
3. Wait for the streaming playing, if more than 30 seconds, stop it.
4. Clear the browser cache</t>
    <phoneticPr fontId="26" type="noConversion"/>
  </si>
  <si>
    <t>Play video streaming content using device browser</t>
    <phoneticPr fontId="26" type="noConversion"/>
  </si>
  <si>
    <t>1. Stay in Sound Recorder
2. Can enter the files list
3. Can delete the audio file
4. Audio file's one less</t>
    <phoneticPr fontId="26" type="noConversion"/>
  </si>
  <si>
    <t>1. If not in Sound Recorder, launch Sound Recorder
2. Click the recording files list
3. Click a recording file to delete
4. Check if a video file was deleted</t>
    <phoneticPr fontId="26" type="noConversion"/>
  </si>
  <si>
    <t>Recording files exists</t>
    <phoneticPr fontId="26" type="noConversion"/>
  </si>
  <si>
    <t>Delete a audio</t>
    <phoneticPr fontId="26" type="noConversion"/>
  </si>
  <si>
    <t>1. Stay in Sound Recorder
2. Can enter the files list
3. Can play the audio
4. The audio finish playing</t>
    <phoneticPr fontId="26" type="noConversion"/>
  </si>
  <si>
    <t>1. If not in Sound Recorder, launch Sound Recorder
2. Click the recording files list
3. Click a recording file to play
4. Wait for playing finish</t>
    <phoneticPr fontId="26" type="noConversion"/>
  </si>
  <si>
    <t>A recording file exist</t>
    <phoneticPr fontId="26" type="noConversion"/>
  </si>
  <si>
    <t>play a 5s audio</t>
    <phoneticPr fontId="26" type="noConversion"/>
  </si>
  <si>
    <t>1. Stay in Sound Recorder
2. Start to record audio
3. In recording
4. Stop recording and the one audio file is added</t>
    <phoneticPr fontId="26" type="noConversion"/>
  </si>
  <si>
    <t>1. If not in Sound Recorder, launch Sound Recorder
2. Click record button
3. Wait for 5 seconds
4. Click stop button--&gt;Save</t>
    <phoneticPr fontId="26" type="noConversion"/>
  </si>
  <si>
    <t>Record a 5s audio</t>
    <phoneticPr fontId="26" type="noConversion"/>
  </si>
  <si>
    <t>1. Stay in camera
2. Can enter the preview
3. Can delete the photo file
4. Photo file's one less</t>
    <phoneticPr fontId="26" type="noConversion"/>
  </si>
  <si>
    <t>1. If not in camera, launch camera
2. Swipe left to open the "Photos" preview
3. Choose the first photo--&gt;click delete --&gt;Confirm delete if needed
4. Check if a photo file was deleted</t>
    <phoneticPr fontId="26" type="noConversion"/>
  </si>
  <si>
    <t>Photo files exists</t>
    <phoneticPr fontId="26" type="noConversion"/>
  </si>
  <si>
    <t>Delete a picture</t>
    <phoneticPr fontId="26" type="noConversion"/>
  </si>
  <si>
    <t>1. Stay in camera
2. Can enter the preview
3. Can Open the photo</t>
    <phoneticPr fontId="26" type="noConversion"/>
  </si>
  <si>
    <t>1. If not in camera, launch camera
2. Swipe left to open the "Photos" preview
3. Open the first photo</t>
    <phoneticPr fontId="26" type="noConversion"/>
  </si>
  <si>
    <t>A photo file exist</t>
    <phoneticPr fontId="26" type="noConversion"/>
  </si>
  <si>
    <t>Open a picture</t>
    <phoneticPr fontId="26" type="noConversion"/>
  </si>
  <si>
    <t>1. Stay in camera
2. In camera mode
3. One photo file is added</t>
    <phoneticPr fontId="26" type="noConversion"/>
  </si>
  <si>
    <t>1. If not in camera, launch camera
2. If not in camera mode , switch to camera
3. Click take photo button</t>
    <phoneticPr fontId="26" type="noConversion"/>
  </si>
  <si>
    <t>Take a picture</t>
    <phoneticPr fontId="26" type="noConversion"/>
  </si>
  <si>
    <t>1. Stay in camera
2. Can enter the preview
3. Can delete the video file
4. Video file's one less</t>
    <phoneticPr fontId="26" type="noConversion"/>
  </si>
  <si>
    <t>1. If not in camera, launch camera
2. Swipe left to open the "Photos" preview
3. Choose the first video--&gt;click delete --&gt;Confirm delete if needed
4. Check if a video file was deleted</t>
    <phoneticPr fontId="26" type="noConversion"/>
  </si>
  <si>
    <t>Video files exists</t>
    <phoneticPr fontId="26" type="noConversion"/>
  </si>
  <si>
    <t>Delete a video</t>
    <phoneticPr fontId="26" type="noConversion"/>
  </si>
  <si>
    <t>1. Stay in camera
2. Can enter the preview
3. Can play the video
4. The video finish playing</t>
    <phoneticPr fontId="26" type="noConversion"/>
  </si>
  <si>
    <t>1. If not in camera, launch camera
2. Swipe left to open the "Photos" preview
3. Choose the first video to play
4. Wait for the video playing finish</t>
    <phoneticPr fontId="26" type="noConversion"/>
  </si>
  <si>
    <t>A recorded video file exist</t>
    <phoneticPr fontId="26" type="noConversion"/>
  </si>
  <si>
    <t>Play a 30s video</t>
    <phoneticPr fontId="26" type="noConversion"/>
  </si>
  <si>
    <t>≈ 2.5 hours</t>
    <phoneticPr fontId="26" type="noConversion"/>
  </si>
  <si>
    <t>1. Stay in camera
2. In vido mode
3. Start to record video
4. In recording
5. Stop record video and the one video file is added</t>
    <phoneticPr fontId="26" type="noConversion"/>
  </si>
  <si>
    <t>1. If not in camera, launch camera
2. If not in video mode , switch to video
3. Click record button
4. Wait for 30 seconds
5. Click stop button</t>
    <phoneticPr fontId="26" type="noConversion"/>
  </si>
  <si>
    <t>Record a 30s video</t>
    <phoneticPr fontId="26" type="noConversion"/>
  </si>
  <si>
    <t>06_Multi-Media</t>
    <phoneticPr fontId="26" type="noConversion"/>
  </si>
  <si>
    <t>1. Stay in alarm
2. Delete the alarm
3. The text "Alarm deleted" exist</t>
    <phoneticPr fontId="26" type="noConversion"/>
  </si>
  <si>
    <t>1. If not in alarm, launch Clock and switch to alarm
2. Click the first alarm--&gt;Delete
3. Check if the text "Alarm deleted" exist</t>
    <phoneticPr fontId="26" type="noConversion"/>
  </si>
  <si>
    <t>Enough alarm added</t>
    <phoneticPr fontId="26" type="noConversion"/>
  </si>
  <si>
    <t>Delete an alarm</t>
    <phoneticPr fontId="26" type="noConversion"/>
  </si>
  <si>
    <t>1. Stay in calendar
2. Can open the event
3. Delete the event successfully
4. The evnet is not exist</t>
    <phoneticPr fontId="26" type="noConversion"/>
  </si>
  <si>
    <t>1. If not in calendar, launch calendar
2. Open a event exist
3  Delete the event
4. Check if the event exist</t>
    <phoneticPr fontId="26" type="noConversion"/>
  </si>
  <si>
    <t>Enough event added</t>
    <phoneticPr fontId="26" type="noConversion"/>
  </si>
  <si>
    <t>Delete a event in the calendar</t>
    <phoneticPr fontId="26" type="noConversion"/>
  </si>
  <si>
    <t>1. Stay in alarm
2. Open the time editor and back to alarm after click "OK"
3. The alarm was saved
4. The alarm is disable</t>
    <phoneticPr fontId="26" type="noConversion"/>
  </si>
  <si>
    <t>1. If not in alarm, launch Clock and switch to alarm
2. Add--&gt;OK
3. Check if the alarm was added
4. Turn off the alarm just added</t>
    <phoneticPr fontId="26" type="noConversion"/>
  </si>
  <si>
    <t>Add an alarm</t>
    <phoneticPr fontId="26" type="noConversion"/>
  </si>
  <si>
    <t>≈ 16 minutes</t>
    <phoneticPr fontId="26" type="noConversion"/>
  </si>
  <si>
    <t>1. Stay in calendar
2. Can input name, edit the day and save the event
3. Save the event successfully</t>
    <phoneticPr fontId="26" type="noConversion"/>
  </si>
  <si>
    <t>1. If not in calendar, launch calendar
2. Add a event--&gt;Input the event name and choose a day(Each enent shall be entered on a different day in the calendar)--&gt;Save
3. Check if the event was added</t>
    <phoneticPr fontId="26" type="noConversion"/>
  </si>
  <si>
    <t>Add a event to the calendar</t>
    <phoneticPr fontId="26" type="noConversion"/>
  </si>
  <si>
    <t>05_PIM</t>
    <phoneticPr fontId="26" type="noConversion"/>
  </si>
  <si>
    <t>1. Stay in browser
2. Each bookmark opened successfully
3. Clear cache</t>
    <phoneticPr fontId="26" type="noConversion"/>
  </si>
  <si>
    <t>1. If not in Browser, launch browser
2. Open bookmark--&gt;Click the the top 5 web pages stored in the bookmark one by one--&gt;Waiting for webpage loading
3. Clear the cache</t>
    <phoneticPr fontId="26" type="noConversion"/>
  </si>
  <si>
    <t>1.Connent to a useful wifi
2. Save at least 5 bookmarks</t>
    <phoneticPr fontId="26" type="noConversion"/>
  </si>
  <si>
    <t>Open Top Web Sites in bookmark</t>
    <phoneticPr fontId="26" type="noConversion"/>
  </si>
  <si>
    <t>1. Stay in browser
2. Open the web page successfully
3. Open the link in the webpage successfully
4. Clear cache</t>
    <phoneticPr fontId="26" type="noConversion"/>
  </si>
  <si>
    <t>1. If not in Browser, launch browser
2. Input a URL --&gt; Open the webpage
3. Click a link on the webpage
4. Clear the cache</t>
    <phoneticPr fontId="26" type="noConversion"/>
  </si>
  <si>
    <t>Navigate to a link</t>
    <phoneticPr fontId="26" type="noConversion"/>
  </si>
  <si>
    <t>1. Stay in browser
2. Open the web page in bookmard successfully
3. Clear cache</t>
    <phoneticPr fontId="26" type="noConversion"/>
  </si>
  <si>
    <t>1. If not in Browser, launch browser
2. Open bookmark--&gt;Click the first web page--&gt;Waiting for webpage loading
3. Clear the cache</t>
    <phoneticPr fontId="26" type="noConversion"/>
  </si>
  <si>
    <t>1. Connent to a useful wifi
2. Save a bookmark</t>
    <phoneticPr fontId="26" type="noConversion"/>
  </si>
  <si>
    <t>Open a web page</t>
    <phoneticPr fontId="26" type="noConversion"/>
  </si>
  <si>
    <t>04_Browser</t>
    <phoneticPr fontId="26" type="noConversion"/>
  </si>
  <si>
    <t>1. Stay in email
2. Can open the email</t>
    <phoneticPr fontId="26" type="noConversion"/>
  </si>
  <si>
    <r>
      <t>1. If not in Email</t>
    </r>
    <r>
      <rPr>
        <sz val="10"/>
        <color theme="1"/>
        <rFont val="宋体"/>
        <family val="3"/>
        <charset val="134"/>
      </rPr>
      <t>，</t>
    </r>
    <r>
      <rPr>
        <sz val="10"/>
        <color theme="1"/>
        <rFont val="Arial"/>
        <family val="2"/>
      </rPr>
      <t>launch Email
2. Enter Inbox--&gt;Open the second email with an attachment</t>
    </r>
    <phoneticPr fontId="26" type="noConversion"/>
  </si>
  <si>
    <t>Open an email with an attachment</t>
    <phoneticPr fontId="26" type="noConversion"/>
  </si>
  <si>
    <r>
      <t>1. If not in Email</t>
    </r>
    <r>
      <rPr>
        <sz val="10"/>
        <color theme="1"/>
        <rFont val="宋体"/>
        <family val="3"/>
        <charset val="134"/>
      </rPr>
      <t>，</t>
    </r>
    <r>
      <rPr>
        <sz val="10"/>
        <color theme="1"/>
        <rFont val="Arial"/>
        <family val="2"/>
      </rPr>
      <t>launch Email
2. Enter Inbox--&gt;Open the first email with no attachment</t>
    </r>
    <phoneticPr fontId="26" type="noConversion"/>
  </si>
  <si>
    <t>Open an email with no attachment</t>
    <phoneticPr fontId="26" type="noConversion"/>
  </si>
  <si>
    <t>1. Stay in email
2. Can forward the email
3. The outbox is empty after wait for some time
4-1. Delete the email in outbox successfully
4-2. The Sent box is not empty, Delete the messagings in Sent box successfully
5. Trash is empty</t>
    <phoneticPr fontId="26" type="noConversion"/>
  </si>
  <si>
    <r>
      <t>1. If not in Email</t>
    </r>
    <r>
      <rPr>
        <sz val="10"/>
        <color theme="1"/>
        <rFont val="宋体"/>
        <family val="3"/>
        <charset val="134"/>
      </rPr>
      <t>，</t>
    </r>
    <r>
      <rPr>
        <sz val="10"/>
        <color theme="1"/>
        <rFont val="Arial"/>
        <family val="2"/>
      </rPr>
      <t>launch Email
2. Enter Inbox--&gt;Open the second email with an attachment--&gt;Forward--&gt;Input the receiver email--&gt;Send
3. Enter Outbox--&gt;Wait the outbox empty(email was sent)
4-1. If the Outox not empty for a long time --&gt;Open the email and Delete it
4-2. If the Outox empty--&gt;Enter Sent--&gt; Wait for the sent box not empty --&gt;I f the Sent box not empty--&gt;Delete all the letters in Sent box one by one
5. Enter Trash--&gt;Empty Trash</t>
    </r>
    <phoneticPr fontId="26" type="noConversion"/>
  </si>
  <si>
    <t>Send an email with an attachment</t>
    <phoneticPr fontId="26" type="noConversion"/>
  </si>
  <si>
    <t>≈ 3 hours</t>
    <phoneticPr fontId="26" type="noConversion"/>
  </si>
  <si>
    <r>
      <t>1. If not in Email</t>
    </r>
    <r>
      <rPr>
        <sz val="10"/>
        <color theme="1"/>
        <rFont val="宋体"/>
        <family val="3"/>
        <charset val="134"/>
      </rPr>
      <t>，</t>
    </r>
    <r>
      <rPr>
        <sz val="10"/>
        <color theme="1"/>
        <rFont val="Arial"/>
        <family val="2"/>
      </rPr>
      <t>launch Email
2. Enter Inbox--&gt;Open the first email with no attachment--&gt;Forward--&gt;Input the receiver email--&gt;Send
3. Enter Outbox--&gt;Wait the outbox empty(email was sent)
4-1. If the Outox not empty for a long time --&gt;Open the email and Delete it
4-2. If the Outox empty--&gt;Enter Sent--&gt; Wait for the sent box not empty --&gt;I f the Sent box not empty--&gt;Delete all the letters in Sent box one by one
5. Enter Trash--&gt;Empty Trash</t>
    </r>
    <phoneticPr fontId="26" type="noConversion"/>
  </si>
  <si>
    <t xml:space="preserve">1. Connent to a useful wifi
2.  Add an email Account. 
3.  Empty the ‘Outbox’, ‘Sent’ and ‘Trash’ in the Account. 
4.  Preloading two and only two emails in ‘Inbox’: The first is ‘only text’( at least 3000 character in) and the second is ‘with 5M attachment’ 
</t>
    <phoneticPr fontId="26" type="noConversion"/>
  </si>
  <si>
    <t>Send an email with no attachment</t>
    <phoneticPr fontId="26" type="noConversion"/>
  </si>
  <si>
    <t>03_Email</t>
    <phoneticPr fontId="26" type="noConversion"/>
  </si>
  <si>
    <t>1. Stay in Messaging
2. The picture can be open
3. Back to Messaging successfully</t>
    <phoneticPr fontId="26" type="noConversion"/>
  </si>
  <si>
    <r>
      <t>1. If not in Messaging</t>
    </r>
    <r>
      <rPr>
        <sz val="10"/>
        <color theme="1"/>
        <rFont val="宋体"/>
        <family val="3"/>
        <charset val="134"/>
      </rPr>
      <t>，</t>
    </r>
    <r>
      <rPr>
        <sz val="10"/>
        <color theme="1"/>
        <rFont val="Arial"/>
        <family val="2"/>
      </rPr>
      <t>launch Messaging
2. Display the MMS with a picture attachment preloading--&gt;Open the picture attachment
3. Back to Messaging</t>
    </r>
    <phoneticPr fontId="26" type="noConversion"/>
  </si>
  <si>
    <t>Open a MMS with a picture</t>
    <phoneticPr fontId="26" type="noConversion"/>
  </si>
  <si>
    <t>1. Stay in Messaging
2. The video playing succesully
3. Back to Messaging after video play finish</t>
    <phoneticPr fontId="26" type="noConversion"/>
  </si>
  <si>
    <r>
      <t>1. If not in Messaging</t>
    </r>
    <r>
      <rPr>
        <sz val="10"/>
        <color theme="1"/>
        <rFont val="宋体"/>
        <family val="3"/>
        <charset val="134"/>
      </rPr>
      <t>，</t>
    </r>
    <r>
      <rPr>
        <sz val="10"/>
        <color theme="1"/>
        <rFont val="Arial"/>
        <family val="2"/>
      </rPr>
      <t>launch Messaging
2. Display the MMS with a video attachment preloading--&gt;Open the video attachment
3. Wait for the video playing finish.</t>
    </r>
    <phoneticPr fontId="26" type="noConversion"/>
  </si>
  <si>
    <t>Open a MMS with a video attachment</t>
    <phoneticPr fontId="26" type="noConversion"/>
  </si>
  <si>
    <t>1. Stay in Messaging
2. The audio playing succesully
3. Back to Messaging after audio play finish</t>
    <phoneticPr fontId="26" type="noConversion"/>
  </si>
  <si>
    <r>
      <t>1. If not in Messaging</t>
    </r>
    <r>
      <rPr>
        <sz val="10"/>
        <color theme="1"/>
        <rFont val="宋体"/>
        <family val="3"/>
        <charset val="134"/>
      </rPr>
      <t>，</t>
    </r>
    <r>
      <rPr>
        <sz val="10"/>
        <color theme="1"/>
        <rFont val="Arial"/>
        <family val="2"/>
      </rPr>
      <t>launch Messaging
2. Display the MMS with a audio attachment preloading--&gt;Open the audio attachment
3. Wait for the audio playing finish.</t>
    </r>
    <phoneticPr fontId="26" type="noConversion"/>
  </si>
  <si>
    <t>Open a MMS with a audio attachment</t>
    <phoneticPr fontId="26" type="noConversion"/>
  </si>
  <si>
    <t>1. Stay in Messaging
2. Can send the messaging
3. Sent the messaging succesfully.</t>
    <phoneticPr fontId="26" type="noConversion"/>
  </si>
  <si>
    <r>
      <t>1. If not in Messaging</t>
    </r>
    <r>
      <rPr>
        <sz val="10"/>
        <color theme="1"/>
        <rFont val="宋体"/>
        <family val="3"/>
        <charset val="134"/>
      </rPr>
      <t>，</t>
    </r>
    <r>
      <rPr>
        <sz val="10"/>
        <color theme="1"/>
        <rFont val="Arial"/>
        <family val="2"/>
      </rPr>
      <t>launch Messaging
2. Display the MMS with a  picture attachment preloading--&gt;Long click the MMS --&gt;Forward--&gt; Input the receiver number --&gt;Send
3. Wait for the messaging sending</t>
    </r>
    <phoneticPr fontId="26" type="noConversion"/>
  </si>
  <si>
    <t>Send a MMS with a picture attachment</t>
    <phoneticPr fontId="26" type="noConversion"/>
  </si>
  <si>
    <r>
      <t>1. If not in Messaging</t>
    </r>
    <r>
      <rPr>
        <sz val="10"/>
        <color theme="1"/>
        <rFont val="宋体"/>
        <family val="3"/>
        <charset val="134"/>
      </rPr>
      <t>，</t>
    </r>
    <r>
      <rPr>
        <sz val="10"/>
        <color theme="1"/>
        <rFont val="Arial"/>
        <family val="2"/>
      </rPr>
      <t>launch Messaging
2. Display the MMS with a video attachment preloading--&gt;Long click the MMS --&gt;Forward--&gt; Input the receiver number --&gt;Send
3. Wait for the messaging sending</t>
    </r>
    <phoneticPr fontId="26" type="noConversion"/>
  </si>
  <si>
    <t>Send a MMS with a video attachment</t>
    <phoneticPr fontId="26" type="noConversion"/>
  </si>
  <si>
    <r>
      <t>1. If not in Messaging</t>
    </r>
    <r>
      <rPr>
        <sz val="10"/>
        <color theme="1"/>
        <rFont val="宋体"/>
        <family val="3"/>
        <charset val="134"/>
      </rPr>
      <t>，</t>
    </r>
    <r>
      <rPr>
        <sz val="10"/>
        <color theme="1"/>
        <rFont val="Arial"/>
        <family val="2"/>
      </rPr>
      <t>launch Messaging
2. Display the MMS with a audio attachment preloading--&gt;Long click the MMS --&gt;Forward--&gt; Input the receiver number --&gt;Send
3. Wait for the messaging sending</t>
    </r>
    <phoneticPr fontId="26" type="noConversion"/>
  </si>
  <si>
    <t>Send a MMS with a  audio attachment</t>
    <phoneticPr fontId="26" type="noConversion"/>
  </si>
  <si>
    <r>
      <t>1. If not in Messaging</t>
    </r>
    <r>
      <rPr>
        <sz val="10"/>
        <color theme="1"/>
        <rFont val="宋体"/>
        <family val="3"/>
        <charset val="134"/>
      </rPr>
      <t>，</t>
    </r>
    <r>
      <rPr>
        <sz val="10"/>
        <color theme="1"/>
        <rFont val="Arial"/>
        <family val="2"/>
      </rPr>
      <t>launch Messaging
2. Display the SMS preloading--&gt;Long click the SMS --&gt;Forward--&gt; Input the receiver number --&gt;Send
3. Wait for the messaging sending</t>
    </r>
    <phoneticPr fontId="26" type="noConversion"/>
  </si>
  <si>
    <t xml:space="preserve">1. A SIM card in and regist to the default network, Delete all the messaging before
2.  Add 4 new Messaging and sent to different receiver.
The 4 Messaging from top to bottom is : 
(1)MMS with Audio(more than 10 seconds, and match the largest supporting)
(2) MMS with Video(more than 10 seconds and match the largest supportin)
(3) MMS with Picture(match the largest supportin)
(4)SMS( maximum number of characters with out requiring the message to be segmented)
 (It’s need to send form SMS to MMS with Audio)
3.  Delete the video, photo and voice files in gallery and recording after Send all the MMS.
</t>
    <phoneticPr fontId="26" type="noConversion"/>
  </si>
  <si>
    <t>Send an SMS</t>
    <phoneticPr fontId="26" type="noConversion"/>
  </si>
  <si>
    <t>02_Messaging</t>
    <phoneticPr fontId="26" type="noConversion"/>
  </si>
  <si>
    <t>1. Stay in Contacts
2. The contct's name,  phone number and email is correctly be saved.</t>
    <phoneticPr fontId="26" type="noConversion"/>
  </si>
  <si>
    <r>
      <t>1. If not in Contacts</t>
    </r>
    <r>
      <rPr>
        <sz val="10"/>
        <rFont val="宋体"/>
        <family val="3"/>
        <charset val="134"/>
      </rPr>
      <t>，</t>
    </r>
    <r>
      <rPr>
        <sz val="10"/>
        <rFont val="Arial"/>
        <family val="2"/>
      </rPr>
      <t>launch Contacts
2. Click "Add contact" --&gt;Input phone number and email--&gt; Save the contact</t>
    </r>
    <phoneticPr fontId="26" type="noConversion"/>
  </si>
  <si>
    <t>Create contacts</t>
    <phoneticPr fontId="26" type="noConversion"/>
  </si>
  <si>
    <t>≈ 24 minutes</t>
    <phoneticPr fontId="26" type="noConversion"/>
  </si>
  <si>
    <t>1. Stay in Contacts
2. The contacts list is empty
3. The contacts exists
4. Delete the contact successfully</t>
    <phoneticPr fontId="26" type="noConversion"/>
  </si>
  <si>
    <r>
      <t>1. If not in Contacts</t>
    </r>
    <r>
      <rPr>
        <sz val="10"/>
        <rFont val="宋体"/>
        <family val="3"/>
        <charset val="134"/>
      </rPr>
      <t>，</t>
    </r>
    <r>
      <rPr>
        <sz val="10"/>
        <rFont val="Arial"/>
        <family val="2"/>
      </rPr>
      <t>launch Contacts
2. Delete all contacts if the lilst is not empty
3. Import the ".vcf" file contain more than 30 contacts
4. Open the first contact and delete it
5. Repeat the step4</t>
    </r>
    <phoneticPr fontId="26" type="noConversion"/>
  </si>
  <si>
    <t>A .vcf File(Contain more than 30 contacts) in phone storage</t>
    <phoneticPr fontId="26" type="noConversion"/>
  </si>
  <si>
    <t>Delete contacts</t>
    <phoneticPr fontId="26" type="noConversion"/>
  </si>
  <si>
    <t>1. Stay in call history
2. MO call successfully
3. Keep in call
4. Call disconnect</t>
    <phoneticPr fontId="26" type="noConversion"/>
  </si>
  <si>
    <t>1. If not in call history, open call histroy
2. MO call from the first call history
3. Keep in call 10 seconds after connect
4. Hang up the call</t>
    <phoneticPr fontId="26" type="noConversion"/>
  </si>
  <si>
    <t>1. A SIM card in the device and regist to the default network
2. Finish the test above(Make sure there is at least one call history exist)</t>
    <phoneticPr fontId="26" type="noConversion"/>
  </si>
  <si>
    <t>MO call from call history</t>
    <phoneticPr fontId="26" type="noConversion"/>
  </si>
  <si>
    <t>1. Stay in Contacts
2. The contacts list is not null
3. MO call successfully
4. Keep in call
5. Call disconnect</t>
    <phoneticPr fontId="26" type="noConversion"/>
  </si>
  <si>
    <r>
      <t>1. If not in Contacts</t>
    </r>
    <r>
      <rPr>
        <sz val="10"/>
        <color theme="1"/>
        <rFont val="宋体"/>
        <family val="3"/>
        <charset val="134"/>
      </rPr>
      <t>，</t>
    </r>
    <r>
      <rPr>
        <sz val="10"/>
        <color theme="1"/>
        <rFont val="Arial"/>
        <family val="2"/>
      </rPr>
      <t>launch Contacts
2..If there is none contacts</t>
    </r>
    <r>
      <rPr>
        <sz val="10"/>
        <color theme="1"/>
        <rFont val="宋体"/>
        <family val="3"/>
        <charset val="134"/>
      </rPr>
      <t>，</t>
    </r>
    <r>
      <rPr>
        <sz val="10"/>
        <color theme="1"/>
        <rFont val="Arial"/>
        <family val="2"/>
      </rPr>
      <t>import the ".vcf" file
3. MO call from the contacts list from top to bottom. 
4. Keep in call 10 seconds after connect
5. Hang up the call</t>
    </r>
    <phoneticPr fontId="26" type="noConversion"/>
  </si>
  <si>
    <t>1. A SIM card in the device and regist to the default network
2. A .vcf File(Contain more than 6 contacts) in phone storage</t>
    <phoneticPr fontId="26" type="noConversion"/>
  </si>
  <si>
    <t>MO call from contacts</t>
    <phoneticPr fontId="26" type="noConversion"/>
  </si>
  <si>
    <t>01_Telephony</t>
    <phoneticPr fontId="26" type="noConversion"/>
  </si>
  <si>
    <t>Take time of one round</t>
    <phoneticPr fontId="26" type="noConversion"/>
  </si>
  <si>
    <t>Pass rate</t>
    <phoneticPr fontId="26" type="noConversion"/>
  </si>
  <si>
    <t>Test times</t>
    <phoneticPr fontId="26" type="noConversion"/>
  </si>
  <si>
    <t>Expect Result</t>
    <phoneticPr fontId="26" type="noConversion"/>
  </si>
  <si>
    <t>Operate Steps</t>
    <phoneticPr fontId="26" type="noConversion"/>
  </si>
  <si>
    <t>Initial condition</t>
    <phoneticPr fontId="26" type="noConversion"/>
  </si>
  <si>
    <t>Title</t>
    <phoneticPr fontId="26" type="noConversion"/>
  </si>
  <si>
    <t>Order in Feature</t>
    <phoneticPr fontId="26" type="noConversion"/>
  </si>
  <si>
    <t>Feature</t>
    <phoneticPr fontId="26" type="noConversion"/>
  </si>
  <si>
    <t>Tablets stability test case</t>
    <phoneticPr fontId="26" type="noConversion"/>
  </si>
  <si>
    <t>yaqi.wei</t>
    <phoneticPr fontId="26" type="noConversion"/>
  </si>
  <si>
    <t xml:space="preserve">1.add up mean time without failure for each device
2.Modify Pass criteria
3.Remove titles as conclusion, review </t>
    <phoneticPr fontId="26" type="noConversion"/>
  </si>
  <si>
    <t>V3.0</t>
    <phoneticPr fontId="26" type="noConversion"/>
  </si>
  <si>
    <t>2016.9.29</t>
    <phoneticPr fontId="26" type="noConversion"/>
  </si>
  <si>
    <t>miaomiao tang</t>
    <phoneticPr fontId="17" type="noConversion"/>
  </si>
  <si>
    <t>Modify</t>
    <phoneticPr fontId="17" type="noConversion"/>
  </si>
  <si>
    <t>V 2.0</t>
    <phoneticPr fontId="17" type="noConversion"/>
  </si>
  <si>
    <t>2015.6.29</t>
    <phoneticPr fontId="17" type="noConversion"/>
  </si>
  <si>
    <t>yaqi.wei</t>
    <phoneticPr fontId="17" type="noConversion"/>
  </si>
  <si>
    <t xml:space="preserve">Draft version
</t>
    <phoneticPr fontId="17" type="noConversion"/>
  </si>
  <si>
    <t>V 1.0</t>
    <phoneticPr fontId="17" type="noConversion"/>
  </si>
  <si>
    <t>2014.10.24</t>
    <phoneticPr fontId="17" type="noConversion"/>
  </si>
  <si>
    <t>Author</t>
    <phoneticPr fontId="17" type="noConversion"/>
  </si>
  <si>
    <t>Description</t>
    <phoneticPr fontId="17" type="noConversion"/>
  </si>
  <si>
    <t>release version</t>
    <phoneticPr fontId="17" type="noConversion"/>
  </si>
  <si>
    <t>date</t>
    <phoneticPr fontId="17" type="noConversion"/>
  </si>
  <si>
    <t xml:space="preserve">Revision record
</t>
    <phoneticPr fontId="17" type="noConversion"/>
  </si>
  <si>
    <t xml:space="preserve">MTBF Test Report Model
</t>
    <phoneticPr fontId="17" type="noConversion"/>
  </si>
  <si>
    <t>Browser</t>
    <phoneticPr fontId="26" type="noConversion"/>
  </si>
  <si>
    <t>Loop 9 Total
Successful</t>
    <phoneticPr fontId="17" type="noConversion"/>
  </si>
  <si>
    <t xml:space="preserve">Total Attempted </t>
    <phoneticPr fontId="17" type="noConversion"/>
  </si>
  <si>
    <t>Device 6</t>
    <phoneticPr fontId="17" type="noConversion"/>
  </si>
  <si>
    <t>Mean time without fail for every device</t>
    <phoneticPr fontId="26" type="noConversion"/>
  </si>
  <si>
    <t>SW-Version</t>
    <phoneticPr fontId="17" type="noConversion"/>
  </si>
  <si>
    <t>HW-Version</t>
    <phoneticPr fontId="26" type="noConversion"/>
  </si>
  <si>
    <t>YES</t>
    <phoneticPr fontId="30" type="noConversion"/>
  </si>
  <si>
    <t>YES</t>
    <phoneticPr fontId="26" type="noConversion"/>
  </si>
  <si>
    <t>YES</t>
    <phoneticPr fontId="30" type="noConversion"/>
  </si>
  <si>
    <t>Loop 13 Total
Successful</t>
  </si>
  <si>
    <t>Loop 14 Total
Successful</t>
  </si>
  <si>
    <t>Loop 15 Total
Successful</t>
  </si>
  <si>
    <t xml:space="preserve"> </t>
  </si>
  <si>
    <t xml:space="preserve"> Device #3(KR4THIMJINKNLNKF)</t>
    <phoneticPr fontId="26" type="noConversion"/>
  </si>
  <si>
    <t xml:space="preserve"> Device #1(DUHIWOTS75VS8TAE)</t>
    <phoneticPr fontId="26" type="noConversion"/>
  </si>
  <si>
    <t xml:space="preserve"> Device #2(5SOVCMPNU8SKNBOJ)</t>
    <phoneticPr fontId="26" type="noConversion"/>
  </si>
  <si>
    <t xml:space="preserve"> Device #4(898SSKDYJJTC4SCM)</t>
    <phoneticPr fontId="17" type="noConversion"/>
  </si>
  <si>
    <t xml:space="preserve"> Device #5(EQ5HAI9LZLS47LU8)</t>
    <phoneticPr fontId="26" type="noConversion"/>
  </si>
  <si>
    <t xml:space="preserve"> Device #6(IRSCYTIR55GYYP8D)</t>
    <phoneticPr fontId="26" type="noConversion"/>
  </si>
  <si>
    <r>
      <t>Pass</t>
    </r>
    <r>
      <rPr>
        <sz val="10"/>
        <rFont val="微软雅黑"/>
        <family val="2"/>
        <charset val="134"/>
      </rPr>
      <t xml:space="preserve">
</t>
    </r>
    <r>
      <rPr>
        <sz val="10"/>
        <rFont val="Consolas"/>
        <family val="3"/>
      </rPr>
      <t xml:space="preserve">(Pass Rate for every module should be &gt;= 95% or 99%):
Device:6pcs, all up: VR2: 400H, FSR: 800H
</t>
    </r>
    <phoneticPr fontId="17" type="noConversion"/>
  </si>
  <si>
    <t>Automatic Test Report</t>
  </si>
  <si>
    <t>Test Round</t>
  </si>
  <si>
    <t>Case Name</t>
  </si>
  <si>
    <t>Duration</t>
  </si>
  <si>
    <t>Passed</t>
  </si>
  <si>
    <t>Fail</t>
  </si>
  <si>
    <t>Total</t>
  </si>
  <si>
    <t>Result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</si>
</sst>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h]:mm:ss;@"/>
    <numFmt numFmtId="177" formatCode="0.00_ "/>
    <numFmt numFmtId="178" formatCode="0.00;[Red]0.00"/>
  </numFmts>
  <fonts count="82">
    <font>
      <sz val="11"/>
      <color indexed="8"/>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indexed="8"/>
      <name val="宋体"/>
      <family val="3"/>
      <charset val="134"/>
    </font>
    <font>
      <sz val="10"/>
      <color indexed="8"/>
      <name val="Arial"/>
      <family val="2"/>
    </font>
    <font>
      <u/>
      <sz val="11"/>
      <color indexed="12"/>
      <name val="宋体"/>
      <family val="3"/>
      <charset val="134"/>
    </font>
    <font>
      <b/>
      <sz val="11"/>
      <color indexed="8"/>
      <name val="宋体"/>
      <family val="3"/>
      <charset val="134"/>
    </font>
    <font>
      <b/>
      <sz val="12"/>
      <color indexed="8"/>
      <name val="Calibri"/>
      <family val="2"/>
    </font>
    <font>
      <sz val="18"/>
      <color indexed="8"/>
      <name val="微软雅黑"/>
      <family val="2"/>
      <charset val="134"/>
    </font>
    <font>
      <sz val="12"/>
      <color indexed="8"/>
      <name val="微软雅黑"/>
      <family val="2"/>
      <charset val="134"/>
    </font>
    <font>
      <b/>
      <sz val="11"/>
      <color indexed="8"/>
      <name val="微软雅黑"/>
      <family val="2"/>
      <charset val="134"/>
    </font>
    <font>
      <b/>
      <sz val="8"/>
      <name val="Tahoma"/>
      <family val="2"/>
    </font>
    <font>
      <b/>
      <sz val="11"/>
      <color indexed="8"/>
      <name val="宋体"/>
      <family val="3"/>
      <charset val="134"/>
    </font>
    <font>
      <sz val="11"/>
      <color indexed="8"/>
      <name val="宋体"/>
      <family val="3"/>
      <charset val="134"/>
    </font>
    <font>
      <sz val="9"/>
      <name val="宋体"/>
      <family val="3"/>
      <charset val="134"/>
    </font>
    <font>
      <sz val="11"/>
      <color theme="1"/>
      <name val="宋体"/>
      <family val="2"/>
      <scheme val="minor"/>
    </font>
    <font>
      <u/>
      <sz val="11"/>
      <color theme="10"/>
      <name val="宋体"/>
      <family val="2"/>
      <charset val="134"/>
      <scheme val="minor"/>
    </font>
    <font>
      <sz val="10"/>
      <name val="Tahoma"/>
      <family val="2"/>
    </font>
    <font>
      <sz val="10"/>
      <name val="Arial"/>
      <family val="2"/>
    </font>
    <font>
      <sz val="8"/>
      <name val="Tahoma"/>
      <family val="2"/>
    </font>
    <font>
      <sz val="8"/>
      <name val="Arial"/>
      <family val="2"/>
    </font>
    <font>
      <b/>
      <sz val="10"/>
      <name val="Tahoma"/>
      <family val="2"/>
    </font>
    <font>
      <b/>
      <sz val="10"/>
      <name val="Consolas"/>
      <family val="3"/>
    </font>
    <font>
      <sz val="9"/>
      <name val="宋体"/>
      <family val="3"/>
      <charset val="134"/>
      <scheme val="minor"/>
    </font>
    <font>
      <sz val="10"/>
      <name val="Consolas"/>
      <family val="3"/>
    </font>
    <font>
      <sz val="12"/>
      <color theme="1"/>
      <name val="Consolas"/>
      <family val="3"/>
    </font>
    <font>
      <b/>
      <sz val="12"/>
      <color theme="1"/>
      <name val="Consolas"/>
      <family val="3"/>
    </font>
    <font>
      <sz val="9"/>
      <name val="宋体"/>
      <family val="2"/>
      <charset val="134"/>
      <scheme val="minor"/>
    </font>
    <font>
      <sz val="12"/>
      <name val="Consolas"/>
      <family val="3"/>
    </font>
    <font>
      <b/>
      <sz val="10"/>
      <color theme="1"/>
      <name val="Consolas"/>
      <family val="3"/>
    </font>
    <font>
      <b/>
      <sz val="12"/>
      <name val="Consolas"/>
      <family val="3"/>
    </font>
    <font>
      <sz val="18"/>
      <name val="Consolas"/>
      <family val="3"/>
    </font>
    <font>
      <sz val="12"/>
      <color indexed="8"/>
      <name val="Consolas"/>
      <family val="3"/>
    </font>
    <font>
      <b/>
      <sz val="14"/>
      <color indexed="8"/>
      <name val="Consolas"/>
      <family val="3"/>
    </font>
    <font>
      <sz val="10"/>
      <name val="微软雅黑"/>
      <family val="2"/>
      <charset val="134"/>
    </font>
    <font>
      <sz val="22"/>
      <color rgb="FF00B050"/>
      <name val="Consolas"/>
      <family val="3"/>
    </font>
    <font>
      <b/>
      <sz val="16"/>
      <name val="Consolas"/>
      <family val="3"/>
    </font>
    <font>
      <b/>
      <sz val="18"/>
      <name val="Consolas"/>
      <family val="3"/>
    </font>
    <font>
      <b/>
      <sz val="16"/>
      <color indexed="8"/>
      <name val="Consolas"/>
      <family val="3"/>
    </font>
    <font>
      <sz val="10"/>
      <name val="Courier New"/>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name val="宋体"/>
      <family val="3"/>
      <charset val="134"/>
    </font>
    <font>
      <sz val="11"/>
      <color theme="1"/>
      <name val="Arial"/>
      <family val="2"/>
    </font>
    <font>
      <sz val="10"/>
      <color theme="1"/>
      <name val="Arial"/>
      <family val="2"/>
    </font>
    <font>
      <sz val="11"/>
      <name val="Arial"/>
      <family val="2"/>
    </font>
    <font>
      <sz val="11"/>
      <name val="宋体"/>
      <family val="3"/>
      <charset val="134"/>
      <scheme val="minor"/>
    </font>
    <font>
      <sz val="11"/>
      <name val="宋体"/>
      <family val="2"/>
      <scheme val="minor"/>
    </font>
    <font>
      <sz val="10"/>
      <color theme="1"/>
      <name val="宋体"/>
      <family val="3"/>
      <charset val="134"/>
    </font>
    <font>
      <sz val="10"/>
      <name val="宋体"/>
      <family val="3"/>
      <charset val="134"/>
    </font>
    <font>
      <sz val="11"/>
      <color theme="1"/>
      <name val="宋体"/>
      <family val="3"/>
      <charset val="134"/>
    </font>
    <font>
      <b/>
      <sz val="11"/>
      <name val="Arial"/>
      <family val="2"/>
    </font>
    <font>
      <sz val="22"/>
      <name val="Cambria"/>
      <family val="1"/>
    </font>
    <font>
      <sz val="12"/>
      <name val="Arial Unicode MS"/>
      <family val="2"/>
      <charset val="134"/>
    </font>
    <font>
      <sz val="11"/>
      <name val="Arial Unicode MS"/>
      <family val="2"/>
      <charset val="134"/>
    </font>
    <font>
      <b/>
      <sz val="12"/>
      <name val="Arial Unicode MS"/>
      <family val="2"/>
      <charset val="134"/>
    </font>
    <font>
      <b/>
      <sz val="11"/>
      <name val="Arial Unicode MS"/>
      <family val="2"/>
      <charset val="134"/>
    </font>
    <font>
      <b/>
      <sz val="16"/>
      <name val="Arial Unicode MS"/>
      <family val="2"/>
      <charset val="134"/>
    </font>
    <font>
      <sz val="10"/>
      <name val="Arial Unicode MS"/>
      <family val="2"/>
      <charset val="134"/>
    </font>
    <font>
      <b/>
      <sz val="20"/>
      <name val="Arial Unicode MS"/>
      <family val="2"/>
      <charset val="134"/>
    </font>
    <font>
      <sz val="22"/>
      <color rgb="FFFF0000"/>
      <name val="Consolas"/>
      <family val="3"/>
    </font>
    <font>
      <sz val="10"/>
      <name val="Arial"/>
    </font>
    <font>
      <b/>
      <sz val="20"/>
      <name val="Arial"/>
      <family val="2"/>
    </font>
    <font>
      <sz val="9"/>
      <name val="宋体"/>
      <charset val="134"/>
    </font>
  </fonts>
  <fills count="44">
    <fill>
      <patternFill patternType="none"/>
    </fill>
    <fill>
      <patternFill patternType="gray125"/>
    </fill>
    <fill>
      <patternFill patternType="solid">
        <fgColor indexed="40"/>
        <bgColor indexed="64"/>
      </patternFill>
    </fill>
    <fill>
      <patternFill patternType="solid">
        <fgColor indexed="9"/>
        <bgColor indexed="64"/>
      </patternFill>
    </fill>
    <fill>
      <patternFill patternType="solid">
        <fgColor indexed="13"/>
        <bgColor indexed="64"/>
      </patternFill>
    </fill>
    <fill>
      <patternFill patternType="solid">
        <fgColor indexed="40"/>
        <bgColor indexed="42"/>
      </patternFill>
    </fill>
    <fill>
      <patternFill patternType="solid">
        <fgColor indexed="22"/>
        <bgColor indexed="42"/>
      </patternFill>
    </fill>
    <fill>
      <patternFill patternType="solid">
        <fgColor indexed="22"/>
        <bgColor indexed="64"/>
      </patternFill>
    </fill>
    <fill>
      <patternFill patternType="solid">
        <fgColor indexed="42"/>
        <bgColor indexed="42"/>
      </patternFill>
    </fill>
    <fill>
      <patternFill patternType="solid">
        <fgColor theme="8" tint="0.79998168889431442"/>
        <bgColor indexed="64"/>
      </patternFill>
    </fill>
    <fill>
      <patternFill patternType="solid">
        <fgColor indexed="41"/>
        <bgColor indexed="64"/>
      </patternFill>
    </fill>
    <fill>
      <patternFill patternType="solid">
        <fgColor rgb="FFFFFF00"/>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theme="6" tint="0.79998168889431442"/>
      </patternFill>
    </fill>
    <fill>
      <patternFill patternType="solid">
        <fgColor theme="9"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indexed="31"/>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theme="8" tint="0.59999389629810485"/>
        <bgColor indexed="64"/>
      </patternFill>
    </fill>
    <fill>
      <patternFill patternType="solid">
        <fgColor rgb="FF00B0F0"/>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24">
    <xf numFmtId="0" fontId="0" fillId="0" borderId="0">
      <alignment vertical="center"/>
    </xf>
    <xf numFmtId="0" fontId="8" fillId="0" borderId="0" applyNumberFormat="0" applyFill="0" applyBorder="0" applyAlignment="0" applyProtection="0">
      <alignment vertical="center"/>
    </xf>
    <xf numFmtId="0" fontId="16" fillId="0" borderId="0">
      <alignment vertical="center"/>
    </xf>
    <xf numFmtId="0" fontId="18" fillId="0" borderId="0"/>
    <xf numFmtId="0" fontId="19" fillId="0" borderId="0" applyNumberFormat="0" applyFill="0" applyBorder="0" applyAlignment="0" applyProtection="0">
      <alignment vertical="center"/>
    </xf>
    <xf numFmtId="0" fontId="18" fillId="0" borderId="0"/>
    <xf numFmtId="0" fontId="5" fillId="0" borderId="0"/>
    <xf numFmtId="0" fontId="5" fillId="0" borderId="0"/>
    <xf numFmtId="0" fontId="6" fillId="0" borderId="0">
      <alignment vertical="center"/>
    </xf>
    <xf numFmtId="0" fontId="6" fillId="0" borderId="0">
      <alignment vertical="center"/>
    </xf>
    <xf numFmtId="0" fontId="21" fillId="0" borderId="0"/>
    <xf numFmtId="0" fontId="6" fillId="0" borderId="0">
      <alignment vertical="center"/>
    </xf>
    <xf numFmtId="0" fontId="4" fillId="0" borderId="0"/>
    <xf numFmtId="0" fontId="4" fillId="0" borderId="0"/>
    <xf numFmtId="0" fontId="21"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25" borderId="0" applyNumberFormat="0" applyBorder="0" applyAlignment="0" applyProtection="0"/>
    <xf numFmtId="0" fontId="43" fillId="13" borderId="0" applyNumberFormat="0" applyBorder="0" applyAlignment="0" applyProtection="0"/>
    <xf numFmtId="0" fontId="43" fillId="12" borderId="0" applyNumberFormat="0" applyBorder="0" applyAlignment="0" applyProtection="0"/>
    <xf numFmtId="0" fontId="43" fillId="26" borderId="0" applyNumberFormat="0" applyBorder="0" applyAlignment="0" applyProtection="0"/>
    <xf numFmtId="0" fontId="43" fillId="27" borderId="0" applyNumberFormat="0" applyBorder="0" applyAlignment="0" applyProtection="0"/>
    <xf numFmtId="0" fontId="43" fillId="14"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43" fillId="30" borderId="0" applyNumberFormat="0" applyBorder="0" applyAlignment="0" applyProtection="0"/>
    <xf numFmtId="0" fontId="43" fillId="26" borderId="0" applyNumberFormat="0" applyBorder="0" applyAlignment="0" applyProtection="0"/>
    <xf numFmtId="0" fontId="43" fillId="28" borderId="0" applyNumberFormat="0" applyBorder="0" applyAlignment="0" applyProtection="0"/>
    <xf numFmtId="0" fontId="43" fillId="31" borderId="0" applyNumberFormat="0" applyBorder="0" applyAlignment="0" applyProtection="0"/>
    <xf numFmtId="0" fontId="44" fillId="32"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3" borderId="0" applyNumberFormat="0" applyBorder="0" applyAlignment="0" applyProtection="0"/>
    <xf numFmtId="0" fontId="44" fillId="34"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3" borderId="0" applyNumberFormat="0" applyBorder="0" applyAlignment="0" applyProtection="0"/>
    <xf numFmtId="0" fontId="44" fillId="34" borderId="0" applyNumberFormat="0" applyBorder="0" applyAlignment="0" applyProtection="0"/>
    <xf numFmtId="0" fontId="44" fillId="39" borderId="0" applyNumberFormat="0" applyBorder="0" applyAlignment="0" applyProtection="0"/>
    <xf numFmtId="0" fontId="45" fillId="13" borderId="0" applyNumberFormat="0" applyBorder="0" applyAlignment="0" applyProtection="0"/>
    <xf numFmtId="0" fontId="46" fillId="7" borderId="25" applyNumberFormat="0" applyAlignment="0" applyProtection="0"/>
    <xf numFmtId="0" fontId="47" fillId="40" borderId="26" applyNumberFormat="0" applyAlignment="0" applyProtection="0"/>
    <xf numFmtId="0" fontId="48" fillId="0" borderId="0" applyNumberFormat="0" applyFill="0" applyBorder="0" applyAlignment="0" applyProtection="0"/>
    <xf numFmtId="0" fontId="49" fillId="12" borderId="0" applyNumberFormat="0" applyBorder="0" applyAlignment="0" applyProtection="0"/>
    <xf numFmtId="0" fontId="50" fillId="0" borderId="27" applyNumberFormat="0" applyFill="0" applyAlignment="0" applyProtection="0"/>
    <xf numFmtId="0" fontId="51" fillId="0" borderId="28" applyNumberFormat="0" applyFill="0" applyAlignment="0" applyProtection="0"/>
    <xf numFmtId="0" fontId="52" fillId="0" borderId="29" applyNumberFormat="0" applyFill="0" applyAlignment="0" applyProtection="0"/>
    <xf numFmtId="0" fontId="52" fillId="0" borderId="0" applyNumberFormat="0" applyFill="0" applyBorder="0" applyAlignment="0" applyProtection="0"/>
    <xf numFmtId="0" fontId="53" fillId="14" borderId="25" applyNumberFormat="0" applyAlignment="0" applyProtection="0"/>
    <xf numFmtId="0" fontId="54" fillId="0" borderId="30" applyNumberFormat="0" applyFill="0" applyAlignment="0" applyProtection="0"/>
    <xf numFmtId="0" fontId="55" fillId="15" borderId="0" applyNumberFormat="0" applyBorder="0" applyAlignment="0" applyProtection="0"/>
    <xf numFmtId="0" fontId="6" fillId="41" borderId="31" applyNumberFormat="0" applyFont="0" applyAlignment="0" applyProtection="0"/>
    <xf numFmtId="0" fontId="56" fillId="7" borderId="32" applyNumberFormat="0" applyAlignment="0" applyProtection="0"/>
    <xf numFmtId="0" fontId="57" fillId="0" borderId="0" applyNumberFormat="0" applyFill="0" applyBorder="0" applyAlignment="0" applyProtection="0"/>
    <xf numFmtId="0" fontId="58" fillId="0" borderId="33" applyNumberFormat="0" applyFill="0" applyAlignment="0" applyProtection="0"/>
    <xf numFmtId="0" fontId="59" fillId="0" borderId="0" applyNumberFormat="0" applyFill="0" applyBorder="0" applyAlignment="0" applyProtection="0"/>
    <xf numFmtId="0" fontId="18" fillId="0" borderId="0"/>
    <xf numFmtId="0" fontId="1" fillId="0" borderId="0">
      <alignment vertical="center"/>
    </xf>
    <xf numFmtId="0" fontId="18" fillId="0" borderId="0"/>
    <xf numFmtId="0" fontId="6" fillId="0" borderId="0" applyProtection="0">
      <alignment vertical="center"/>
    </xf>
    <xf numFmtId="0" fontId="18" fillId="0" borderId="0"/>
    <xf numFmtId="0" fontId="21" fillId="0" borderId="0"/>
    <xf numFmtId="0" fontId="60" fillId="0" borderId="0">
      <alignment vertical="center"/>
    </xf>
    <xf numFmtId="0" fontId="60" fillId="0" borderId="0">
      <alignment vertical="center"/>
    </xf>
    <xf numFmtId="0" fontId="79" fillId="0" borderId="0"/>
    <xf numFmtId="0" fontId="6" fillId="0" borderId="0"/>
    <xf numFmtId="0" fontId="43" fillId="25" borderId="0"/>
    <xf numFmtId="0" fontId="43" fillId="13" borderId="0"/>
    <xf numFmtId="0" fontId="43" fillId="12" borderId="0"/>
    <xf numFmtId="0" fontId="43" fillId="26" borderId="0"/>
    <xf numFmtId="0" fontId="43" fillId="27" borderId="0"/>
    <xf numFmtId="0" fontId="43" fillId="14" borderId="0"/>
    <xf numFmtId="0" fontId="43" fillId="28" borderId="0"/>
    <xf numFmtId="0" fontId="43" fillId="29" borderId="0"/>
    <xf numFmtId="0" fontId="43" fillId="30" borderId="0"/>
    <xf numFmtId="0" fontId="43" fillId="26" borderId="0"/>
    <xf numFmtId="0" fontId="43" fillId="28" borderId="0"/>
    <xf numFmtId="0" fontId="43" fillId="31" borderId="0"/>
    <xf numFmtId="0" fontId="44" fillId="32" borderId="0"/>
    <xf numFmtId="0" fontId="44" fillId="29" borderId="0"/>
    <xf numFmtId="0" fontId="44" fillId="30" borderId="0"/>
    <xf numFmtId="0" fontId="44" fillId="33" borderId="0"/>
    <xf numFmtId="0" fontId="44" fillId="34" borderId="0"/>
    <xf numFmtId="0" fontId="44" fillId="35" borderId="0"/>
    <xf numFmtId="0" fontId="44" fillId="36" borderId="0"/>
    <xf numFmtId="0" fontId="44" fillId="37" borderId="0"/>
    <xf numFmtId="0" fontId="44" fillId="38" borderId="0"/>
    <xf numFmtId="0" fontId="44" fillId="33" borderId="0"/>
    <xf numFmtId="0" fontId="44" fillId="34" borderId="0"/>
    <xf numFmtId="0" fontId="44" fillId="39" borderId="0"/>
    <xf numFmtId="0" fontId="45" fillId="13" borderId="0"/>
    <xf numFmtId="0" fontId="46" fillId="7" borderId="25"/>
    <xf numFmtId="0" fontId="47" fillId="40" borderId="26"/>
    <xf numFmtId="0" fontId="48" fillId="0" borderId="0"/>
    <xf numFmtId="0" fontId="49" fillId="12" borderId="0"/>
    <xf numFmtId="0" fontId="50" fillId="0" borderId="27"/>
    <xf numFmtId="0" fontId="51" fillId="0" borderId="28"/>
    <xf numFmtId="0" fontId="52" fillId="0" borderId="29"/>
    <xf numFmtId="0" fontId="52" fillId="0" borderId="0"/>
    <xf numFmtId="0" fontId="53" fillId="14" borderId="25"/>
    <xf numFmtId="0" fontId="54" fillId="0" borderId="30"/>
    <xf numFmtId="0" fontId="55" fillId="15" borderId="0"/>
    <xf numFmtId="0" fontId="6" fillId="41" borderId="31"/>
    <xf numFmtId="0" fontId="56" fillId="7" borderId="32"/>
    <xf numFmtId="0" fontId="57" fillId="0" borderId="0"/>
    <xf numFmtId="0" fontId="58" fillId="0" borderId="33"/>
    <xf numFmtId="0" fontId="59" fillId="0" borderId="0"/>
    <xf numFmtId="0" fontId="60" fillId="0" borderId="0"/>
    <xf numFmtId="0" fontId="60" fillId="0" borderId="0"/>
    <xf numFmtId="0" fontId="60" fillId="0" borderId="0"/>
    <xf numFmtId="0" fontId="6" fillId="0" borderId="0"/>
    <xf numFmtId="0" fontId="21" fillId="0" borderId="0"/>
  </cellStyleXfs>
  <cellXfs count="261">
    <xf numFmtId="0" fontId="0" fillId="0" borderId="0" xfId="0">
      <alignment vertical="center"/>
    </xf>
    <xf numFmtId="0" fontId="7" fillId="2" borderId="1" xfId="0" applyFont="1" applyFill="1" applyBorder="1" applyAlignment="1">
      <alignment vertical="center" wrapText="1"/>
    </xf>
    <xf numFmtId="0" fontId="0" fillId="0" borderId="1" xfId="0" applyBorder="1">
      <alignment vertical="center"/>
    </xf>
    <xf numFmtId="0" fontId="0" fillId="0" borderId="12" xfId="0" applyBorder="1">
      <alignment vertical="center"/>
    </xf>
    <xf numFmtId="0" fontId="8" fillId="0" borderId="1" xfId="1" applyBorder="1">
      <alignment vertical="center"/>
    </xf>
    <xf numFmtId="0" fontId="0" fillId="0" borderId="0" xfId="0" applyBorder="1">
      <alignment vertical="center"/>
    </xf>
    <xf numFmtId="0" fontId="0" fillId="0" borderId="0" xfId="0" applyBorder="1" applyAlignment="1">
      <alignment horizontal="center" vertical="center"/>
    </xf>
    <xf numFmtId="0" fontId="11" fillId="4" borderId="0" xfId="0" applyFont="1" applyFill="1" applyBorder="1" applyAlignment="1">
      <alignment horizontal="center" vertical="center"/>
    </xf>
    <xf numFmtId="0" fontId="9" fillId="0" borderId="0" xfId="0" applyFont="1" applyBorder="1" applyAlignment="1">
      <alignment horizontal="center" vertical="center"/>
    </xf>
    <xf numFmtId="0" fontId="13" fillId="3" borderId="0" xfId="0" applyFont="1" applyFill="1" applyBorder="1" applyAlignment="1">
      <alignment horizontal="center" vertical="center"/>
    </xf>
    <xf numFmtId="0" fontId="13" fillId="3" borderId="0" xfId="0" applyFont="1" applyFill="1" applyBorder="1" applyAlignment="1">
      <alignment vertical="center"/>
    </xf>
    <xf numFmtId="0" fontId="12" fillId="3" borderId="6" xfId="0" applyFont="1" applyFill="1" applyBorder="1" applyAlignment="1">
      <alignment horizontal="left" vertical="center"/>
    </xf>
    <xf numFmtId="0" fontId="13" fillId="3" borderId="0" xfId="0" applyFont="1" applyFill="1" applyBorder="1" applyAlignment="1">
      <alignment horizontal="center" vertical="center" wrapText="1"/>
    </xf>
    <xf numFmtId="0" fontId="7" fillId="2" borderId="5" xfId="0" applyFont="1" applyFill="1" applyBorder="1" applyAlignment="1">
      <alignment vertical="center" wrapText="1"/>
    </xf>
    <xf numFmtId="0" fontId="7" fillId="2" borderId="14" xfId="0" applyFont="1" applyFill="1" applyBorder="1" applyAlignment="1">
      <alignment vertical="center" wrapText="1"/>
    </xf>
    <xf numFmtId="0" fontId="0" fillId="2" borderId="1" xfId="0" applyFill="1" applyBorder="1" applyAlignment="1">
      <alignment vertical="center" wrapText="1"/>
    </xf>
    <xf numFmtId="0" fontId="10" fillId="0" borderId="11" xfId="0" applyFont="1" applyBorder="1" applyAlignment="1">
      <alignment vertical="center" wrapText="1"/>
    </xf>
    <xf numFmtId="0" fontId="10" fillId="0" borderId="1" xfId="0" applyFont="1" applyBorder="1" applyAlignment="1">
      <alignment vertical="center" wrapText="1"/>
    </xf>
    <xf numFmtId="176" fontId="14" fillId="0" borderId="1" xfId="0" applyNumberFormat="1" applyFont="1" applyBorder="1" applyAlignment="1"/>
    <xf numFmtId="0" fontId="10" fillId="5" borderId="1" xfId="0" applyFont="1" applyFill="1" applyBorder="1" applyAlignment="1">
      <alignment vertical="center" wrapText="1"/>
    </xf>
    <xf numFmtId="0" fontId="10" fillId="6" borderId="1" xfId="0" applyFont="1" applyFill="1" applyBorder="1" applyAlignment="1">
      <alignment vertical="center" wrapText="1"/>
    </xf>
    <xf numFmtId="9" fontId="15" fillId="0" borderId="11" xfId="0" applyNumberFormat="1" applyFont="1" applyFill="1" applyBorder="1" applyAlignment="1">
      <alignment horizontal="center" vertical="center"/>
    </xf>
    <xf numFmtId="9" fontId="15" fillId="0" borderId="13" xfId="0" applyNumberFormat="1" applyFont="1" applyFill="1" applyBorder="1" applyAlignment="1">
      <alignment horizontal="center" vertical="center"/>
    </xf>
    <xf numFmtId="9" fontId="15" fillId="0" borderId="12" xfId="0" applyNumberFormat="1" applyFont="1" applyFill="1" applyBorder="1" applyAlignment="1">
      <alignment horizontal="center" vertical="center"/>
    </xf>
    <xf numFmtId="0" fontId="0" fillId="0" borderId="1" xfId="0" applyBorder="1" applyAlignment="1">
      <alignment vertical="center" wrapText="1"/>
    </xf>
    <xf numFmtId="0" fontId="10" fillId="8" borderId="1" xfId="0" applyFont="1" applyFill="1" applyBorder="1" applyAlignment="1">
      <alignment vertical="center" wrapText="1"/>
    </xf>
    <xf numFmtId="0" fontId="12" fillId="3" borderId="5" xfId="0" applyFont="1" applyFill="1" applyBorder="1" applyAlignment="1">
      <alignment horizontal="left" vertical="center"/>
    </xf>
    <xf numFmtId="0" fontId="12" fillId="3" borderId="3" xfId="0" applyFont="1" applyFill="1" applyBorder="1" applyAlignment="1">
      <alignment horizontal="left" vertical="center"/>
    </xf>
    <xf numFmtId="0" fontId="7" fillId="2" borderId="0" xfId="0" applyFont="1" applyFill="1" applyBorder="1" applyAlignment="1">
      <alignment vertical="center" wrapText="1"/>
    </xf>
    <xf numFmtId="0" fontId="10" fillId="8" borderId="0" xfId="0" applyFont="1" applyFill="1" applyBorder="1" applyAlignment="1">
      <alignment vertical="center" wrapText="1"/>
    </xf>
    <xf numFmtId="9" fontId="0" fillId="8" borderId="0" xfId="0" applyNumberFormat="1" applyFont="1" applyFill="1" applyBorder="1" applyAlignment="1">
      <alignment horizontal="center" vertical="center"/>
    </xf>
    <xf numFmtId="176" fontId="22" fillId="0" borderId="1" xfId="10" applyNumberFormat="1" applyFont="1" applyBorder="1" applyAlignment="1">
      <alignment vertical="top" wrapText="1"/>
    </xf>
    <xf numFmtId="0" fontId="22" fillId="0" borderId="0" xfId="10" applyFont="1"/>
    <xf numFmtId="0" fontId="22" fillId="0" borderId="0" xfId="10" applyFont="1" applyAlignment="1">
      <alignment wrapText="1"/>
    </xf>
    <xf numFmtId="0" fontId="21" fillId="0" borderId="0" xfId="10" applyBorder="1" applyAlignment="1"/>
    <xf numFmtId="0" fontId="22" fillId="4" borderId="7" xfId="10" applyFont="1" applyFill="1" applyBorder="1"/>
    <xf numFmtId="0" fontId="22" fillId="0" borderId="7" xfId="10" applyFont="1" applyBorder="1" applyAlignment="1">
      <alignment horizontal="center" vertical="center"/>
    </xf>
    <xf numFmtId="0" fontId="22" fillId="11" borderId="1" xfId="10" applyFont="1" applyFill="1" applyBorder="1"/>
    <xf numFmtId="176" fontId="22" fillId="0" borderId="1" xfId="10" applyNumberFormat="1" applyFont="1" applyBorder="1" applyAlignment="1">
      <alignment horizontal="center" vertical="center"/>
    </xf>
    <xf numFmtId="0" fontId="14" fillId="4" borderId="1" xfId="10" applyFont="1" applyFill="1" applyBorder="1"/>
    <xf numFmtId="176" fontId="22" fillId="14" borderId="1" xfId="10" applyNumberFormat="1" applyFont="1" applyFill="1" applyBorder="1"/>
    <xf numFmtId="0" fontId="22" fillId="0" borderId="0" xfId="10" applyNumberFormat="1" applyFont="1"/>
    <xf numFmtId="176" fontId="22" fillId="0" borderId="15" xfId="10" applyNumberFormat="1" applyFont="1" applyBorder="1" applyAlignment="1">
      <alignment vertical="top" wrapText="1"/>
    </xf>
    <xf numFmtId="0" fontId="14" fillId="10" borderId="7" xfId="10" applyFont="1" applyFill="1" applyBorder="1" applyAlignment="1">
      <alignment wrapText="1"/>
    </xf>
    <xf numFmtId="176" fontId="14" fillId="10" borderId="16" xfId="10" applyNumberFormat="1" applyFont="1" applyFill="1" applyBorder="1"/>
    <xf numFmtId="9" fontId="22" fillId="13" borderId="1" xfId="10" applyNumberFormat="1" applyFont="1" applyFill="1" applyBorder="1"/>
    <xf numFmtId="0" fontId="22" fillId="0" borderId="1" xfId="10" applyFont="1" applyBorder="1"/>
    <xf numFmtId="0" fontId="14" fillId="9" borderId="17" xfId="0" applyFont="1" applyFill="1" applyBorder="1" applyAlignment="1">
      <alignment horizontal="center" vertical="center" wrapText="1"/>
    </xf>
    <xf numFmtId="176" fontId="22" fillId="9" borderId="18" xfId="0" applyNumberFormat="1" applyFont="1" applyFill="1" applyBorder="1" applyAlignment="1">
      <alignment horizontal="center" vertical="center"/>
    </xf>
    <xf numFmtId="49" fontId="20" fillId="0" borderId="7" xfId="10" applyNumberFormat="1" applyFont="1" applyBorder="1" applyAlignment="1">
      <alignment horizontal="center" vertical="center"/>
    </xf>
    <xf numFmtId="0" fontId="20" fillId="15" borderId="1" xfId="10" applyFont="1" applyFill="1" applyBorder="1" applyAlignment="1">
      <alignment wrapText="1"/>
    </xf>
    <xf numFmtId="0" fontId="14" fillId="13" borderId="7" xfId="10" applyFont="1" applyFill="1" applyBorder="1" applyAlignment="1">
      <alignment wrapText="1"/>
    </xf>
    <xf numFmtId="0" fontId="14" fillId="13" borderId="14" xfId="10" applyFont="1" applyFill="1" applyBorder="1" applyAlignment="1">
      <alignment wrapText="1"/>
    </xf>
    <xf numFmtId="0" fontId="14" fillId="14" borderId="14" xfId="10" applyFont="1" applyFill="1" applyBorder="1" applyAlignment="1">
      <alignment wrapText="1"/>
    </xf>
    <xf numFmtId="0" fontId="20" fillId="15" borderId="15" xfId="10" applyFont="1" applyFill="1" applyBorder="1" applyAlignment="1">
      <alignment wrapText="1"/>
    </xf>
    <xf numFmtId="0" fontId="14" fillId="0" borderId="3" xfId="10" applyFont="1" applyBorder="1"/>
    <xf numFmtId="10" fontId="20" fillId="0" borderId="1" xfId="10" applyNumberFormat="1" applyFont="1" applyBorder="1" applyAlignment="1">
      <alignment vertical="top" wrapText="1"/>
    </xf>
    <xf numFmtId="0" fontId="21" fillId="0" borderId="0" xfId="14" applyAlignment="1">
      <alignment vertical="center"/>
    </xf>
    <xf numFmtId="0" fontId="25" fillId="0" borderId="21" xfId="14" applyFont="1" applyBorder="1" applyAlignment="1">
      <alignment vertical="center"/>
    </xf>
    <xf numFmtId="0" fontId="25" fillId="0" borderId="21" xfId="14" applyFont="1" applyBorder="1" applyAlignment="1">
      <alignment horizontal="center" vertical="center"/>
    </xf>
    <xf numFmtId="0" fontId="27" fillId="0" borderId="0" xfId="14" applyFont="1" applyAlignment="1">
      <alignment vertical="center"/>
    </xf>
    <xf numFmtId="0" fontId="21" fillId="0" borderId="0" xfId="14" applyFill="1" applyAlignment="1">
      <alignment vertical="center"/>
    </xf>
    <xf numFmtId="0" fontId="29" fillId="16" borderId="1" xfId="14" applyFont="1" applyFill="1" applyBorder="1" applyAlignment="1">
      <alignment vertical="center" wrapText="1"/>
    </xf>
    <xf numFmtId="0" fontId="31" fillId="17" borderId="1" xfId="14" applyFont="1" applyFill="1" applyBorder="1" applyAlignment="1">
      <alignment horizontal="center" vertical="center"/>
    </xf>
    <xf numFmtId="176" fontId="28" fillId="18" borderId="1" xfId="14" applyNumberFormat="1" applyFont="1" applyFill="1" applyBorder="1" applyAlignment="1">
      <alignment horizontal="center" vertical="center" wrapText="1"/>
    </xf>
    <xf numFmtId="10" fontId="28" fillId="19" borderId="1" xfId="14" applyNumberFormat="1" applyFont="1" applyFill="1" applyBorder="1" applyAlignment="1">
      <alignment horizontal="center" vertical="center" wrapText="1"/>
    </xf>
    <xf numFmtId="10" fontId="28" fillId="18" borderId="1" xfId="14" applyNumberFormat="1" applyFont="1" applyFill="1" applyBorder="1" applyAlignment="1">
      <alignment horizontal="center" vertical="center" wrapText="1"/>
    </xf>
    <xf numFmtId="0" fontId="28" fillId="0" borderId="1" xfId="14" applyFont="1" applyFill="1" applyBorder="1" applyAlignment="1">
      <alignment horizontal="center" vertical="center" wrapText="1"/>
    </xf>
    <xf numFmtId="0" fontId="29" fillId="20" borderId="1" xfId="14" applyFont="1" applyFill="1" applyBorder="1" applyAlignment="1">
      <alignment vertical="center" wrapText="1"/>
    </xf>
    <xf numFmtId="0" fontId="29" fillId="21" borderId="1" xfId="14" applyFont="1" applyFill="1" applyBorder="1" applyAlignment="1">
      <alignment vertical="center" wrapText="1"/>
    </xf>
    <xf numFmtId="0" fontId="32" fillId="22" borderId="1" xfId="14" applyFont="1" applyFill="1" applyBorder="1" applyAlignment="1">
      <alignment horizontal="center" vertical="center" wrapText="1"/>
    </xf>
    <xf numFmtId="0" fontId="32" fillId="22" borderId="1" xfId="14" applyFont="1" applyFill="1" applyBorder="1" applyAlignment="1">
      <alignment vertical="center" wrapText="1"/>
    </xf>
    <xf numFmtId="176" fontId="21" fillId="0" borderId="0" xfId="14" applyNumberFormat="1" applyAlignment="1">
      <alignment vertical="center"/>
    </xf>
    <xf numFmtId="0" fontId="27" fillId="0" borderId="0" xfId="14" applyFont="1" applyFill="1" applyAlignment="1">
      <alignment vertical="center"/>
    </xf>
    <xf numFmtId="0" fontId="36" fillId="21" borderId="21" xfId="14" applyNumberFormat="1" applyFont="1" applyFill="1" applyBorder="1" applyAlignment="1">
      <alignment horizontal="left" vertical="center" wrapText="1"/>
    </xf>
    <xf numFmtId="0" fontId="42" fillId="0" borderId="0" xfId="14" applyFont="1" applyAlignment="1">
      <alignment vertical="center"/>
    </xf>
    <xf numFmtId="0" fontId="14" fillId="13" borderId="7" xfId="10" applyFont="1" applyFill="1" applyBorder="1"/>
    <xf numFmtId="0" fontId="14" fillId="14" borderId="7" xfId="10" applyFont="1" applyFill="1" applyBorder="1" applyAlignment="1">
      <alignment wrapText="1"/>
    </xf>
    <xf numFmtId="10" fontId="22" fillId="0" borderId="1" xfId="10" applyNumberFormat="1" applyFont="1" applyBorder="1"/>
    <xf numFmtId="0" fontId="18" fillId="0" borderId="0" xfId="70"/>
    <xf numFmtId="0" fontId="18" fillId="0" borderId="0" xfId="70" applyFill="1" applyAlignment="1">
      <alignment horizontal="center" vertical="center"/>
    </xf>
    <xf numFmtId="0" fontId="18" fillId="0" borderId="0" xfId="70" applyFill="1"/>
    <xf numFmtId="0" fontId="18" fillId="0" borderId="0" xfId="70" applyFill="1" applyAlignment="1">
      <alignment horizontal="left" vertical="center"/>
    </xf>
    <xf numFmtId="0" fontId="18" fillId="0" borderId="0" xfId="70" applyFill="1" applyAlignment="1">
      <alignment vertical="center"/>
    </xf>
    <xf numFmtId="0" fontId="18" fillId="0" borderId="0" xfId="70" applyFill="1" applyAlignment="1">
      <alignment horizontal="center"/>
    </xf>
    <xf numFmtId="0" fontId="61" fillId="0" borderId="36" xfId="14" applyFont="1" applyFill="1" applyBorder="1" applyAlignment="1">
      <alignment horizontal="center" vertical="center"/>
    </xf>
    <xf numFmtId="0" fontId="21" fillId="0" borderId="36" xfId="14" applyFont="1" applyFill="1" applyBorder="1" applyAlignment="1">
      <alignment horizontal="left" vertical="center" wrapText="1"/>
    </xf>
    <xf numFmtId="0" fontId="21" fillId="0" borderId="36" xfId="14" applyFont="1" applyFill="1" applyBorder="1" applyAlignment="1">
      <alignment vertical="center" wrapText="1"/>
    </xf>
    <xf numFmtId="0" fontId="62" fillId="0" borderId="36" xfId="14" applyFont="1" applyFill="1" applyBorder="1" applyAlignment="1">
      <alignment horizontal="center" vertical="center" wrapText="1"/>
    </xf>
    <xf numFmtId="0" fontId="62" fillId="0" borderId="1" xfId="14" applyFont="1" applyFill="1" applyBorder="1" applyAlignment="1">
      <alignment horizontal="center" vertical="center" wrapText="1"/>
    </xf>
    <xf numFmtId="0" fontId="21" fillId="0" borderId="1" xfId="14" applyFont="1" applyFill="1" applyBorder="1" applyAlignment="1">
      <alignment horizontal="left" vertical="center" wrapText="1"/>
    </xf>
    <xf numFmtId="0" fontId="21" fillId="0" borderId="1" xfId="14" applyFont="1" applyFill="1" applyBorder="1" applyAlignment="1">
      <alignment vertical="center" wrapText="1"/>
    </xf>
    <xf numFmtId="0" fontId="61" fillId="0" borderId="42" xfId="14" applyFont="1" applyFill="1" applyBorder="1" applyAlignment="1">
      <alignment horizontal="center" vertical="center"/>
    </xf>
    <xf numFmtId="0" fontId="21" fillId="0" borderId="42" xfId="14" applyFont="1" applyFill="1" applyBorder="1" applyAlignment="1">
      <alignment horizontal="left" vertical="center" wrapText="1"/>
    </xf>
    <xf numFmtId="0" fontId="21" fillId="0" borderId="42" xfId="14" applyFont="1" applyFill="1" applyBorder="1" applyAlignment="1">
      <alignment vertical="center" wrapText="1"/>
    </xf>
    <xf numFmtId="0" fontId="62" fillId="0" borderId="42" xfId="14" applyFont="1" applyFill="1" applyBorder="1" applyAlignment="1">
      <alignment horizontal="center" vertical="center" wrapText="1"/>
    </xf>
    <xf numFmtId="0" fontId="21" fillId="0" borderId="38" xfId="14" applyBorder="1" applyAlignment="1">
      <alignment horizontal="center" vertical="center" wrapText="1"/>
    </xf>
    <xf numFmtId="0" fontId="62" fillId="0" borderId="1" xfId="14" applyFont="1" applyFill="1" applyBorder="1" applyAlignment="1">
      <alignment horizontal="left" vertical="top" wrapText="1"/>
    </xf>
    <xf numFmtId="0" fontId="62" fillId="0" borderId="1" xfId="14" applyFont="1" applyFill="1" applyBorder="1" applyAlignment="1">
      <alignment horizontal="left" vertical="center" wrapText="1"/>
    </xf>
    <xf numFmtId="0" fontId="61" fillId="0" borderId="1" xfId="14" applyFont="1" applyFill="1" applyBorder="1" applyAlignment="1">
      <alignment horizontal="center" vertical="center" wrapText="1"/>
    </xf>
    <xf numFmtId="0" fontId="62" fillId="0" borderId="42" xfId="14" applyFont="1" applyFill="1" applyBorder="1" applyAlignment="1">
      <alignment horizontal="left" vertical="top" wrapText="1"/>
    </xf>
    <xf numFmtId="0" fontId="62" fillId="0" borderId="42" xfId="14" applyFont="1" applyFill="1" applyBorder="1" applyAlignment="1">
      <alignment horizontal="left" vertical="center" wrapText="1"/>
    </xf>
    <xf numFmtId="0" fontId="21" fillId="0" borderId="20" xfId="14" applyBorder="1" applyAlignment="1">
      <alignment horizontal="center" vertical="center" wrapText="1"/>
    </xf>
    <xf numFmtId="9" fontId="62" fillId="0" borderId="19" xfId="14" applyNumberFormat="1" applyFont="1" applyFill="1" applyBorder="1" applyAlignment="1">
      <alignment horizontal="center" vertical="center" wrapText="1"/>
    </xf>
    <xf numFmtId="0" fontId="62" fillId="0" borderId="19" xfId="14" applyFont="1" applyFill="1" applyBorder="1" applyAlignment="1">
      <alignment horizontal="center" vertical="center" wrapText="1"/>
    </xf>
    <xf numFmtId="0" fontId="62" fillId="0" borderId="19" xfId="14" applyFont="1" applyFill="1" applyBorder="1" applyAlignment="1">
      <alignment horizontal="left" vertical="top" wrapText="1"/>
    </xf>
    <xf numFmtId="0" fontId="62" fillId="0" borderId="19" xfId="14" applyFont="1" applyFill="1" applyBorder="1" applyAlignment="1">
      <alignment horizontal="left" vertical="center" wrapText="1"/>
    </xf>
    <xf numFmtId="0" fontId="21" fillId="0" borderId="44" xfId="14" applyFont="1" applyFill="1" applyBorder="1" applyAlignment="1">
      <alignment horizontal="left" vertical="center" wrapText="1"/>
    </xf>
    <xf numFmtId="0" fontId="62" fillId="0" borderId="36" xfId="14" applyFont="1" applyFill="1" applyBorder="1" applyAlignment="1">
      <alignment horizontal="left" vertical="top" wrapText="1"/>
    </xf>
    <xf numFmtId="0" fontId="62" fillId="0" borderId="36" xfId="14" applyFont="1" applyFill="1" applyBorder="1" applyAlignment="1">
      <alignment horizontal="left" vertical="center" wrapText="1"/>
    </xf>
    <xf numFmtId="0" fontId="61" fillId="0" borderId="36" xfId="14" applyFont="1" applyFill="1" applyBorder="1" applyAlignment="1">
      <alignment horizontal="center" vertical="center" wrapText="1"/>
    </xf>
    <xf numFmtId="0" fontId="21" fillId="0" borderId="40" xfId="14" applyBorder="1" applyAlignment="1">
      <alignment horizontal="center" wrapText="1"/>
    </xf>
    <xf numFmtId="0" fontId="18" fillId="0" borderId="0" xfId="70" applyAlignment="1">
      <alignment wrapText="1"/>
    </xf>
    <xf numFmtId="0" fontId="69" fillId="42" borderId="20" xfId="75" applyFont="1" applyFill="1" applyBorder="1" applyAlignment="1">
      <alignment horizontal="center" vertical="center" wrapText="1"/>
    </xf>
    <xf numFmtId="0" fontId="69" fillId="42" borderId="19" xfId="75" applyFont="1" applyFill="1" applyBorder="1" applyAlignment="1">
      <alignment horizontal="center" vertical="center" wrapText="1"/>
    </xf>
    <xf numFmtId="0" fontId="69" fillId="42" borderId="44" xfId="75" applyFont="1" applyFill="1" applyBorder="1" applyAlignment="1">
      <alignment horizontal="center" vertical="center" wrapText="1"/>
    </xf>
    <xf numFmtId="0" fontId="21" fillId="0" borderId="0" xfId="14"/>
    <xf numFmtId="0" fontId="71" fillId="0" borderId="45" xfId="14" applyFont="1" applyFill="1" applyBorder="1" applyAlignment="1">
      <alignment horizontal="center" vertical="top"/>
    </xf>
    <xf numFmtId="0" fontId="72" fillId="0" borderId="46" xfId="14" applyFont="1" applyFill="1" applyBorder="1" applyAlignment="1">
      <alignment horizontal="center" vertical="top" wrapText="1"/>
    </xf>
    <xf numFmtId="0" fontId="72" fillId="0" borderId="47" xfId="14" applyFont="1" applyFill="1" applyBorder="1" applyAlignment="1">
      <alignment horizontal="center" vertical="top" wrapText="1"/>
    </xf>
    <xf numFmtId="0" fontId="71" fillId="0" borderId="48" xfId="14" applyFont="1" applyFill="1" applyBorder="1" applyAlignment="1">
      <alignment horizontal="center" vertical="top"/>
    </xf>
    <xf numFmtId="0" fontId="72" fillId="0" borderId="1" xfId="14" applyFont="1" applyFill="1" applyBorder="1" applyAlignment="1">
      <alignment horizontal="center" vertical="top" wrapText="1"/>
    </xf>
    <xf numFmtId="0" fontId="72" fillId="0" borderId="49" xfId="14" applyFont="1" applyFill="1" applyBorder="1" applyAlignment="1">
      <alignment horizontal="center" vertical="top" wrapText="1"/>
    </xf>
    <xf numFmtId="14" fontId="72" fillId="0" borderId="49" xfId="14" applyNumberFormat="1" applyFont="1" applyFill="1" applyBorder="1" applyAlignment="1">
      <alignment horizontal="center" vertical="top" wrapText="1"/>
    </xf>
    <xf numFmtId="0" fontId="73" fillId="0" borderId="48" xfId="14" applyFont="1" applyFill="1" applyBorder="1" applyAlignment="1">
      <alignment horizontal="center" vertical="center"/>
    </xf>
    <xf numFmtId="0" fontId="74" fillId="0" borderId="1" xfId="14" applyFont="1" applyFill="1" applyBorder="1" applyAlignment="1">
      <alignment horizontal="center" vertical="top" wrapText="1"/>
    </xf>
    <xf numFmtId="14" fontId="74" fillId="0" borderId="49" xfId="14" applyNumberFormat="1" applyFont="1" applyFill="1" applyBorder="1" applyAlignment="1">
      <alignment horizontal="center" vertical="top" wrapText="1"/>
    </xf>
    <xf numFmtId="0" fontId="73" fillId="0" borderId="48" xfId="14" applyFont="1" applyFill="1" applyBorder="1" applyAlignment="1">
      <alignment horizontal="center" vertical="top"/>
    </xf>
    <xf numFmtId="0" fontId="74" fillId="0" borderId="49" xfId="14" applyFont="1" applyFill="1" applyBorder="1" applyAlignment="1">
      <alignment horizontal="center" vertical="top" wrapText="1"/>
    </xf>
    <xf numFmtId="0" fontId="22" fillId="4" borderId="44" xfId="10" applyFont="1" applyFill="1" applyBorder="1"/>
    <xf numFmtId="0" fontId="14" fillId="4" borderId="53" xfId="10" applyFont="1" applyFill="1" applyBorder="1" applyAlignment="1"/>
    <xf numFmtId="0" fontId="14" fillId="4" borderId="8" xfId="10" applyFont="1" applyFill="1" applyBorder="1" applyAlignment="1"/>
    <xf numFmtId="0" fontId="14" fillId="4" borderId="19" xfId="10" applyFont="1" applyFill="1" applyBorder="1" applyAlignment="1">
      <alignment wrapText="1"/>
    </xf>
    <xf numFmtId="0" fontId="14" fillId="4" borderId="20" xfId="10" applyFont="1" applyFill="1" applyBorder="1" applyAlignment="1">
      <alignment horizontal="left" wrapText="1"/>
    </xf>
    <xf numFmtId="0" fontId="22" fillId="0" borderId="54" xfId="10" applyFont="1" applyBorder="1" applyAlignment="1">
      <alignment horizontal="center" vertical="center"/>
    </xf>
    <xf numFmtId="176" fontId="22" fillId="0" borderId="11" xfId="10" applyNumberFormat="1" applyFont="1" applyBorder="1" applyAlignment="1">
      <alignment horizontal="center" vertical="center"/>
    </xf>
    <xf numFmtId="0" fontId="22" fillId="0" borderId="7" xfId="10" applyFont="1" applyBorder="1"/>
    <xf numFmtId="0" fontId="14" fillId="13" borderId="57" xfId="76" applyFont="1" applyFill="1" applyBorder="1" applyAlignment="1">
      <alignment wrapText="1"/>
    </xf>
    <xf numFmtId="0" fontId="11" fillId="4" borderId="1" xfId="0" applyFont="1" applyFill="1" applyBorder="1" applyAlignment="1">
      <alignment horizontal="center" vertical="center"/>
    </xf>
    <xf numFmtId="0" fontId="9" fillId="0" borderId="7" xfId="0" applyFont="1" applyBorder="1" applyAlignment="1">
      <alignment horizontal="center" vertical="center"/>
    </xf>
    <xf numFmtId="14" fontId="13" fillId="3" borderId="1" xfId="0" applyNumberFormat="1" applyFont="1" applyFill="1" applyBorder="1" applyAlignment="1">
      <alignment horizontal="center" vertical="center"/>
    </xf>
    <xf numFmtId="0" fontId="13" fillId="3" borderId="1" xfId="0" applyFont="1"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2" xfId="0" applyFill="1" applyBorder="1" applyAlignment="1">
      <alignment horizontal="center" vertical="center"/>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177" fontId="10" fillId="0" borderId="11" xfId="0" applyNumberFormat="1" applyFont="1" applyBorder="1" applyAlignment="1">
      <alignment horizontal="center" vertical="center" wrapText="1"/>
    </xf>
    <xf numFmtId="177" fontId="10" fillId="0" borderId="12" xfId="0" applyNumberFormat="1" applyFont="1" applyBorder="1" applyAlignment="1">
      <alignment horizontal="center" vertical="center" wrapText="1"/>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0" fillId="2"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2" fillId="3" borderId="4" xfId="0" applyFont="1" applyFill="1" applyBorder="1" applyAlignment="1">
      <alignment horizontal="left" vertical="center"/>
    </xf>
    <xf numFmtId="0" fontId="12" fillId="3" borderId="6" xfId="0" applyFont="1" applyFill="1" applyBorder="1" applyAlignment="1">
      <alignment horizontal="left" vertical="center"/>
    </xf>
    <xf numFmtId="0" fontId="13" fillId="3" borderId="1" xfId="0" applyFont="1" applyFill="1" applyBorder="1" applyAlignment="1">
      <alignment horizontal="center" vertical="center" wrapText="1"/>
    </xf>
    <xf numFmtId="178" fontId="15" fillId="0" borderId="11" xfId="0" applyNumberFormat="1" applyFont="1" applyFill="1" applyBorder="1" applyAlignment="1">
      <alignment horizontal="center" vertical="center"/>
    </xf>
    <xf numFmtId="178" fontId="15" fillId="0" borderId="13" xfId="0" applyNumberFormat="1" applyFont="1" applyFill="1" applyBorder="1" applyAlignment="1">
      <alignment horizontal="center" vertical="center"/>
    </xf>
    <xf numFmtId="178" fontId="15" fillId="0" borderId="12" xfId="0" applyNumberFormat="1" applyFont="1" applyFill="1" applyBorder="1" applyAlignment="1">
      <alignment horizontal="center" vertical="center"/>
    </xf>
    <xf numFmtId="176" fontId="15" fillId="0" borderId="11" xfId="0" applyNumberFormat="1" applyFont="1" applyFill="1" applyBorder="1" applyAlignment="1">
      <alignment horizontal="center" vertical="center"/>
    </xf>
    <xf numFmtId="0" fontId="15" fillId="0" borderId="13" xfId="0" applyFont="1" applyFill="1" applyBorder="1" applyAlignment="1">
      <alignment horizontal="center" vertical="center"/>
    </xf>
    <xf numFmtId="0" fontId="15" fillId="0" borderId="12" xfId="0" applyFont="1" applyFill="1" applyBorder="1" applyAlignment="1">
      <alignment horizontal="center" vertical="center"/>
    </xf>
    <xf numFmtId="0" fontId="0" fillId="7" borderId="11" xfId="0" applyFill="1" applyBorder="1" applyAlignment="1">
      <alignment horizontal="center" vertical="center"/>
    </xf>
    <xf numFmtId="0" fontId="0" fillId="7" borderId="13" xfId="0" applyFill="1" applyBorder="1" applyAlignment="1">
      <alignment horizontal="center" vertical="center"/>
    </xf>
    <xf numFmtId="0" fontId="0" fillId="7" borderId="12" xfId="0" applyFill="1" applyBorder="1" applyAlignment="1">
      <alignment horizontal="center" vertical="center"/>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39" fillId="21" borderId="21" xfId="14" applyFont="1" applyFill="1" applyBorder="1" applyAlignment="1">
      <alignment horizontal="center" vertical="center"/>
    </xf>
    <xf numFmtId="0" fontId="34" fillId="19" borderId="21" xfId="14" applyFont="1" applyFill="1" applyBorder="1" applyAlignment="1">
      <alignment horizontal="center" vertical="center" wrapText="1"/>
    </xf>
    <xf numFmtId="0" fontId="78" fillId="24" borderId="4" xfId="14" applyFont="1" applyFill="1" applyBorder="1" applyAlignment="1">
      <alignment horizontal="center" vertical="center" wrapText="1"/>
    </xf>
    <xf numFmtId="0" fontId="38" fillId="24" borderId="24" xfId="14" applyFont="1" applyFill="1" applyBorder="1" applyAlignment="1">
      <alignment horizontal="center" vertical="center"/>
    </xf>
    <xf numFmtId="0" fontId="38" fillId="24" borderId="5" xfId="14" applyFont="1" applyFill="1" applyBorder="1" applyAlignment="1">
      <alignment horizontal="center" vertical="center"/>
    </xf>
    <xf numFmtId="0" fontId="38" fillId="24" borderId="23" xfId="14" applyFont="1" applyFill="1" applyBorder="1" applyAlignment="1">
      <alignment horizontal="center" vertical="center"/>
    </xf>
    <xf numFmtId="0" fontId="38" fillId="24" borderId="6" xfId="14" applyFont="1" applyFill="1" applyBorder="1" applyAlignment="1">
      <alignment horizontal="center" vertical="center"/>
    </xf>
    <xf numFmtId="0" fontId="38" fillId="24" borderId="22" xfId="14" applyFont="1" applyFill="1" applyBorder="1" applyAlignment="1">
      <alignment horizontal="center" vertical="center"/>
    </xf>
    <xf numFmtId="0" fontId="41" fillId="21" borderId="21" xfId="14" applyNumberFormat="1" applyFont="1" applyFill="1" applyBorder="1" applyAlignment="1">
      <alignment horizontal="left" vertical="center" wrapText="1"/>
    </xf>
    <xf numFmtId="0" fontId="40" fillId="18" borderId="21" xfId="14" applyNumberFormat="1" applyFont="1" applyFill="1" applyBorder="1" applyAlignment="1">
      <alignment horizontal="center" vertical="center" wrapText="1"/>
    </xf>
    <xf numFmtId="0" fontId="35" fillId="18" borderId="21" xfId="14" applyNumberFormat="1" applyFont="1" applyFill="1" applyBorder="1" applyAlignment="1">
      <alignment horizontal="center" vertical="center" wrapText="1"/>
    </xf>
    <xf numFmtId="0" fontId="41" fillId="21" borderId="55" xfId="14" applyNumberFormat="1" applyFont="1" applyFill="1" applyBorder="1" applyAlignment="1">
      <alignment horizontal="left" vertical="center" wrapText="1"/>
    </xf>
    <xf numFmtId="0" fontId="41" fillId="21" borderId="56" xfId="14" applyNumberFormat="1" applyFont="1" applyFill="1" applyBorder="1" applyAlignment="1">
      <alignment horizontal="left" vertical="center" wrapText="1"/>
    </xf>
    <xf numFmtId="0" fontId="40" fillId="18" borderId="4" xfId="14" applyNumberFormat="1" applyFont="1" applyFill="1" applyBorder="1" applyAlignment="1">
      <alignment horizontal="center" vertical="center" wrapText="1"/>
    </xf>
    <xf numFmtId="0" fontId="40" fillId="18" borderId="24" xfId="14" applyNumberFormat="1" applyFont="1" applyFill="1" applyBorder="1" applyAlignment="1">
      <alignment horizontal="center" vertical="center" wrapText="1"/>
    </xf>
    <xf numFmtId="0" fontId="40" fillId="18" borderId="6" xfId="14" applyNumberFormat="1" applyFont="1" applyFill="1" applyBorder="1" applyAlignment="1">
      <alignment horizontal="center" vertical="center" wrapText="1"/>
    </xf>
    <xf numFmtId="0" fontId="40" fillId="18" borderId="22" xfId="14" applyNumberFormat="1" applyFont="1" applyFill="1" applyBorder="1" applyAlignment="1">
      <alignment horizontal="center" vertical="center" wrapText="1"/>
    </xf>
    <xf numFmtId="176" fontId="25" fillId="0" borderId="3" xfId="14" applyNumberFormat="1" applyFont="1" applyBorder="1" applyAlignment="1">
      <alignment horizontal="center" vertical="center"/>
    </xf>
    <xf numFmtId="176" fontId="25" fillId="0" borderId="8" xfId="14" applyNumberFormat="1" applyFont="1" applyBorder="1" applyAlignment="1">
      <alignment horizontal="center" vertical="center"/>
    </xf>
    <xf numFmtId="176" fontId="25" fillId="0" borderId="2" xfId="14" applyNumberFormat="1" applyFont="1" applyBorder="1" applyAlignment="1">
      <alignment horizontal="center" vertical="center"/>
    </xf>
    <xf numFmtId="176" fontId="25" fillId="0" borderId="21" xfId="14" applyNumberFormat="1" applyFont="1" applyBorder="1" applyAlignment="1">
      <alignment horizontal="center" vertical="center"/>
    </xf>
    <xf numFmtId="0" fontId="27" fillId="23" borderId="4" xfId="14" applyFont="1" applyFill="1" applyBorder="1" applyAlignment="1">
      <alignment horizontal="left" vertical="top" wrapText="1"/>
    </xf>
    <xf numFmtId="0" fontId="27" fillId="23" borderId="24" xfId="14" applyFont="1" applyFill="1" applyBorder="1" applyAlignment="1">
      <alignment horizontal="left" vertical="top" wrapText="1"/>
    </xf>
    <xf numFmtId="0" fontId="27" fillId="23" borderId="5" xfId="14" applyFont="1" applyFill="1" applyBorder="1" applyAlignment="1">
      <alignment horizontal="left" vertical="top" wrapText="1"/>
    </xf>
    <xf numFmtId="0" fontId="27" fillId="23" borderId="23" xfId="14" applyFont="1" applyFill="1" applyBorder="1" applyAlignment="1">
      <alignment horizontal="left" vertical="top" wrapText="1"/>
    </xf>
    <xf numFmtId="0" fontId="27" fillId="23" borderId="6" xfId="14" applyFont="1" applyFill="1" applyBorder="1" applyAlignment="1">
      <alignment horizontal="left" vertical="top" wrapText="1"/>
    </xf>
    <xf numFmtId="0" fontId="27" fillId="23" borderId="22" xfId="14" applyFont="1" applyFill="1" applyBorder="1" applyAlignment="1">
      <alignment horizontal="left" vertical="top" wrapText="1"/>
    </xf>
    <xf numFmtId="0" fontId="25" fillId="0" borderId="21" xfId="14" applyFont="1" applyBorder="1" applyAlignment="1">
      <alignment horizontal="center" vertical="center"/>
    </xf>
    <xf numFmtId="0" fontId="35" fillId="18" borderId="3" xfId="14" applyNumberFormat="1" applyFont="1" applyFill="1" applyBorder="1" applyAlignment="1">
      <alignment horizontal="center" vertical="center"/>
    </xf>
    <xf numFmtId="0" fontId="35" fillId="18" borderId="2" xfId="14" applyNumberFormat="1" applyFont="1" applyFill="1" applyBorder="1" applyAlignment="1">
      <alignment horizontal="center" vertical="center"/>
    </xf>
    <xf numFmtId="0" fontId="33" fillId="22" borderId="1" xfId="14" applyFont="1" applyFill="1" applyBorder="1" applyAlignment="1">
      <alignment horizontal="center" vertical="center"/>
    </xf>
    <xf numFmtId="176" fontId="28" fillId="16" borderId="11" xfId="14" applyNumberFormat="1" applyFont="1" applyFill="1" applyBorder="1" applyAlignment="1">
      <alignment horizontal="center" vertical="center" wrapText="1"/>
    </xf>
    <xf numFmtId="176" fontId="28" fillId="16" borderId="13" xfId="14" applyNumberFormat="1" applyFont="1" applyFill="1" applyBorder="1" applyAlignment="1">
      <alignment horizontal="center" vertical="center" wrapText="1"/>
    </xf>
    <xf numFmtId="176" fontId="28" fillId="16" borderId="12" xfId="14" applyNumberFormat="1" applyFont="1" applyFill="1" applyBorder="1" applyAlignment="1">
      <alignment horizontal="center" vertical="center" wrapText="1"/>
    </xf>
    <xf numFmtId="0" fontId="36" fillId="21" borderId="3" xfId="14" applyNumberFormat="1" applyFont="1" applyFill="1" applyBorder="1" applyAlignment="1">
      <alignment horizontal="left" vertical="center" wrapText="1"/>
    </xf>
    <xf numFmtId="0" fontId="36" fillId="21" borderId="8" xfId="14" applyNumberFormat="1" applyFont="1" applyFill="1" applyBorder="1" applyAlignment="1">
      <alignment horizontal="left" vertical="center" wrapText="1"/>
    </xf>
    <xf numFmtId="0" fontId="36" fillId="21" borderId="2" xfId="14" applyNumberFormat="1" applyFont="1" applyFill="1" applyBorder="1" applyAlignment="1">
      <alignment horizontal="left" vertical="center" wrapText="1"/>
    </xf>
    <xf numFmtId="0" fontId="14" fillId="12" borderId="3" xfId="10" applyFont="1" applyFill="1" applyBorder="1" applyAlignment="1">
      <alignment horizontal="center"/>
    </xf>
    <xf numFmtId="0" fontId="14" fillId="12" borderId="8" xfId="10" applyFont="1" applyFill="1" applyBorder="1" applyAlignment="1">
      <alignment horizontal="center"/>
    </xf>
    <xf numFmtId="0" fontId="14" fillId="12" borderId="2" xfId="10" applyFont="1" applyFill="1" applyBorder="1" applyAlignment="1">
      <alignment horizontal="center"/>
    </xf>
    <xf numFmtId="176" fontId="22" fillId="0" borderId="55" xfId="10" applyNumberFormat="1" applyFont="1" applyBorder="1" applyAlignment="1">
      <alignment horizontal="center" vertical="center"/>
    </xf>
    <xf numFmtId="176" fontId="22" fillId="0" borderId="56" xfId="10" applyNumberFormat="1" applyFont="1" applyBorder="1" applyAlignment="1">
      <alignment horizontal="center" vertical="center"/>
    </xf>
    <xf numFmtId="0" fontId="24" fillId="4" borderId="3" xfId="10" applyFont="1" applyFill="1" applyBorder="1" applyAlignment="1">
      <alignment horizontal="center"/>
    </xf>
    <xf numFmtId="0" fontId="24" fillId="4" borderId="8" xfId="10" applyFont="1" applyFill="1" applyBorder="1" applyAlignment="1">
      <alignment horizontal="center"/>
    </xf>
    <xf numFmtId="0" fontId="24" fillId="4" borderId="2" xfId="10" applyFont="1" applyFill="1" applyBorder="1" applyAlignment="1">
      <alignment horizontal="center"/>
    </xf>
    <xf numFmtId="0" fontId="14" fillId="12" borderId="5" xfId="10" applyFont="1" applyFill="1" applyBorder="1" applyAlignment="1">
      <alignment horizontal="center"/>
    </xf>
    <xf numFmtId="0" fontId="14" fillId="12" borderId="0" xfId="10" applyFont="1" applyFill="1" applyBorder="1" applyAlignment="1">
      <alignment horizontal="center"/>
    </xf>
    <xf numFmtId="0" fontId="80" fillId="0" borderId="58" xfId="76" applyFont="1" applyBorder="1" applyAlignment="1">
      <alignment horizontal="center" vertical="center"/>
    </xf>
    <xf numFmtId="0" fontId="79" fillId="0" borderId="0" xfId="76"/>
    <xf numFmtId="0" fontId="62" fillId="0" borderId="43" xfId="14" applyFont="1" applyFill="1" applyBorder="1" applyAlignment="1">
      <alignment horizontal="left" vertical="center" wrapText="1"/>
    </xf>
    <xf numFmtId="0" fontId="61" fillId="0" borderId="39" xfId="14" applyFont="1" applyFill="1" applyBorder="1" applyAlignment="1">
      <alignment horizontal="left" vertical="center" wrapText="1"/>
    </xf>
    <xf numFmtId="0" fontId="61" fillId="0" borderId="37" xfId="14" applyFont="1" applyFill="1" applyBorder="1" applyAlignment="1">
      <alignment horizontal="left" vertical="center" wrapText="1"/>
    </xf>
    <xf numFmtId="0" fontId="62" fillId="0" borderId="42" xfId="14" applyFont="1" applyFill="1" applyBorder="1" applyAlignment="1">
      <alignment horizontal="left" vertical="center" wrapText="1"/>
    </xf>
    <xf numFmtId="0" fontId="62" fillId="0" borderId="1" xfId="14" applyFont="1" applyFill="1" applyBorder="1" applyAlignment="1">
      <alignment horizontal="left" vertical="center" wrapText="1"/>
    </xf>
    <xf numFmtId="0" fontId="62" fillId="0" borderId="36" xfId="14" applyFont="1" applyFill="1" applyBorder="1" applyAlignment="1">
      <alignment horizontal="left" vertical="center" wrapText="1"/>
    </xf>
    <xf numFmtId="9" fontId="62" fillId="0" borderId="41" xfId="14" applyNumberFormat="1" applyFont="1" applyFill="1" applyBorder="1" applyAlignment="1">
      <alignment horizontal="center" vertical="center" wrapText="1"/>
    </xf>
    <xf numFmtId="0" fontId="62" fillId="0" borderId="14" xfId="14" applyFont="1" applyFill="1" applyBorder="1" applyAlignment="1">
      <alignment horizontal="center" vertical="center" wrapText="1"/>
    </xf>
    <xf numFmtId="0" fontId="62" fillId="0" borderId="35" xfId="14" applyFont="1" applyFill="1" applyBorder="1" applyAlignment="1">
      <alignment horizontal="center" vertical="center" wrapText="1"/>
    </xf>
    <xf numFmtId="0" fontId="21" fillId="0" borderId="40" xfId="14" applyBorder="1" applyAlignment="1">
      <alignment horizontal="center" vertical="center" wrapText="1"/>
    </xf>
    <xf numFmtId="0" fontId="21" fillId="0" borderId="38" xfId="14" applyBorder="1" applyAlignment="1">
      <alignment horizontal="center" vertical="center" wrapText="1"/>
    </xf>
    <xf numFmtId="0" fontId="21" fillId="0" borderId="34" xfId="14" applyBorder="1" applyAlignment="1">
      <alignment horizontal="center" vertical="center" wrapText="1"/>
    </xf>
    <xf numFmtId="0" fontId="70" fillId="0" borderId="3" xfId="14" applyFont="1" applyFill="1" applyBorder="1" applyAlignment="1">
      <alignment horizontal="center" vertical="center" wrapText="1"/>
    </xf>
    <xf numFmtId="0" fontId="70" fillId="0" borderId="8" xfId="14" applyFont="1" applyFill="1" applyBorder="1" applyAlignment="1">
      <alignment horizontal="center" vertical="center" wrapText="1"/>
    </xf>
    <xf numFmtId="0" fontId="70" fillId="0" borderId="2" xfId="14" applyFont="1" applyFill="1" applyBorder="1" applyAlignment="1">
      <alignment horizontal="center" vertical="center" wrapText="1"/>
    </xf>
    <xf numFmtId="0" fontId="62" fillId="0" borderId="39" xfId="14" applyFont="1" applyFill="1" applyBorder="1" applyAlignment="1">
      <alignment horizontal="left" vertical="center" wrapText="1"/>
    </xf>
    <xf numFmtId="0" fontId="62" fillId="0" borderId="37" xfId="14" applyFont="1" applyFill="1" applyBorder="1" applyAlignment="1">
      <alignment horizontal="left" vertical="center" wrapText="1"/>
    </xf>
    <xf numFmtId="0" fontId="68" fillId="0" borderId="38" xfId="14" applyFont="1" applyBorder="1" applyAlignment="1">
      <alignment horizontal="center" vertical="center" wrapText="1"/>
    </xf>
    <xf numFmtId="0" fontId="21" fillId="0" borderId="43" xfId="14" applyFont="1" applyFill="1" applyBorder="1" applyAlignment="1">
      <alignment horizontal="left" vertical="center" wrapText="1"/>
    </xf>
    <xf numFmtId="0" fontId="63" fillId="0" borderId="39" xfId="14" applyFont="1" applyFill="1" applyBorder="1" applyAlignment="1">
      <alignment horizontal="left" vertical="center" wrapText="1"/>
    </xf>
    <xf numFmtId="0" fontId="63" fillId="0" borderId="37" xfId="14" applyFont="1" applyFill="1" applyBorder="1" applyAlignment="1">
      <alignment horizontal="left" vertical="center" wrapText="1"/>
    </xf>
    <xf numFmtId="0" fontId="65" fillId="0" borderId="40" xfId="14" applyFont="1" applyBorder="1" applyAlignment="1">
      <alignment horizontal="center" vertical="center" wrapText="1"/>
    </xf>
    <xf numFmtId="0" fontId="64" fillId="0" borderId="38" xfId="14" applyFont="1" applyBorder="1" applyAlignment="1">
      <alignment horizontal="center" vertical="center" wrapText="1"/>
    </xf>
    <xf numFmtId="0" fontId="64" fillId="0" borderId="34" xfId="14" applyFont="1" applyBorder="1" applyAlignment="1">
      <alignment horizontal="center" vertical="center" wrapText="1"/>
    </xf>
    <xf numFmtId="9" fontId="61" fillId="0" borderId="41" xfId="14" applyNumberFormat="1" applyFont="1" applyFill="1" applyBorder="1" applyAlignment="1">
      <alignment horizontal="center" vertical="center"/>
    </xf>
    <xf numFmtId="0" fontId="61" fillId="0" borderId="14" xfId="14" applyFont="1" applyFill="1" applyBorder="1" applyAlignment="1">
      <alignment horizontal="center" vertical="center"/>
    </xf>
    <xf numFmtId="0" fontId="61" fillId="0" borderId="35" xfId="14" applyFont="1" applyFill="1" applyBorder="1" applyAlignment="1">
      <alignment horizontal="center" vertical="center"/>
    </xf>
    <xf numFmtId="0" fontId="21" fillId="0" borderId="40" xfId="14" applyFill="1" applyBorder="1" applyAlignment="1">
      <alignment horizontal="center" vertical="center" wrapText="1"/>
    </xf>
    <xf numFmtId="0" fontId="21" fillId="0" borderId="38" xfId="14" applyFill="1" applyBorder="1" applyAlignment="1">
      <alignment horizontal="center" vertical="center" wrapText="1"/>
    </xf>
    <xf numFmtId="0" fontId="21" fillId="0" borderId="34" xfId="14" applyFill="1" applyBorder="1" applyAlignment="1">
      <alignment horizontal="center" vertical="center" wrapText="1"/>
    </xf>
    <xf numFmtId="0" fontId="74" fillId="0" borderId="1" xfId="14" applyFont="1" applyFill="1" applyBorder="1" applyAlignment="1">
      <alignment horizontal="center" vertical="top" wrapText="1"/>
    </xf>
    <xf numFmtId="0" fontId="77" fillId="0" borderId="0" xfId="14" applyFont="1" applyFill="1" applyAlignment="1">
      <alignment horizontal="center" wrapText="1"/>
    </xf>
    <xf numFmtId="0" fontId="76" fillId="43" borderId="0" xfId="14" applyFont="1" applyFill="1" applyAlignment="1">
      <alignment horizontal="center"/>
    </xf>
    <xf numFmtId="0" fontId="75" fillId="0" borderId="52" xfId="74" applyFont="1" applyFill="1" applyBorder="1" applyAlignment="1">
      <alignment horizontal="center" vertical="center" wrapText="1"/>
    </xf>
    <xf numFmtId="0" fontId="75" fillId="0" borderId="51" xfId="74" applyFont="1" applyFill="1" applyBorder="1" applyAlignment="1">
      <alignment horizontal="center" vertical="center"/>
    </xf>
    <xf numFmtId="0" fontId="75" fillId="0" borderId="50" xfId="74" applyFont="1" applyFill="1" applyBorder="1" applyAlignment="1">
      <alignment horizontal="center" vertical="center"/>
    </xf>
    <xf numFmtId="0" fontId="74" fillId="0" borderId="11" xfId="14" applyFont="1" applyFill="1" applyBorder="1" applyAlignment="1">
      <alignment horizontal="center" vertical="top" wrapText="1"/>
    </xf>
    <xf numFmtId="0" fontId="74" fillId="0" borderId="13" xfId="14" applyFont="1" applyFill="1" applyBorder="1" applyAlignment="1">
      <alignment horizontal="center" vertical="top" wrapText="1"/>
    </xf>
    <xf numFmtId="0" fontId="74" fillId="0" borderId="12" xfId="14" applyFont="1" applyFill="1" applyBorder="1" applyAlignment="1">
      <alignment horizontal="center" vertical="top" wrapText="1"/>
    </xf>
    <xf numFmtId="0" fontId="72" fillId="0" borderId="1" xfId="14" applyFont="1" applyFill="1" applyBorder="1" applyAlignment="1">
      <alignment horizontal="center" vertical="top" wrapText="1"/>
    </xf>
    <xf numFmtId="0" fontId="72" fillId="0" borderId="46" xfId="14" applyFont="1" applyFill="1" applyBorder="1" applyAlignment="1">
      <alignment horizontal="center" vertical="top" wrapText="1"/>
    </xf>
    <xf numFmtId="0" fontId="74" fillId="0" borderId="11" xfId="14" applyFont="1" applyFill="1" applyBorder="1" applyAlignment="1">
      <alignment horizontal="left" vertical="top" wrapText="1"/>
    </xf>
    <xf numFmtId="0" fontId="74" fillId="0" borderId="13" xfId="14" applyFont="1" applyFill="1" applyBorder="1" applyAlignment="1">
      <alignment horizontal="left" vertical="top" wrapText="1"/>
    </xf>
    <xf numFmtId="0" fontId="74" fillId="0" borderId="12" xfId="14" applyFont="1" applyFill="1" applyBorder="1" applyAlignment="1">
      <alignment horizontal="left" vertical="top" wrapText="1"/>
    </xf>
  </cellXfs>
  <cellStyles count="124">
    <cellStyle name="20% - Accent1" xfId="27"/>
    <cellStyle name="20% - Accent1 2" xfId="78"/>
    <cellStyle name="20% - Accent2" xfId="28"/>
    <cellStyle name="20% - Accent2 2" xfId="79"/>
    <cellStyle name="20% - Accent3" xfId="29"/>
    <cellStyle name="20% - Accent3 2" xfId="80"/>
    <cellStyle name="20% - Accent4" xfId="30"/>
    <cellStyle name="20% - Accent4 2" xfId="81"/>
    <cellStyle name="20% - Accent5" xfId="31"/>
    <cellStyle name="20% - Accent5 2" xfId="82"/>
    <cellStyle name="20% - Accent6" xfId="32"/>
    <cellStyle name="20% - Accent6 2" xfId="83"/>
    <cellStyle name="40% - Accent1" xfId="33"/>
    <cellStyle name="40% - Accent1 2" xfId="84"/>
    <cellStyle name="40% - Accent2" xfId="34"/>
    <cellStyle name="40% - Accent2 2" xfId="85"/>
    <cellStyle name="40% - Accent3" xfId="35"/>
    <cellStyle name="40% - Accent3 2" xfId="86"/>
    <cellStyle name="40% - Accent4" xfId="36"/>
    <cellStyle name="40% - Accent4 2" xfId="87"/>
    <cellStyle name="40% - Accent5" xfId="37"/>
    <cellStyle name="40% - Accent5 2" xfId="88"/>
    <cellStyle name="40% - Accent6" xfId="38"/>
    <cellStyle name="40% - Accent6 2" xfId="89"/>
    <cellStyle name="60% - Accent1" xfId="39"/>
    <cellStyle name="60% - Accent1 2" xfId="90"/>
    <cellStyle name="60% - Accent2" xfId="40"/>
    <cellStyle name="60% - Accent2 2" xfId="91"/>
    <cellStyle name="60% - Accent3" xfId="41"/>
    <cellStyle name="60% - Accent3 2" xfId="92"/>
    <cellStyle name="60% - Accent4" xfId="42"/>
    <cellStyle name="60% - Accent4 2" xfId="93"/>
    <cellStyle name="60% - Accent5" xfId="43"/>
    <cellStyle name="60% - Accent5 2" xfId="94"/>
    <cellStyle name="60% - Accent6" xfId="44"/>
    <cellStyle name="60% - Accent6 2" xfId="95"/>
    <cellStyle name="Accent1" xfId="45"/>
    <cellStyle name="Accent1 2" xfId="96"/>
    <cellStyle name="Accent2" xfId="46"/>
    <cellStyle name="Accent2 2" xfId="97"/>
    <cellStyle name="Accent3" xfId="47"/>
    <cellStyle name="Accent3 2" xfId="98"/>
    <cellStyle name="Accent4" xfId="48"/>
    <cellStyle name="Accent4 2" xfId="99"/>
    <cellStyle name="Accent5" xfId="49"/>
    <cellStyle name="Accent5 2" xfId="100"/>
    <cellStyle name="Accent6" xfId="50"/>
    <cellStyle name="Accent6 2" xfId="101"/>
    <cellStyle name="Bad" xfId="51"/>
    <cellStyle name="Bad 2" xfId="102"/>
    <cellStyle name="Calculation" xfId="52"/>
    <cellStyle name="Calculation 2" xfId="103"/>
    <cellStyle name="Check Cell" xfId="53"/>
    <cellStyle name="Check Cell 2" xfId="104"/>
    <cellStyle name="Explanatory Text" xfId="54"/>
    <cellStyle name="Explanatory Text 2" xfId="105"/>
    <cellStyle name="Good" xfId="55"/>
    <cellStyle name="Good 2" xfId="106"/>
    <cellStyle name="Heading 1" xfId="56"/>
    <cellStyle name="Heading 1 2" xfId="107"/>
    <cellStyle name="Heading 2" xfId="57"/>
    <cellStyle name="Heading 2 2" xfId="108"/>
    <cellStyle name="Heading 3" xfId="58"/>
    <cellStyle name="Heading 3 2" xfId="109"/>
    <cellStyle name="Heading 4" xfId="59"/>
    <cellStyle name="Heading 4 2" xfId="110"/>
    <cellStyle name="Input" xfId="60"/>
    <cellStyle name="Input 2" xfId="111"/>
    <cellStyle name="Linked Cell" xfId="61"/>
    <cellStyle name="Linked Cell 2" xfId="112"/>
    <cellStyle name="Neutral" xfId="62"/>
    <cellStyle name="Neutral 2" xfId="113"/>
    <cellStyle name="Normal 2" xfId="5"/>
    <cellStyle name="Normal 2 2" xfId="9"/>
    <cellStyle name="Normal 3" xfId="6"/>
    <cellStyle name="Normal 3 2" xfId="7"/>
    <cellStyle name="Normal 3 2 2" xfId="13"/>
    <cellStyle name="Normal 3 2 2 2" xfId="18"/>
    <cellStyle name="Normal 3 2 2 2 2" xfId="26"/>
    <cellStyle name="Normal 3 2 2 3" xfId="22"/>
    <cellStyle name="Normal 3 2 3" xfId="16"/>
    <cellStyle name="Normal 3 2 3 2" xfId="24"/>
    <cellStyle name="Normal 3 2 4" xfId="20"/>
    <cellStyle name="Normal 3 3" xfId="12"/>
    <cellStyle name="Normal 3 3 2" xfId="17"/>
    <cellStyle name="Normal 3 3 2 2" xfId="25"/>
    <cellStyle name="Normal 3 3 3" xfId="21"/>
    <cellStyle name="Normal 3 4" xfId="15"/>
    <cellStyle name="Normal 3 4 2" xfId="23"/>
    <cellStyle name="Normal 3 5" xfId="19"/>
    <cellStyle name="Note" xfId="63"/>
    <cellStyle name="Note 2" xfId="114"/>
    <cellStyle name="Output" xfId="64"/>
    <cellStyle name="Output 2" xfId="115"/>
    <cellStyle name="Title" xfId="65"/>
    <cellStyle name="Title 2" xfId="116"/>
    <cellStyle name="Total" xfId="66"/>
    <cellStyle name="Total 2" xfId="117"/>
    <cellStyle name="Warning Text" xfId="67"/>
    <cellStyle name="Warning Text 2" xfId="118"/>
    <cellStyle name="常规" xfId="0" builtinId="0"/>
    <cellStyle name="常规 10" xfId="68"/>
    <cellStyle name="常规 11" xfId="69"/>
    <cellStyle name="常规 12" xfId="76"/>
    <cellStyle name="常规 2" xfId="2"/>
    <cellStyle name="常规 2 2" xfId="11"/>
    <cellStyle name="常规 2 3" xfId="14"/>
    <cellStyle name="常规 2 4" xfId="119"/>
    <cellStyle name="常规 3" xfId="3"/>
    <cellStyle name="常规 3 2" xfId="120"/>
    <cellStyle name="常规 4" xfId="8"/>
    <cellStyle name="常规 4 2" xfId="121"/>
    <cellStyle name="常规 5" xfId="10"/>
    <cellStyle name="常规 5 2" xfId="77"/>
    <cellStyle name="常规 6" xfId="70"/>
    <cellStyle name="常规 6 2" xfId="123"/>
    <cellStyle name="常规 7" xfId="71"/>
    <cellStyle name="常规 7 2" xfId="122"/>
    <cellStyle name="常规 8" xfId="72"/>
    <cellStyle name="常规 9" xfId="73"/>
    <cellStyle name="常规_sheet" xfId="74"/>
    <cellStyle name="常规_写case模版" xfId="75"/>
    <cellStyle name="超链接" xfId="1" builtinId="8"/>
    <cellStyle name="超链接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19B000"/>
      <color rgb="FFFFFFD9"/>
      <color rgb="FF323FBA"/>
      <color rgb="FF990000"/>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bugzilla.tcl-ta.com/show_bug.cgi?id=845731" TargetMode="External"/><Relationship Id="rId1" Type="http://schemas.openxmlformats.org/officeDocument/2006/relationships/hyperlink" Target="http://bugzilla.tcl-ta.com/show_bug.cgi?id=83746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G59"/>
  <sheetViews>
    <sheetView topLeftCell="A27" workbookViewId="0">
      <selection activeCell="D2" sqref="D2:D8"/>
    </sheetView>
  </sheetViews>
  <sheetFormatPr defaultColWidth="9" defaultRowHeight="13.5"/>
  <cols>
    <col min="1" max="1" width="37" customWidth="1" collapsed="1"/>
    <col min="2" max="2" width="17.75" customWidth="1" collapsed="1"/>
    <col min="3" max="3" width="19.625" customWidth="1" collapsed="1"/>
    <col min="4" max="4" width="12.375" customWidth="1" collapsed="1"/>
    <col min="5" max="5" width="15.625" customWidth="1" collapsed="1"/>
    <col min="6" max="6" width="11.875" customWidth="1" collapsed="1"/>
    <col min="7" max="7" width="59.25" customWidth="1" collapsed="1"/>
  </cols>
  <sheetData>
    <row r="2" spans="1:6" ht="24.75">
      <c r="A2" s="138" t="s">
        <v>0</v>
      </c>
      <c r="B2" s="138"/>
      <c r="C2" s="138"/>
      <c r="D2" s="7"/>
    </row>
    <row r="3" spans="1:6" ht="17.25">
      <c r="A3" s="11" t="s">
        <v>1</v>
      </c>
      <c r="B3" s="139" t="s">
        <v>2</v>
      </c>
      <c r="C3" s="139"/>
      <c r="D3" s="8"/>
    </row>
    <row r="4" spans="1:6" ht="17.25">
      <c r="A4" s="11" t="s">
        <v>3</v>
      </c>
      <c r="B4" s="140">
        <v>41967</v>
      </c>
      <c r="C4" s="141"/>
      <c r="D4" s="9"/>
      <c r="E4" s="10"/>
      <c r="F4" s="10"/>
    </row>
    <row r="5" spans="1:6" ht="17.25">
      <c r="A5" s="11" t="s">
        <v>4</v>
      </c>
      <c r="B5" s="141" t="s">
        <v>5</v>
      </c>
      <c r="C5" s="141"/>
      <c r="D5" s="9"/>
    </row>
    <row r="6" spans="1:6" ht="17.25">
      <c r="A6" s="11" t="s">
        <v>6</v>
      </c>
      <c r="B6" s="141" t="s">
        <v>7</v>
      </c>
      <c r="C6" s="141"/>
      <c r="D6" s="9"/>
    </row>
    <row r="7" spans="1:6" ht="17.25" hidden="1">
      <c r="A7" s="26" t="s">
        <v>8</v>
      </c>
      <c r="B7" s="141"/>
      <c r="C7" s="141"/>
      <c r="D7" s="9"/>
    </row>
    <row r="8" spans="1:6" ht="17.25">
      <c r="A8" s="27" t="s">
        <v>9</v>
      </c>
      <c r="B8" s="141" t="s">
        <v>10</v>
      </c>
      <c r="C8" s="141"/>
      <c r="D8" s="9"/>
    </row>
    <row r="9" spans="1:6" ht="17.25" hidden="1">
      <c r="A9" s="11" t="s">
        <v>11</v>
      </c>
      <c r="B9" s="141"/>
      <c r="C9" s="141"/>
      <c r="D9" s="9"/>
    </row>
    <row r="10" spans="1:6" ht="15" hidden="1">
      <c r="A10" s="154" t="s">
        <v>12</v>
      </c>
      <c r="B10" s="156"/>
      <c r="C10" s="156"/>
      <c r="D10" s="12"/>
    </row>
    <row r="11" spans="1:6" ht="15" hidden="1">
      <c r="A11" s="155"/>
      <c r="B11" s="156"/>
      <c r="C11" s="156"/>
      <c r="D11" s="12"/>
    </row>
    <row r="15" spans="1:6">
      <c r="A15" s="142" t="s">
        <v>13</v>
      </c>
      <c r="B15" s="143"/>
      <c r="C15" s="143"/>
      <c r="D15" s="143"/>
      <c r="E15" s="144"/>
    </row>
    <row r="16" spans="1:6" ht="27">
      <c r="A16" s="13" t="s">
        <v>14</v>
      </c>
      <c r="B16" s="14" t="s">
        <v>15</v>
      </c>
      <c r="C16" s="28" t="s">
        <v>16</v>
      </c>
      <c r="D16" s="28"/>
      <c r="E16" s="15" t="s">
        <v>17</v>
      </c>
    </row>
    <row r="17" spans="1:5" ht="15.75">
      <c r="A17" s="16" t="s">
        <v>18</v>
      </c>
      <c r="B17" s="16" t="s">
        <v>19</v>
      </c>
      <c r="C17" s="145"/>
      <c r="D17" s="146"/>
      <c r="E17" s="17"/>
    </row>
    <row r="18" spans="1:5" ht="15.75">
      <c r="A18" s="16" t="s">
        <v>20</v>
      </c>
      <c r="B18" s="16" t="s">
        <v>19</v>
      </c>
      <c r="C18" s="145"/>
      <c r="D18" s="146"/>
      <c r="E18" s="17"/>
    </row>
    <row r="19" spans="1:5" ht="15.75">
      <c r="A19" s="16" t="s">
        <v>21</v>
      </c>
      <c r="B19" s="16" t="s">
        <v>19</v>
      </c>
      <c r="C19" s="145"/>
      <c r="D19" s="146"/>
      <c r="E19" s="17"/>
    </row>
    <row r="20" spans="1:5" ht="15.75">
      <c r="A20" s="16" t="s">
        <v>22</v>
      </c>
      <c r="B20" s="16" t="s">
        <v>19</v>
      </c>
      <c r="C20" s="145"/>
      <c r="D20" s="146"/>
      <c r="E20" s="17"/>
    </row>
    <row r="21" spans="1:5" ht="31.5">
      <c r="A21" s="16" t="s">
        <v>23</v>
      </c>
      <c r="B21" s="16"/>
      <c r="C21" s="145"/>
      <c r="D21" s="146"/>
      <c r="E21" s="17"/>
    </row>
    <row r="22" spans="1:5" ht="15.75">
      <c r="A22" s="16" t="s">
        <v>24</v>
      </c>
      <c r="B22" s="16" t="s">
        <v>19</v>
      </c>
      <c r="C22" s="145"/>
      <c r="D22" s="146"/>
      <c r="E22" s="17"/>
    </row>
    <row r="23" spans="1:5" ht="15.75">
      <c r="A23" s="16" t="s">
        <v>25</v>
      </c>
      <c r="B23" s="16" t="s">
        <v>19</v>
      </c>
      <c r="C23" s="145"/>
      <c r="D23" s="146"/>
      <c r="E23" s="17">
        <v>834104</v>
      </c>
    </row>
    <row r="24" spans="1:5" ht="15.75">
      <c r="A24" s="16" t="s">
        <v>26</v>
      </c>
      <c r="B24" s="16" t="s">
        <v>19</v>
      </c>
      <c r="C24" s="145"/>
      <c r="D24" s="146"/>
      <c r="E24" s="17"/>
    </row>
    <row r="25" spans="1:5" ht="15.75" hidden="1">
      <c r="A25" s="16" t="s">
        <v>27</v>
      </c>
      <c r="B25" s="16"/>
      <c r="C25" s="145"/>
      <c r="D25" s="146"/>
      <c r="E25" s="17"/>
    </row>
    <row r="26" spans="1:5" ht="15.75">
      <c r="A26" s="16" t="s">
        <v>28</v>
      </c>
      <c r="B26" s="16" t="s">
        <v>19</v>
      </c>
      <c r="C26" s="145"/>
      <c r="D26" s="146"/>
      <c r="E26" s="17"/>
    </row>
    <row r="27" spans="1:5" ht="15.75">
      <c r="A27" s="16" t="s">
        <v>29</v>
      </c>
      <c r="B27" s="16" t="s">
        <v>19</v>
      </c>
      <c r="C27" s="145"/>
      <c r="D27" s="146"/>
      <c r="E27" s="17"/>
    </row>
    <row r="28" spans="1:5" ht="15.75" hidden="1">
      <c r="A28" s="16" t="s">
        <v>30</v>
      </c>
      <c r="B28" s="16"/>
      <c r="C28" s="145"/>
      <c r="D28" s="146"/>
      <c r="E28" s="17"/>
    </row>
    <row r="29" spans="1:5" ht="15.75" hidden="1">
      <c r="A29" s="16" t="s">
        <v>31</v>
      </c>
      <c r="B29" s="16"/>
      <c r="C29" s="145"/>
      <c r="D29" s="146"/>
      <c r="E29" s="17"/>
    </row>
    <row r="30" spans="1:5" ht="15.75" hidden="1">
      <c r="A30" s="16" t="s">
        <v>32</v>
      </c>
      <c r="B30" s="16"/>
      <c r="C30" s="145"/>
      <c r="D30" s="146"/>
      <c r="E30" s="17"/>
    </row>
    <row r="31" spans="1:5" ht="15.75" hidden="1">
      <c r="A31" s="16" t="s">
        <v>33</v>
      </c>
      <c r="B31" s="16"/>
      <c r="C31" s="145"/>
      <c r="D31" s="146"/>
      <c r="E31" s="17"/>
    </row>
    <row r="32" spans="1:5" ht="15.75">
      <c r="A32" s="29"/>
      <c r="B32" s="30"/>
      <c r="C32" s="29"/>
      <c r="D32" s="29"/>
    </row>
    <row r="35" spans="1:5">
      <c r="A35" s="142" t="s">
        <v>34</v>
      </c>
      <c r="B35" s="143"/>
      <c r="C35" s="143"/>
      <c r="D35" s="143"/>
      <c r="E35" s="144"/>
    </row>
    <row r="36" spans="1:5">
      <c r="A36" s="13" t="s">
        <v>14</v>
      </c>
      <c r="B36" s="14" t="s">
        <v>35</v>
      </c>
      <c r="C36" s="166" t="s">
        <v>36</v>
      </c>
      <c r="D36" s="167"/>
      <c r="E36" s="1" t="s">
        <v>37</v>
      </c>
    </row>
    <row r="37" spans="1:5" ht="15.75">
      <c r="A37" s="16" t="s">
        <v>18</v>
      </c>
      <c r="B37" s="16" t="s">
        <v>38</v>
      </c>
      <c r="C37" s="147">
        <v>95.15</v>
      </c>
      <c r="D37" s="148"/>
      <c r="E37" s="18">
        <v>0.6461689814814815</v>
      </c>
    </row>
    <row r="38" spans="1:5" ht="15.75">
      <c r="A38" s="16" t="s">
        <v>20</v>
      </c>
      <c r="B38" s="16" t="s">
        <v>38</v>
      </c>
      <c r="C38" s="147">
        <v>99.158653846153896</v>
      </c>
      <c r="D38" s="148"/>
      <c r="E38" s="18">
        <v>0.31111111111111112</v>
      </c>
    </row>
    <row r="39" spans="1:5" ht="15.75">
      <c r="A39" s="16" t="s">
        <v>21</v>
      </c>
      <c r="B39" s="16" t="s">
        <v>38</v>
      </c>
      <c r="C39" s="147">
        <v>94.5</v>
      </c>
      <c r="D39" s="148"/>
      <c r="E39" s="18">
        <v>0.43351851851851853</v>
      </c>
    </row>
    <row r="40" spans="1:5" ht="15.75">
      <c r="A40" s="16" t="s">
        <v>22</v>
      </c>
      <c r="B40" s="16" t="s">
        <v>38</v>
      </c>
      <c r="C40" s="147">
        <v>89.8125</v>
      </c>
      <c r="D40" s="148"/>
      <c r="E40" s="18">
        <v>0.31442129629629628</v>
      </c>
    </row>
    <row r="41" spans="1:5" ht="31.5" hidden="1">
      <c r="A41" s="16" t="s">
        <v>23</v>
      </c>
      <c r="B41" s="16"/>
      <c r="C41" s="145"/>
      <c r="D41" s="146"/>
      <c r="E41" s="17"/>
    </row>
    <row r="42" spans="1:5" ht="15.75">
      <c r="A42" s="16" t="s">
        <v>24</v>
      </c>
      <c r="B42" s="16" t="s">
        <v>38</v>
      </c>
      <c r="C42" s="147">
        <v>100</v>
      </c>
      <c r="D42" s="148"/>
      <c r="E42" s="18">
        <v>2.3993055555555556E-2</v>
      </c>
    </row>
    <row r="43" spans="1:5" ht="15.75">
      <c r="A43" s="16" t="s">
        <v>25</v>
      </c>
      <c r="B43" s="16" t="s">
        <v>38</v>
      </c>
      <c r="C43" s="147">
        <v>98.636363636363598</v>
      </c>
      <c r="D43" s="148"/>
      <c r="E43" s="18">
        <v>0.64005787037037032</v>
      </c>
    </row>
    <row r="44" spans="1:5" ht="15.75">
      <c r="A44" s="16" t="s">
        <v>26</v>
      </c>
      <c r="B44" s="16" t="s">
        <v>38</v>
      </c>
      <c r="C44" s="147">
        <v>99.504950495049499</v>
      </c>
      <c r="D44" s="148"/>
      <c r="E44" s="18">
        <v>0.14502314814814815</v>
      </c>
    </row>
    <row r="45" spans="1:5" ht="15.75" hidden="1">
      <c r="A45" s="16" t="s">
        <v>27</v>
      </c>
      <c r="B45" s="16"/>
      <c r="C45" s="145"/>
      <c r="D45" s="146"/>
      <c r="E45" s="17"/>
    </row>
    <row r="46" spans="1:5" ht="15.75" hidden="1">
      <c r="A46" s="16" t="s">
        <v>28</v>
      </c>
      <c r="B46" s="16"/>
      <c r="C46" s="145"/>
      <c r="D46" s="146"/>
      <c r="E46" s="17"/>
    </row>
    <row r="47" spans="1:5" ht="15.75" hidden="1">
      <c r="A47" s="25"/>
      <c r="B47" s="16"/>
      <c r="C47" s="145"/>
      <c r="D47" s="146"/>
      <c r="E47" s="17"/>
    </row>
    <row r="48" spans="1:5" ht="15.75">
      <c r="A48" s="19" t="s">
        <v>39</v>
      </c>
      <c r="B48" s="157">
        <f>SUM(C37:D44)/7</f>
        <v>96.680352568223853</v>
      </c>
      <c r="C48" s="158"/>
      <c r="D48" s="158"/>
      <c r="E48" s="159"/>
    </row>
    <row r="49" spans="1:7" ht="15.75" hidden="1">
      <c r="A49" s="20" t="s">
        <v>40</v>
      </c>
      <c r="B49" s="21"/>
      <c r="C49" s="22" t="s">
        <v>41</v>
      </c>
      <c r="D49" s="22"/>
      <c r="E49" s="23"/>
    </row>
    <row r="50" spans="1:7" ht="15.75">
      <c r="A50" s="19" t="s">
        <v>42</v>
      </c>
      <c r="B50" s="160">
        <f>SUM(E37:E44)</f>
        <v>2.5142939814814813</v>
      </c>
      <c r="C50" s="161"/>
      <c r="D50" s="161"/>
      <c r="E50" s="162"/>
    </row>
    <row r="51" spans="1:7" ht="15.75" hidden="1">
      <c r="A51" s="20" t="s">
        <v>40</v>
      </c>
      <c r="B51" s="163" t="s">
        <v>43</v>
      </c>
      <c r="C51" s="164"/>
      <c r="D51" s="164"/>
      <c r="E51" s="165"/>
    </row>
    <row r="52" spans="1:7">
      <c r="B52" s="6"/>
      <c r="C52" s="6"/>
      <c r="D52" s="6"/>
      <c r="E52" s="6"/>
    </row>
    <row r="53" spans="1:7">
      <c r="B53" s="6"/>
      <c r="C53" s="6"/>
      <c r="D53" s="6"/>
      <c r="E53" s="6"/>
    </row>
    <row r="55" spans="1:7">
      <c r="A55" s="149" t="s">
        <v>44</v>
      </c>
      <c r="B55" s="150"/>
      <c r="C55" s="150"/>
      <c r="D55" s="150"/>
      <c r="E55" s="150"/>
      <c r="F55" s="150"/>
      <c r="G55" s="151"/>
    </row>
    <row r="56" spans="1:7">
      <c r="A56" s="1" t="s">
        <v>45</v>
      </c>
      <c r="B56" s="1" t="s">
        <v>46</v>
      </c>
      <c r="C56" s="1" t="s">
        <v>47</v>
      </c>
      <c r="D56" s="1"/>
      <c r="E56" s="1" t="s">
        <v>48</v>
      </c>
      <c r="F56" s="1" t="s">
        <v>49</v>
      </c>
      <c r="G56" s="1" t="s">
        <v>50</v>
      </c>
    </row>
    <row r="57" spans="1:7" ht="27">
      <c r="A57" s="4">
        <v>837462</v>
      </c>
      <c r="B57" s="3" t="s">
        <v>51</v>
      </c>
      <c r="C57" s="2"/>
      <c r="D57" s="152" t="s">
        <v>52</v>
      </c>
      <c r="E57" s="153"/>
      <c r="F57" s="2" t="s">
        <v>53</v>
      </c>
      <c r="G57" s="24" t="s">
        <v>54</v>
      </c>
    </row>
    <row r="58" spans="1:7">
      <c r="A58" s="4">
        <v>845731</v>
      </c>
      <c r="B58" s="3" t="s">
        <v>55</v>
      </c>
      <c r="C58" s="2"/>
      <c r="D58" s="152" t="s">
        <v>56</v>
      </c>
      <c r="E58" s="153"/>
      <c r="F58" s="2" t="s">
        <v>57</v>
      </c>
      <c r="G58" s="2" t="s">
        <v>58</v>
      </c>
    </row>
    <row r="59" spans="1:7">
      <c r="A59" s="5"/>
    </row>
  </sheetData>
  <mergeCells count="45">
    <mergeCell ref="A55:G55"/>
    <mergeCell ref="D57:E57"/>
    <mergeCell ref="D58:E58"/>
    <mergeCell ref="A10:A11"/>
    <mergeCell ref="B10:C11"/>
    <mergeCell ref="C46:D46"/>
    <mergeCell ref="C47:D47"/>
    <mergeCell ref="B48:E48"/>
    <mergeCell ref="B50:E50"/>
    <mergeCell ref="B51:E51"/>
    <mergeCell ref="C41:D41"/>
    <mergeCell ref="C42:D42"/>
    <mergeCell ref="C43:D43"/>
    <mergeCell ref="C44:D44"/>
    <mergeCell ref="C45:D45"/>
    <mergeCell ref="C36:D36"/>
    <mergeCell ref="C37:D37"/>
    <mergeCell ref="C38:D38"/>
    <mergeCell ref="C39:D39"/>
    <mergeCell ref="C40:D40"/>
    <mergeCell ref="C28:D28"/>
    <mergeCell ref="C29:D29"/>
    <mergeCell ref="C30:D30"/>
    <mergeCell ref="C31:D31"/>
    <mergeCell ref="A35:E35"/>
    <mergeCell ref="C23:D23"/>
    <mergeCell ref="C24:D24"/>
    <mergeCell ref="C25:D25"/>
    <mergeCell ref="C26:D26"/>
    <mergeCell ref="C27:D27"/>
    <mergeCell ref="C18:D18"/>
    <mergeCell ref="C19:D19"/>
    <mergeCell ref="C20:D20"/>
    <mergeCell ref="C21:D21"/>
    <mergeCell ref="C22:D22"/>
    <mergeCell ref="B7:C7"/>
    <mergeCell ref="B8:C8"/>
    <mergeCell ref="B9:C9"/>
    <mergeCell ref="A15:E15"/>
    <mergeCell ref="C17:D17"/>
    <mergeCell ref="A2:C2"/>
    <mergeCell ref="B3:C3"/>
    <mergeCell ref="B4:C4"/>
    <mergeCell ref="B5:C5"/>
    <mergeCell ref="B6:C6"/>
  </mergeCells>
  <phoneticPr fontId="17" type="noConversion"/>
  <hyperlinks>
    <hyperlink ref="A57" r:id="rId1" display="837462"/>
    <hyperlink ref="A58" r:id="rId2" display="845731"/>
  </hyperlink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90" zoomScaleNormal="90" workbookViewId="0">
      <selection activeCell="E8" sqref="E8:F11"/>
    </sheetView>
  </sheetViews>
  <sheetFormatPr defaultRowHeight="12.75"/>
  <cols>
    <col min="1" max="1" width="32.75" style="57" customWidth="1"/>
    <col min="2" max="2" width="10.75" style="57" customWidth="1"/>
    <col min="3" max="3" width="18.5" style="57" customWidth="1"/>
    <col min="4" max="4" width="14.625" style="57" customWidth="1"/>
    <col min="5" max="5" width="16.75" style="57" customWidth="1"/>
    <col min="6" max="6" width="41.875" style="57" customWidth="1"/>
    <col min="7" max="7" width="9" style="57" customWidth="1"/>
    <col min="8" max="8" width="56.625" style="57" customWidth="1"/>
    <col min="9" max="16384" width="9" style="57"/>
  </cols>
  <sheetData>
    <row r="1" spans="1:8" ht="33" customHeight="1" thickBot="1">
      <c r="A1" s="75"/>
      <c r="B1" s="75"/>
      <c r="C1" s="75"/>
      <c r="D1" s="75"/>
      <c r="E1" s="75"/>
      <c r="F1" s="75"/>
    </row>
    <row r="2" spans="1:8" ht="19.5" customHeight="1" thickBot="1">
      <c r="A2" s="176" t="s">
        <v>126</v>
      </c>
      <c r="B2" s="177"/>
      <c r="C2" s="177"/>
      <c r="D2" s="168" t="s">
        <v>125</v>
      </c>
      <c r="E2" s="170"/>
      <c r="F2" s="171"/>
    </row>
    <row r="3" spans="1:8" ht="1.5" customHeight="1" thickBot="1">
      <c r="A3" s="176"/>
      <c r="B3" s="177"/>
      <c r="C3" s="177"/>
      <c r="D3" s="168"/>
      <c r="E3" s="172"/>
      <c r="F3" s="173"/>
    </row>
    <row r="4" spans="1:8" ht="15.75" customHeight="1" thickBot="1">
      <c r="A4" s="179" t="s">
        <v>344</v>
      </c>
      <c r="B4" s="181"/>
      <c r="C4" s="182"/>
      <c r="D4" s="168"/>
      <c r="E4" s="172"/>
      <c r="F4" s="173"/>
    </row>
    <row r="5" spans="1:8" ht="6.75" customHeight="1" thickBot="1">
      <c r="A5" s="180"/>
      <c r="B5" s="183"/>
      <c r="C5" s="184"/>
      <c r="D5" s="168"/>
      <c r="E5" s="172"/>
      <c r="F5" s="173"/>
    </row>
    <row r="6" spans="1:8" ht="13.5" customHeight="1" thickBot="1">
      <c r="A6" s="176" t="s">
        <v>343</v>
      </c>
      <c r="B6" s="177"/>
      <c r="C6" s="177"/>
      <c r="D6" s="168"/>
      <c r="E6" s="172"/>
      <c r="F6" s="173"/>
    </row>
    <row r="7" spans="1:8" ht="6" customHeight="1" thickBot="1">
      <c r="A7" s="176"/>
      <c r="B7" s="177"/>
      <c r="C7" s="177"/>
      <c r="D7" s="168"/>
      <c r="E7" s="174"/>
      <c r="F7" s="175"/>
    </row>
    <row r="8" spans="1:8" ht="19.5" customHeight="1" thickBot="1">
      <c r="A8" s="74" t="s">
        <v>124</v>
      </c>
      <c r="B8" s="178"/>
      <c r="C8" s="178"/>
      <c r="D8" s="169" t="s">
        <v>123</v>
      </c>
      <c r="E8" s="189" t="s">
        <v>358</v>
      </c>
      <c r="F8" s="190"/>
    </row>
    <row r="9" spans="1:8" ht="19.5" thickBot="1">
      <c r="A9" s="74" t="s">
        <v>122</v>
      </c>
      <c r="B9" s="178"/>
      <c r="C9" s="178"/>
      <c r="D9" s="169"/>
      <c r="E9" s="191"/>
      <c r="F9" s="192"/>
    </row>
    <row r="10" spans="1:8" ht="19.5" thickBot="1">
      <c r="A10" s="74" t="s">
        <v>121</v>
      </c>
      <c r="B10" s="178"/>
      <c r="C10" s="178"/>
      <c r="D10" s="169"/>
      <c r="E10" s="191"/>
      <c r="F10" s="192"/>
    </row>
    <row r="11" spans="1:8" ht="23.25" customHeight="1" thickBot="1">
      <c r="A11" s="74" t="s">
        <v>120</v>
      </c>
      <c r="B11" s="196"/>
      <c r="C11" s="197"/>
      <c r="D11" s="169"/>
      <c r="E11" s="193"/>
      <c r="F11" s="194"/>
    </row>
    <row r="12" spans="1:8" ht="192" customHeight="1" thickBot="1">
      <c r="A12" s="202"/>
      <c r="B12" s="203"/>
      <c r="C12" s="203"/>
      <c r="D12" s="203"/>
      <c r="E12" s="203"/>
      <c r="F12" s="204"/>
    </row>
    <row r="13" spans="1:8" s="61" customFormat="1">
      <c r="A13" s="73"/>
      <c r="B13" s="73"/>
      <c r="C13" s="73"/>
      <c r="D13" s="73"/>
      <c r="E13" s="73"/>
      <c r="F13" s="73"/>
    </row>
    <row r="14" spans="1:8" ht="22.5" customHeight="1">
      <c r="A14" s="198" t="s">
        <v>119</v>
      </c>
      <c r="B14" s="198"/>
      <c r="C14" s="198"/>
      <c r="D14" s="198"/>
      <c r="E14" s="198"/>
      <c r="F14" s="198"/>
      <c r="H14" s="72"/>
    </row>
    <row r="15" spans="1:8" ht="22.5" customHeight="1">
      <c r="A15" s="71" t="s">
        <v>14</v>
      </c>
      <c r="B15" s="70" t="s">
        <v>118</v>
      </c>
      <c r="C15" s="70" t="s">
        <v>117</v>
      </c>
      <c r="D15" s="70" t="s">
        <v>116</v>
      </c>
      <c r="E15" s="70" t="s">
        <v>115</v>
      </c>
      <c r="F15" s="70" t="s">
        <v>114</v>
      </c>
    </row>
    <row r="16" spans="1:8" ht="15.75">
      <c r="A16" s="68" t="s">
        <v>113</v>
      </c>
      <c r="B16" s="67" t="s">
        <v>104</v>
      </c>
      <c r="C16" s="66" t="e">
        <f>SUM(CompletionPercentage!D5)</f>
        <v>#DIV/0!</v>
      </c>
      <c r="D16" s="65">
        <v>0.95</v>
      </c>
      <c r="E16" s="64" t="e">
        <f>SUM(MTBFTimePerSection!Q10,MTBFTimePerSection!Q26,MTBFTimePerSection!Q42,MTBFTimePerSection!Q58,MTBFTimePerSection!Q74,MTBFTimePerSection!Q90)*6</f>
        <v>#DIV/0!</v>
      </c>
      <c r="F16" s="63" t="e">
        <f t="shared" ref="F16:F24" si="0" xml:space="preserve"> IF(C16&gt;=D16, "PASS", "FAIL")</f>
        <v>#DIV/0!</v>
      </c>
    </row>
    <row r="17" spans="1:6" ht="15.75">
      <c r="A17" s="68" t="s">
        <v>112</v>
      </c>
      <c r="B17" s="67" t="s">
        <v>345</v>
      </c>
      <c r="C17" s="66" t="e">
        <f>SUM(CompletionPercentage!E5)</f>
        <v>#DIV/0!</v>
      </c>
      <c r="D17" s="65">
        <v>0.95</v>
      </c>
      <c r="E17" s="64" t="e">
        <f>SUM(MTBFTimePerSection!Q11,MTBFTimePerSection!Q27,MTBFTimePerSection!Q43,MTBFTimePerSection!Q59,MTBFTimePerSection!Q75,MTBFTimePerSection!Q91)*6</f>
        <v>#DIV/0!</v>
      </c>
      <c r="F17" s="63" t="e">
        <f t="shared" si="0"/>
        <v>#DIV/0!</v>
      </c>
    </row>
    <row r="18" spans="1:6" ht="15.75">
      <c r="A18" s="68" t="s">
        <v>111</v>
      </c>
      <c r="B18" s="67" t="s">
        <v>346</v>
      </c>
      <c r="C18" s="66" t="e">
        <f>SUM(CompletionPercentage!F5)</f>
        <v>#DIV/0!</v>
      </c>
      <c r="D18" s="65">
        <v>0.95</v>
      </c>
      <c r="E18" s="64" t="e">
        <f>SUM(MTBFTimePerSection!Q12,MTBFTimePerSection!Q28,MTBFTimePerSection!Q44,MTBFTimePerSection!Q60,MTBFTimePerSection!Q76,MTBFTimePerSection!Q92)*6</f>
        <v>#DIV/0!</v>
      </c>
      <c r="F18" s="63" t="e">
        <f t="shared" si="0"/>
        <v>#DIV/0!</v>
      </c>
    </row>
    <row r="19" spans="1:6" ht="15.75">
      <c r="A19" s="68" t="s">
        <v>338</v>
      </c>
      <c r="B19" s="67" t="s">
        <v>347</v>
      </c>
      <c r="C19" s="66" t="e">
        <f>SUM(CompletionPercentage!G5)</f>
        <v>#DIV/0!</v>
      </c>
      <c r="D19" s="65">
        <v>0.95</v>
      </c>
      <c r="E19" s="64" t="e">
        <f>SUM(MTBFTimePerSection!Q13,MTBFTimePerSection!Q29,MTBFTimePerSection!Q45,MTBFTimePerSection!Q61,MTBFTimePerSection!Q77,MTBFTimePerSection!Q93)*6</f>
        <v>#DIV/0!</v>
      </c>
      <c r="F19" s="63" t="e">
        <f t="shared" si="0"/>
        <v>#DIV/0!</v>
      </c>
    </row>
    <row r="20" spans="1:6" ht="15.75">
      <c r="A20" s="69" t="s">
        <v>110</v>
      </c>
      <c r="B20" s="67" t="s">
        <v>104</v>
      </c>
      <c r="C20" s="66" t="e">
        <f>SUM(CompletionPercentage!H5)</f>
        <v>#DIV/0!</v>
      </c>
      <c r="D20" s="65">
        <v>0.99</v>
      </c>
      <c r="E20" s="64" t="e">
        <f>SUM(MTBFTimePerSection!Q14,MTBFTimePerSection!Q30,MTBFTimePerSection!Q46,MTBFTimePerSection!Q62,MTBFTimePerSection!Q78,MTBFTimePerSection!Q94)*6</f>
        <v>#DIV/0!</v>
      </c>
      <c r="F20" s="63" t="e">
        <f t="shared" si="0"/>
        <v>#DIV/0!</v>
      </c>
    </row>
    <row r="21" spans="1:6" ht="15.75">
      <c r="A21" s="69" t="s">
        <v>109</v>
      </c>
      <c r="B21" s="67" t="s">
        <v>104</v>
      </c>
      <c r="C21" s="66" t="e">
        <f>SUM(CompletionPercentage!I5)</f>
        <v>#DIV/0!</v>
      </c>
      <c r="D21" s="65">
        <v>0.95</v>
      </c>
      <c r="E21" s="64" t="e">
        <f>SUM(MTBFTimePerSection!Q15,MTBFTimePerSection!Q31,MTBFTimePerSection!Q47,MTBFTimePerSection!Q63,MTBFTimePerSection!Q79,MTBFTimePerSection!Q95)*6</f>
        <v>#DIV/0!</v>
      </c>
      <c r="F21" s="63" t="e">
        <f t="shared" si="0"/>
        <v>#DIV/0!</v>
      </c>
    </row>
    <row r="22" spans="1:6" ht="15.75">
      <c r="A22" s="68" t="s">
        <v>108</v>
      </c>
      <c r="B22" s="67" t="s">
        <v>104</v>
      </c>
      <c r="C22" s="66" t="e">
        <f>SUM(CompletionPercentage!J5)</f>
        <v>#DIV/0!</v>
      </c>
      <c r="D22" s="65">
        <v>0.99</v>
      </c>
      <c r="E22" s="64" t="e">
        <f>SUM(MTBFTimePerSection!Q16,MTBFTimePerSection!Q32,MTBFTimePerSection!Q48,MTBFTimePerSection!Q64,MTBFTimePerSection!Q80,MTBFTimePerSection!Q96)*6</f>
        <v>#DIV/0!</v>
      </c>
      <c r="F22" s="63" t="e">
        <f t="shared" si="0"/>
        <v>#DIV/0!</v>
      </c>
    </row>
    <row r="23" spans="1:6" ht="15.75">
      <c r="A23" s="68" t="s">
        <v>107</v>
      </c>
      <c r="B23" s="67" t="s">
        <v>104</v>
      </c>
      <c r="C23" s="66" t="e">
        <f>SUM(CompletionPercentage!K5)</f>
        <v>#DIV/0!</v>
      </c>
      <c r="D23" s="65">
        <v>0.99</v>
      </c>
      <c r="E23" s="64" t="e">
        <f>SUM(MTBFTimePerSection!Q17,MTBFTimePerSection!Q33,MTBFTimePerSection!Q49,MTBFTimePerSection!Q65,MTBFTimePerSection!Q81,MTBFTimePerSection!Q97)*6</f>
        <v>#DIV/0!</v>
      </c>
      <c r="F23" s="63" t="e">
        <f t="shared" si="0"/>
        <v>#DIV/0!</v>
      </c>
    </row>
    <row r="24" spans="1:6" ht="15.75">
      <c r="A24" s="69" t="s">
        <v>106</v>
      </c>
      <c r="B24" s="67" t="s">
        <v>104</v>
      </c>
      <c r="C24" s="66" t="e">
        <f>SUM(CompletionPercentage!L5)</f>
        <v>#DIV/0!</v>
      </c>
      <c r="D24" s="65">
        <v>0.99</v>
      </c>
      <c r="E24" s="64" t="e">
        <f>SUM(MTBFTimePerSection!Q18,MTBFTimePerSection!Q34,MTBFTimePerSection!Q50,MTBFTimePerSection!Q66,MTBFTimePerSection!Q82,MTBFTimePerSection!Q98)*6</f>
        <v>#DIV/0!</v>
      </c>
      <c r="F24" s="63" t="e">
        <f t="shared" si="0"/>
        <v>#DIV/0!</v>
      </c>
    </row>
    <row r="25" spans="1:6" ht="18" customHeight="1">
      <c r="A25" s="68" t="s">
        <v>105</v>
      </c>
      <c r="B25" s="67" t="s">
        <v>104</v>
      </c>
      <c r="C25" s="66" t="e">
        <f>SUM(CompletionPercentage!M5)</f>
        <v>#DIV/0!</v>
      </c>
      <c r="D25" s="65">
        <v>0.99</v>
      </c>
      <c r="E25" s="64" t="e">
        <f>SUM(MTBFTimePerSection!Q19,MTBFTimePerSection!Q35,MTBFTimePerSection!Q51,MTBFTimePerSection!Q67,MTBFTimePerSection!Q83,MTBFTimePerSection!Q99)*6</f>
        <v>#DIV/0!</v>
      </c>
      <c r="F25" s="63" t="e">
        <f xml:space="preserve"> IF(C25&gt;=D25, "PASS", "FAIL")</f>
        <v>#DIV/0!</v>
      </c>
    </row>
    <row r="26" spans="1:6" s="61" customFormat="1" ht="15.75">
      <c r="A26" s="62" t="s">
        <v>103</v>
      </c>
      <c r="B26" s="199">
        <f>SUM(MTBFTimePerSection!J4)</f>
        <v>0</v>
      </c>
      <c r="C26" s="200"/>
      <c r="D26" s="200"/>
      <c r="E26" s="200"/>
      <c r="F26" s="201"/>
    </row>
    <row r="27" spans="1:6" ht="13.5" thickBot="1">
      <c r="A27" s="60"/>
      <c r="B27" s="60"/>
      <c r="C27" s="60"/>
      <c r="D27" s="60"/>
      <c r="E27" s="60"/>
      <c r="F27" s="60"/>
    </row>
    <row r="28" spans="1:6" ht="13.5" thickBot="1">
      <c r="A28" s="195" t="s">
        <v>342</v>
      </c>
      <c r="B28" s="195"/>
      <c r="C28" s="195"/>
      <c r="D28" s="195"/>
      <c r="E28" s="195"/>
      <c r="F28" s="195"/>
    </row>
    <row r="29" spans="1:6" ht="12" customHeight="1" thickBot="1">
      <c r="A29" s="59" t="s">
        <v>102</v>
      </c>
      <c r="B29" s="188" t="s">
        <v>101</v>
      </c>
      <c r="C29" s="188"/>
      <c r="D29" s="188"/>
      <c r="E29" s="188"/>
      <c r="F29" s="188"/>
    </row>
    <row r="30" spans="1:6" ht="13.5" thickBot="1">
      <c r="A30" s="58" t="s">
        <v>353</v>
      </c>
      <c r="B30" s="188">
        <f>SUM(MTBFTimePerSection!B21)</f>
        <v>0</v>
      </c>
      <c r="C30" s="188">
        <v>3.4098263888888898</v>
      </c>
      <c r="D30" s="188">
        <v>3.4098263888888898</v>
      </c>
      <c r="E30" s="188">
        <v>3.4098263888888898</v>
      </c>
      <c r="F30" s="188">
        <v>3.4098263888888898</v>
      </c>
    </row>
    <row r="31" spans="1:6" ht="13.5" thickBot="1">
      <c r="A31" s="58" t="s">
        <v>354</v>
      </c>
      <c r="B31" s="188">
        <f>SUM(MTBFTimePerSection!B37)</f>
        <v>0</v>
      </c>
      <c r="C31" s="188"/>
      <c r="D31" s="188"/>
      <c r="E31" s="188"/>
      <c r="F31" s="188"/>
    </row>
    <row r="32" spans="1:6" ht="13.5" thickBot="1">
      <c r="A32" s="58" t="s">
        <v>352</v>
      </c>
      <c r="B32" s="188">
        <f>SUM(MTBFTimePerSection!B53)</f>
        <v>0</v>
      </c>
      <c r="C32" s="188"/>
      <c r="D32" s="188"/>
      <c r="E32" s="188"/>
      <c r="F32" s="188"/>
    </row>
    <row r="33" spans="1:6" ht="13.5" thickBot="1">
      <c r="A33" s="58" t="s">
        <v>355</v>
      </c>
      <c r="B33" s="188">
        <f>SUM(MTBFTimePerSection!B69)</f>
        <v>0</v>
      </c>
      <c r="C33" s="188"/>
      <c r="D33" s="188"/>
      <c r="E33" s="188"/>
      <c r="F33" s="188"/>
    </row>
    <row r="34" spans="1:6" ht="13.5" thickBot="1">
      <c r="A34" s="58" t="s">
        <v>356</v>
      </c>
      <c r="B34" s="185">
        <f>SUM(MTBFTimePerSection!B85)</f>
        <v>0</v>
      </c>
      <c r="C34" s="186"/>
      <c r="D34" s="186"/>
      <c r="E34" s="186"/>
      <c r="F34" s="187"/>
    </row>
    <row r="35" spans="1:6" ht="13.5" thickBot="1">
      <c r="A35" s="58" t="s">
        <v>357</v>
      </c>
      <c r="B35" s="185">
        <f>SUM(MTBFTimePerSection!B101)</f>
        <v>0</v>
      </c>
      <c r="C35" s="186"/>
      <c r="D35" s="186"/>
      <c r="E35" s="186"/>
      <c r="F35" s="187"/>
    </row>
  </sheetData>
  <mergeCells count="25">
    <mergeCell ref="B35:F35"/>
    <mergeCell ref="B33:F33"/>
    <mergeCell ref="B34:F34"/>
    <mergeCell ref="E8:F11"/>
    <mergeCell ref="A28:F28"/>
    <mergeCell ref="B11:C11"/>
    <mergeCell ref="A14:F14"/>
    <mergeCell ref="B29:F29"/>
    <mergeCell ref="B26:F26"/>
    <mergeCell ref="B30:F30"/>
    <mergeCell ref="B31:F31"/>
    <mergeCell ref="B32:F32"/>
    <mergeCell ref="A12:F12"/>
    <mergeCell ref="D2:D7"/>
    <mergeCell ref="D8:D11"/>
    <mergeCell ref="E2:F7"/>
    <mergeCell ref="A2:A3"/>
    <mergeCell ref="A6:A7"/>
    <mergeCell ref="B2:C3"/>
    <mergeCell ref="B6:C7"/>
    <mergeCell ref="B8:C8"/>
    <mergeCell ref="B9:C9"/>
    <mergeCell ref="B10:C10"/>
    <mergeCell ref="A4:A5"/>
    <mergeCell ref="B4:C5"/>
  </mergeCells>
  <phoneticPr fontId="1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F191"/>
  <sheetViews>
    <sheetView tabSelected="1" zoomScale="85" zoomScaleNormal="85" workbookViewId="0">
      <selection activeCell="B10" sqref="B10"/>
    </sheetView>
  </sheetViews>
  <sheetFormatPr defaultColWidth="9" defaultRowHeight="10.5"/>
  <cols>
    <col min="1" max="1" width="17.625" style="33" customWidth="1" collapsed="1"/>
    <col min="2" max="2" width="11.125" style="32" customWidth="1" collapsed="1"/>
    <col min="3" max="13" width="9" style="32" collapsed="1"/>
    <col min="14" max="16" width="9" style="32"/>
    <col min="17" max="17" width="9" style="32" customWidth="1" collapsed="1"/>
    <col min="18" max="22" width="9" style="32" collapsed="1"/>
    <col min="23" max="32" width="9" style="32"/>
    <col min="33" max="16384" width="9" style="32" collapsed="1"/>
  </cols>
  <sheetData>
    <row r="2" spans="1:22" ht="11.25" thickBot="1"/>
    <row r="3" spans="1:22" ht="18.75" customHeight="1" thickBot="1">
      <c r="B3" s="129"/>
      <c r="C3" s="130" t="s">
        <v>59</v>
      </c>
      <c r="D3" s="131"/>
      <c r="E3" s="131"/>
      <c r="F3" s="131"/>
      <c r="G3" s="131"/>
      <c r="H3" s="131"/>
      <c r="I3" s="132" t="s">
        <v>60</v>
      </c>
      <c r="J3" s="133" t="s">
        <v>100</v>
      </c>
      <c r="R3" s="34"/>
      <c r="S3" s="34"/>
      <c r="T3" s="34"/>
      <c r="U3" s="34"/>
      <c r="V3" s="34"/>
    </row>
    <row r="4" spans="1:22">
      <c r="B4" s="35"/>
      <c r="C4" s="36" t="s">
        <v>61</v>
      </c>
      <c r="D4" s="36" t="s">
        <v>62</v>
      </c>
      <c r="E4" s="36" t="s">
        <v>63</v>
      </c>
      <c r="F4" s="36" t="s">
        <v>64</v>
      </c>
      <c r="G4" s="134" t="s">
        <v>65</v>
      </c>
      <c r="H4" s="134" t="s">
        <v>341</v>
      </c>
      <c r="I4" s="208">
        <f>SUM(C5:H5)/6</f>
        <v>0</v>
      </c>
      <c r="J4" s="208">
        <f>SUM(C5:H5)</f>
        <v>0</v>
      </c>
    </row>
    <row r="5" spans="1:22" ht="11.25" thickBot="1">
      <c r="B5" s="37" t="s">
        <v>66</v>
      </c>
      <c r="C5" s="38">
        <f>SUM(B21)</f>
        <v>0</v>
      </c>
      <c r="D5" s="38">
        <f>SUM(B37)</f>
        <v>0</v>
      </c>
      <c r="E5" s="38">
        <f>SUM(B53)</f>
        <v>0</v>
      </c>
      <c r="F5" s="38">
        <f>SUM(B69)</f>
        <v>0</v>
      </c>
      <c r="G5" s="135">
        <f>SUM(B85)</f>
        <v>0</v>
      </c>
      <c r="H5" s="135">
        <f>SUM(B101)</f>
        <v>0</v>
      </c>
      <c r="I5" s="209"/>
      <c r="J5" s="209"/>
    </row>
    <row r="6" spans="1:22">
      <c r="C6" s="33"/>
      <c r="E6" s="33"/>
      <c r="G6" s="33"/>
      <c r="I6" s="33"/>
      <c r="K6" s="33"/>
      <c r="M6" s="33"/>
      <c r="N6" s="33"/>
      <c r="O6" s="33"/>
      <c r="P6" s="33"/>
    </row>
    <row r="7" spans="1:22" ht="11.25" thickBot="1"/>
    <row r="8" spans="1:22" ht="13.5" customHeight="1" thickBot="1">
      <c r="A8" s="205" t="str">
        <f>Summary!A30</f>
        <v xml:space="preserve"> Device #1(DUHIWOTS75VS8TAE)</v>
      </c>
      <c r="B8" s="206"/>
      <c r="C8" s="206"/>
      <c r="D8" s="206"/>
      <c r="E8" s="206"/>
      <c r="F8" s="206"/>
      <c r="G8" s="206"/>
      <c r="H8" s="206"/>
      <c r="I8" s="206"/>
      <c r="J8" s="206"/>
      <c r="K8" s="206"/>
      <c r="L8" s="206"/>
      <c r="M8" s="206"/>
      <c r="N8" s="206"/>
      <c r="O8" s="206"/>
      <c r="P8" s="206"/>
      <c r="Q8" s="207"/>
    </row>
    <row r="9" spans="1:22" ht="13.5" customHeight="1">
      <c r="A9" s="51" t="s">
        <v>67</v>
      </c>
      <c r="B9" s="76">
        <v>1</v>
      </c>
      <c r="C9" s="76">
        <v>2</v>
      </c>
      <c r="D9" s="76">
        <v>3</v>
      </c>
      <c r="E9" s="76">
        <v>4</v>
      </c>
      <c r="F9" s="76">
        <v>5</v>
      </c>
      <c r="G9" s="76">
        <v>6</v>
      </c>
      <c r="H9" s="76">
        <v>7</v>
      </c>
      <c r="I9" s="76">
        <v>8</v>
      </c>
      <c r="J9" s="76">
        <v>9</v>
      </c>
      <c r="K9" s="76">
        <v>10</v>
      </c>
      <c r="L9" s="76">
        <v>11</v>
      </c>
      <c r="M9" s="76">
        <v>12</v>
      </c>
      <c r="N9" s="76">
        <v>13</v>
      </c>
      <c r="O9" s="76">
        <v>14</v>
      </c>
      <c r="P9" s="76">
        <v>15</v>
      </c>
      <c r="Q9" s="77" t="s">
        <v>68</v>
      </c>
    </row>
    <row r="10" spans="1:22" ht="13.5" customHeight="1">
      <c r="A10" s="50"/>
      <c r="B10" s="31"/>
      <c r="C10" s="31"/>
      <c r="D10" s="31"/>
      <c r="E10" s="31"/>
      <c r="F10" s="31"/>
      <c r="G10" s="31"/>
      <c r="H10" s="31"/>
      <c r="I10" s="31"/>
      <c r="J10" s="31"/>
      <c r="K10" s="31"/>
      <c r="L10" s="31">
        <v>0</v>
      </c>
      <c r="M10" s="31">
        <v>0</v>
      </c>
      <c r="N10" s="31">
        <v>0</v>
      </c>
      <c r="O10" s="31">
        <v>0</v>
      </c>
      <c r="P10" s="31">
        <v>0</v>
      </c>
      <c r="Q10" s="40" t="e">
        <f>SUM(B10:P10)/COUNTIF(B10:P10,"&gt;0")</f>
        <v>#DIV/0!</v>
      </c>
    </row>
    <row r="11" spans="1:22" ht="13.5" customHeight="1">
      <c r="A11" s="50"/>
      <c r="B11" s="31"/>
      <c r="C11" s="31"/>
      <c r="D11" s="31"/>
      <c r="E11" s="31"/>
      <c r="F11" s="31"/>
      <c r="G11" s="31"/>
      <c r="H11" s="31"/>
      <c r="I11" s="31"/>
      <c r="J11" s="31"/>
      <c r="K11" s="31"/>
      <c r="L11" s="31">
        <v>0</v>
      </c>
      <c r="M11" s="31">
        <v>0</v>
      </c>
      <c r="N11" s="31">
        <v>0</v>
      </c>
      <c r="O11" s="31">
        <v>0</v>
      </c>
      <c r="P11" s="31">
        <v>0</v>
      </c>
      <c r="Q11" s="40" t="e">
        <f t="shared" ref="Q11:Q19" si="0">SUM(B11:O11)/COUNTIF(B11:O11,"&gt;0")</f>
        <v>#DIV/0!</v>
      </c>
    </row>
    <row r="12" spans="1:22" ht="13.5" customHeight="1">
      <c r="A12" s="50"/>
      <c r="B12" s="31"/>
      <c r="C12" s="31"/>
      <c r="D12" s="31"/>
      <c r="E12" s="31"/>
      <c r="F12" s="31"/>
      <c r="G12" s="31"/>
      <c r="H12" s="31"/>
      <c r="I12" s="31"/>
      <c r="J12" s="31"/>
      <c r="K12" s="31"/>
      <c r="L12" s="31">
        <v>0</v>
      </c>
      <c r="M12" s="31">
        <v>0</v>
      </c>
      <c r="N12" s="31">
        <v>0</v>
      </c>
      <c r="O12" s="31">
        <v>0</v>
      </c>
      <c r="P12" s="31">
        <v>0</v>
      </c>
      <c r="Q12" s="40" t="e">
        <f t="shared" si="0"/>
        <v>#DIV/0!</v>
      </c>
    </row>
    <row r="13" spans="1:22" ht="13.5" customHeight="1">
      <c r="A13" s="50"/>
      <c r="B13" s="31"/>
      <c r="C13" s="31"/>
      <c r="D13" s="31"/>
      <c r="E13" s="31"/>
      <c r="F13" s="31"/>
      <c r="G13" s="31"/>
      <c r="H13" s="31"/>
      <c r="I13" s="31"/>
      <c r="J13" s="31"/>
      <c r="K13" s="31"/>
      <c r="L13" s="31">
        <v>0</v>
      </c>
      <c r="M13" s="31">
        <v>0</v>
      </c>
      <c r="N13" s="31">
        <v>0</v>
      </c>
      <c r="O13" s="31">
        <v>0</v>
      </c>
      <c r="P13" s="31">
        <v>0</v>
      </c>
      <c r="Q13" s="40" t="e">
        <f t="shared" si="0"/>
        <v>#DIV/0!</v>
      </c>
    </row>
    <row r="14" spans="1:22" ht="13.5" customHeight="1">
      <c r="A14" s="50"/>
      <c r="B14" s="31"/>
      <c r="C14" s="31"/>
      <c r="D14" s="31"/>
      <c r="E14" s="31"/>
      <c r="F14" s="31"/>
      <c r="G14" s="31"/>
      <c r="H14" s="31"/>
      <c r="I14" s="31"/>
      <c r="J14" s="31"/>
      <c r="K14" s="31"/>
      <c r="L14" s="31">
        <v>0</v>
      </c>
      <c r="M14" s="31">
        <v>0</v>
      </c>
      <c r="N14" s="31">
        <v>0</v>
      </c>
      <c r="O14" s="31">
        <v>0</v>
      </c>
      <c r="P14" s="31">
        <v>0</v>
      </c>
      <c r="Q14" s="40" t="e">
        <f t="shared" si="0"/>
        <v>#DIV/0!</v>
      </c>
    </row>
    <row r="15" spans="1:22" ht="13.5" customHeight="1">
      <c r="A15" s="50"/>
      <c r="B15" s="31"/>
      <c r="C15" s="31"/>
      <c r="D15" s="31"/>
      <c r="E15" s="31"/>
      <c r="F15" s="31"/>
      <c r="G15" s="31"/>
      <c r="H15" s="31"/>
      <c r="I15" s="31"/>
      <c r="J15" s="31"/>
      <c r="K15" s="31"/>
      <c r="L15" s="31">
        <v>0</v>
      </c>
      <c r="M15" s="31">
        <v>0</v>
      </c>
      <c r="N15" s="31">
        <v>0</v>
      </c>
      <c r="O15" s="31">
        <v>0</v>
      </c>
      <c r="P15" s="31">
        <v>0</v>
      </c>
      <c r="Q15" s="40" t="e">
        <f t="shared" si="0"/>
        <v>#DIV/0!</v>
      </c>
    </row>
    <row r="16" spans="1:22" ht="13.5" customHeight="1">
      <c r="A16" s="50"/>
      <c r="B16" s="31"/>
      <c r="C16" s="31"/>
      <c r="D16" s="31"/>
      <c r="E16" s="31"/>
      <c r="F16" s="31"/>
      <c r="G16" s="31"/>
      <c r="H16" s="31"/>
      <c r="I16" s="31"/>
      <c r="J16" s="31"/>
      <c r="K16" s="31"/>
      <c r="L16" s="31">
        <v>0</v>
      </c>
      <c r="M16" s="31">
        <v>0</v>
      </c>
      <c r="N16" s="31">
        <v>0</v>
      </c>
      <c r="O16" s="31">
        <v>0</v>
      </c>
      <c r="P16" s="31">
        <v>0</v>
      </c>
      <c r="Q16" s="40" t="e">
        <f t="shared" si="0"/>
        <v>#DIV/0!</v>
      </c>
    </row>
    <row r="17" spans="1:17" ht="13.5" customHeight="1">
      <c r="A17" s="50"/>
      <c r="B17" s="31"/>
      <c r="C17" s="31"/>
      <c r="D17" s="31"/>
      <c r="E17" s="31"/>
      <c r="F17" s="31"/>
      <c r="G17" s="31"/>
      <c r="H17" s="31"/>
      <c r="I17" s="31"/>
      <c r="J17" s="31"/>
      <c r="K17" s="31"/>
      <c r="L17" s="31">
        <v>0</v>
      </c>
      <c r="M17" s="31">
        <v>0</v>
      </c>
      <c r="N17" s="31">
        <v>0</v>
      </c>
      <c r="O17" s="31">
        <v>0</v>
      </c>
      <c r="P17" s="31">
        <v>0</v>
      </c>
      <c r="Q17" s="40" t="e">
        <f t="shared" si="0"/>
        <v>#DIV/0!</v>
      </c>
    </row>
    <row r="18" spans="1:17" ht="13.5" customHeight="1">
      <c r="A18" s="50"/>
      <c r="B18" s="31"/>
      <c r="C18" s="31"/>
      <c r="D18" s="31"/>
      <c r="E18" s="31"/>
      <c r="F18" s="31"/>
      <c r="G18" s="31"/>
      <c r="H18" s="31"/>
      <c r="I18" s="31"/>
      <c r="J18" s="31"/>
      <c r="K18" s="31"/>
      <c r="L18" s="31">
        <v>0</v>
      </c>
      <c r="M18" s="31">
        <v>0</v>
      </c>
      <c r="N18" s="31">
        <v>0</v>
      </c>
      <c r="O18" s="31">
        <v>0</v>
      </c>
      <c r="P18" s="31">
        <v>0</v>
      </c>
      <c r="Q18" s="40" t="e">
        <f t="shared" si="0"/>
        <v>#DIV/0!</v>
      </c>
    </row>
    <row r="19" spans="1:17" ht="13.5" customHeight="1" thickBot="1">
      <c r="A19" s="50"/>
      <c r="B19" s="42"/>
      <c r="C19" s="42"/>
      <c r="D19" s="42"/>
      <c r="E19" s="42"/>
      <c r="F19" s="42"/>
      <c r="G19" s="42"/>
      <c r="H19" s="42"/>
      <c r="I19" s="42"/>
      <c r="J19" s="42"/>
      <c r="K19" s="42"/>
      <c r="L19" s="42">
        <v>0</v>
      </c>
      <c r="M19" s="42">
        <v>0</v>
      </c>
      <c r="N19" s="42">
        <v>0</v>
      </c>
      <c r="O19" s="42">
        <v>0</v>
      </c>
      <c r="P19" s="42">
        <v>0</v>
      </c>
      <c r="Q19" s="40" t="e">
        <f t="shared" si="0"/>
        <v>#DIV/0!</v>
      </c>
    </row>
    <row r="20" spans="1:17" ht="13.5" customHeight="1" thickTop="1">
      <c r="A20" s="43" t="s">
        <v>69</v>
      </c>
      <c r="B20" s="44">
        <f t="shared" ref="B20:H20" si="1">SUM(B10:B19)</f>
        <v>0</v>
      </c>
      <c r="C20" s="44">
        <f t="shared" si="1"/>
        <v>0</v>
      </c>
      <c r="D20" s="44">
        <f t="shared" si="1"/>
        <v>0</v>
      </c>
      <c r="E20" s="44">
        <f t="shared" si="1"/>
        <v>0</v>
      </c>
      <c r="F20" s="44">
        <f t="shared" si="1"/>
        <v>0</v>
      </c>
      <c r="G20" s="44">
        <f t="shared" si="1"/>
        <v>0</v>
      </c>
      <c r="H20" s="44">
        <f t="shared" si="1"/>
        <v>0</v>
      </c>
      <c r="I20" s="44"/>
      <c r="J20" s="44"/>
      <c r="K20" s="44"/>
      <c r="L20" s="44">
        <f t="shared" ref="L20:P20" si="2">SUM(L10:L19)</f>
        <v>0</v>
      </c>
      <c r="M20" s="44">
        <f t="shared" si="2"/>
        <v>0</v>
      </c>
      <c r="N20" s="44">
        <f t="shared" si="2"/>
        <v>0</v>
      </c>
      <c r="O20" s="44">
        <f t="shared" si="2"/>
        <v>0</v>
      </c>
      <c r="P20" s="44">
        <f t="shared" si="2"/>
        <v>0</v>
      </c>
      <c r="Q20" s="44" t="e">
        <f t="shared" ref="Q20" si="3">SUM(Q10:Q19)</f>
        <v>#DIV/0!</v>
      </c>
    </row>
    <row r="21" spans="1:17" ht="13.5" customHeight="1" thickBot="1">
      <c r="A21" s="47" t="s">
        <v>88</v>
      </c>
      <c r="B21" s="48">
        <f>SUM(B20:P20)</f>
        <v>0</v>
      </c>
    </row>
    <row r="22" spans="1:17" ht="13.5" customHeight="1"/>
    <row r="23" spans="1:17" ht="11.25" thickBot="1"/>
    <row r="24" spans="1:17" ht="13.5" customHeight="1" thickBot="1">
      <c r="A24" s="205" t="str">
        <f>Summary!A31</f>
        <v xml:space="preserve"> Device #2(5SOVCMPNU8SKNBOJ)</v>
      </c>
      <c r="B24" s="206"/>
      <c r="C24" s="206"/>
      <c r="D24" s="206"/>
      <c r="E24" s="206"/>
      <c r="F24" s="206"/>
      <c r="G24" s="206"/>
      <c r="H24" s="206"/>
      <c r="I24" s="206"/>
      <c r="J24" s="206"/>
      <c r="K24" s="206"/>
      <c r="L24" s="206"/>
      <c r="M24" s="206"/>
      <c r="N24" s="206"/>
      <c r="O24" s="206"/>
      <c r="P24" s="206"/>
      <c r="Q24" s="207"/>
    </row>
    <row r="25" spans="1:17" ht="13.5" customHeight="1">
      <c r="A25" s="51" t="s">
        <v>67</v>
      </c>
      <c r="B25" s="76">
        <v>1</v>
      </c>
      <c r="C25" s="76">
        <v>2</v>
      </c>
      <c r="D25" s="76">
        <v>3</v>
      </c>
      <c r="E25" s="76">
        <v>4</v>
      </c>
      <c r="F25" s="76">
        <v>5</v>
      </c>
      <c r="G25" s="76">
        <v>6</v>
      </c>
      <c r="H25" s="76">
        <v>7</v>
      </c>
      <c r="I25" s="76">
        <v>8</v>
      </c>
      <c r="J25" s="76">
        <v>9</v>
      </c>
      <c r="K25" s="76">
        <v>10</v>
      </c>
      <c r="L25" s="76">
        <v>11</v>
      </c>
      <c r="M25" s="76">
        <v>12</v>
      </c>
      <c r="N25" s="76">
        <v>13</v>
      </c>
      <c r="O25" s="76">
        <v>14</v>
      </c>
      <c r="P25" s="76">
        <v>15</v>
      </c>
      <c r="Q25" s="77" t="s">
        <v>68</v>
      </c>
    </row>
    <row r="26" spans="1:17" ht="13.5" customHeight="1">
      <c r="A26" s="50"/>
      <c r="B26" s="31"/>
      <c r="C26" s="31"/>
      <c r="D26" s="31"/>
      <c r="E26" s="31"/>
      <c r="F26" s="31"/>
      <c r="G26" s="31"/>
      <c r="H26" s="31"/>
      <c r="I26" s="31"/>
      <c r="J26" s="31"/>
      <c r="K26" s="31"/>
      <c r="L26" s="31">
        <v>0</v>
      </c>
      <c r="M26" s="31">
        <v>0</v>
      </c>
      <c r="N26" s="31">
        <v>0</v>
      </c>
      <c r="O26" s="31">
        <v>0</v>
      </c>
      <c r="P26" s="31">
        <v>0</v>
      </c>
      <c r="Q26" s="40" t="e">
        <f>SUM(B26:O26)/COUNTIF(B26:O26,"&gt;0")</f>
        <v>#DIV/0!</v>
      </c>
    </row>
    <row r="27" spans="1:17" ht="13.5" customHeight="1">
      <c r="A27" s="50"/>
      <c r="B27" s="31"/>
      <c r="C27" s="31"/>
      <c r="D27" s="31"/>
      <c r="E27" s="31"/>
      <c r="F27" s="31"/>
      <c r="G27" s="31"/>
      <c r="H27" s="31"/>
      <c r="I27" s="31"/>
      <c r="J27" s="31"/>
      <c r="K27" s="31"/>
      <c r="L27" s="31">
        <v>0</v>
      </c>
      <c r="M27" s="31">
        <v>0</v>
      </c>
      <c r="N27" s="31">
        <v>0</v>
      </c>
      <c r="O27" s="31">
        <v>0</v>
      </c>
      <c r="P27" s="31">
        <v>0</v>
      </c>
      <c r="Q27" s="40" t="e">
        <f t="shared" ref="Q27:Q35" si="4">SUM(B27:O27)/COUNTIF(B27:O27,"&gt;0")</f>
        <v>#DIV/0!</v>
      </c>
    </row>
    <row r="28" spans="1:17" ht="13.5" customHeight="1">
      <c r="A28" s="50"/>
      <c r="B28" s="31"/>
      <c r="C28" s="31"/>
      <c r="D28" s="31"/>
      <c r="E28" s="31"/>
      <c r="F28" s="31"/>
      <c r="G28" s="31"/>
      <c r="H28" s="31"/>
      <c r="I28" s="31"/>
      <c r="J28" s="31"/>
      <c r="K28" s="31"/>
      <c r="L28" s="31">
        <v>0</v>
      </c>
      <c r="M28" s="31">
        <v>0</v>
      </c>
      <c r="N28" s="31">
        <v>0</v>
      </c>
      <c r="O28" s="31">
        <v>0</v>
      </c>
      <c r="P28" s="31">
        <v>0</v>
      </c>
      <c r="Q28" s="40" t="e">
        <f t="shared" si="4"/>
        <v>#DIV/0!</v>
      </c>
    </row>
    <row r="29" spans="1:17" ht="13.5" customHeight="1">
      <c r="A29" s="50"/>
      <c r="B29" s="31"/>
      <c r="C29" s="31"/>
      <c r="D29" s="31"/>
      <c r="E29" s="31"/>
      <c r="F29" s="31"/>
      <c r="G29" s="31"/>
      <c r="H29" s="31"/>
      <c r="I29" s="31"/>
      <c r="J29" s="31"/>
      <c r="K29" s="31"/>
      <c r="L29" s="31">
        <v>0</v>
      </c>
      <c r="M29" s="31">
        <v>0</v>
      </c>
      <c r="N29" s="31">
        <v>0</v>
      </c>
      <c r="O29" s="31">
        <v>0</v>
      </c>
      <c r="P29" s="31">
        <v>0</v>
      </c>
      <c r="Q29" s="40" t="e">
        <f t="shared" si="4"/>
        <v>#DIV/0!</v>
      </c>
    </row>
    <row r="30" spans="1:17" ht="13.5" customHeight="1">
      <c r="A30" s="50"/>
      <c r="B30" s="31"/>
      <c r="C30" s="31"/>
      <c r="D30" s="31"/>
      <c r="E30" s="31"/>
      <c r="F30" s="31"/>
      <c r="G30" s="31"/>
      <c r="H30" s="31"/>
      <c r="I30" s="31"/>
      <c r="J30" s="31"/>
      <c r="K30" s="31"/>
      <c r="L30" s="31">
        <v>0</v>
      </c>
      <c r="M30" s="31">
        <v>0</v>
      </c>
      <c r="N30" s="31">
        <v>0</v>
      </c>
      <c r="O30" s="31">
        <v>0</v>
      </c>
      <c r="P30" s="31">
        <v>0</v>
      </c>
      <c r="Q30" s="40" t="e">
        <f t="shared" si="4"/>
        <v>#DIV/0!</v>
      </c>
    </row>
    <row r="31" spans="1:17" ht="13.5" customHeight="1">
      <c r="A31" s="50"/>
      <c r="B31" s="31"/>
      <c r="C31" s="31"/>
      <c r="D31" s="31"/>
      <c r="E31" s="31"/>
      <c r="F31" s="31"/>
      <c r="G31" s="31"/>
      <c r="H31" s="31"/>
      <c r="I31" s="31"/>
      <c r="J31" s="31"/>
      <c r="K31" s="31"/>
      <c r="L31" s="31">
        <v>0</v>
      </c>
      <c r="M31" s="31">
        <v>0</v>
      </c>
      <c r="N31" s="31">
        <v>0</v>
      </c>
      <c r="O31" s="31">
        <v>0</v>
      </c>
      <c r="P31" s="31">
        <v>0</v>
      </c>
      <c r="Q31" s="40" t="e">
        <f t="shared" si="4"/>
        <v>#DIV/0!</v>
      </c>
    </row>
    <row r="32" spans="1:17" ht="13.5" customHeight="1">
      <c r="A32" s="50"/>
      <c r="B32" s="31"/>
      <c r="C32" s="31"/>
      <c r="D32" s="31"/>
      <c r="E32" s="31"/>
      <c r="F32" s="31"/>
      <c r="G32" s="31"/>
      <c r="H32" s="31"/>
      <c r="I32" s="31"/>
      <c r="J32" s="31"/>
      <c r="K32" s="31"/>
      <c r="L32" s="31">
        <v>0</v>
      </c>
      <c r="M32" s="31">
        <v>0</v>
      </c>
      <c r="N32" s="31">
        <v>0</v>
      </c>
      <c r="O32" s="31">
        <v>0</v>
      </c>
      <c r="P32" s="31">
        <v>0</v>
      </c>
      <c r="Q32" s="40" t="e">
        <f t="shared" si="4"/>
        <v>#DIV/0!</v>
      </c>
    </row>
    <row r="33" spans="1:17" ht="13.5" customHeight="1">
      <c r="A33" s="50"/>
      <c r="B33" s="31"/>
      <c r="C33" s="31"/>
      <c r="D33" s="31"/>
      <c r="E33" s="31"/>
      <c r="F33" s="31"/>
      <c r="G33" s="31"/>
      <c r="H33" s="31"/>
      <c r="I33" s="31"/>
      <c r="J33" s="31"/>
      <c r="K33" s="31"/>
      <c r="L33" s="31">
        <v>0</v>
      </c>
      <c r="M33" s="31">
        <v>0</v>
      </c>
      <c r="N33" s="31">
        <v>0</v>
      </c>
      <c r="O33" s="31">
        <v>0</v>
      </c>
      <c r="P33" s="31">
        <v>0</v>
      </c>
      <c r="Q33" s="40" t="e">
        <f t="shared" si="4"/>
        <v>#DIV/0!</v>
      </c>
    </row>
    <row r="34" spans="1:17" ht="13.5" customHeight="1">
      <c r="A34" s="50"/>
      <c r="B34" s="31"/>
      <c r="C34" s="31"/>
      <c r="D34" s="31"/>
      <c r="E34" s="31"/>
      <c r="F34" s="31"/>
      <c r="G34" s="31"/>
      <c r="H34" s="31"/>
      <c r="I34" s="31"/>
      <c r="J34" s="31"/>
      <c r="K34" s="31"/>
      <c r="L34" s="31">
        <v>0</v>
      </c>
      <c r="M34" s="31">
        <v>0</v>
      </c>
      <c r="N34" s="31">
        <v>0</v>
      </c>
      <c r="O34" s="31">
        <v>0</v>
      </c>
      <c r="P34" s="31">
        <v>0</v>
      </c>
      <c r="Q34" s="40" t="e">
        <f t="shared" si="4"/>
        <v>#DIV/0!</v>
      </c>
    </row>
    <row r="35" spans="1:17" ht="13.5" customHeight="1" thickBot="1">
      <c r="A35" s="50"/>
      <c r="B35" s="42"/>
      <c r="C35" s="42"/>
      <c r="D35" s="42"/>
      <c r="E35" s="42"/>
      <c r="F35" s="42"/>
      <c r="G35" s="42"/>
      <c r="H35" s="42"/>
      <c r="I35" s="42"/>
      <c r="J35" s="42"/>
      <c r="K35" s="42"/>
      <c r="L35" s="42">
        <v>0</v>
      </c>
      <c r="M35" s="42">
        <v>0</v>
      </c>
      <c r="N35" s="42">
        <v>0</v>
      </c>
      <c r="O35" s="42">
        <v>0</v>
      </c>
      <c r="P35" s="42">
        <v>0</v>
      </c>
      <c r="Q35" s="40" t="e">
        <f t="shared" si="4"/>
        <v>#DIV/0!</v>
      </c>
    </row>
    <row r="36" spans="1:17" ht="13.5" customHeight="1" thickTop="1">
      <c r="A36" s="43" t="s">
        <v>69</v>
      </c>
      <c r="B36" s="44">
        <f t="shared" ref="B36:H36" si="5">SUM(B26:B35)</f>
        <v>0</v>
      </c>
      <c r="C36" s="44">
        <f t="shared" si="5"/>
        <v>0</v>
      </c>
      <c r="D36" s="44">
        <f t="shared" si="5"/>
        <v>0</v>
      </c>
      <c r="E36" s="44">
        <f t="shared" si="5"/>
        <v>0</v>
      </c>
      <c r="F36" s="44">
        <f t="shared" si="5"/>
        <v>0</v>
      </c>
      <c r="G36" s="44">
        <f t="shared" si="5"/>
        <v>0</v>
      </c>
      <c r="H36" s="44">
        <f t="shared" si="5"/>
        <v>0</v>
      </c>
      <c r="I36" s="44">
        <f t="shared" ref="I36:P36" si="6">SUM(I26:I35)</f>
        <v>0</v>
      </c>
      <c r="J36" s="44">
        <f t="shared" si="6"/>
        <v>0</v>
      </c>
      <c r="K36" s="44">
        <f t="shared" si="6"/>
        <v>0</v>
      </c>
      <c r="L36" s="44">
        <f t="shared" si="6"/>
        <v>0</v>
      </c>
      <c r="M36" s="44">
        <f t="shared" si="6"/>
        <v>0</v>
      </c>
      <c r="N36" s="44">
        <f t="shared" si="6"/>
        <v>0</v>
      </c>
      <c r="O36" s="44">
        <f t="shared" si="6"/>
        <v>0</v>
      </c>
      <c r="P36" s="44">
        <f t="shared" si="6"/>
        <v>0</v>
      </c>
      <c r="Q36" s="44" t="e">
        <f t="shared" ref="Q36" si="7">SUM(Q26:Q35)</f>
        <v>#DIV/0!</v>
      </c>
    </row>
    <row r="37" spans="1:17" ht="13.5" customHeight="1" thickBot="1">
      <c r="A37" s="47" t="s">
        <v>88</v>
      </c>
      <c r="B37" s="48">
        <f>SUM(B36:P36)</f>
        <v>0</v>
      </c>
    </row>
    <row r="39" spans="1:17" ht="11.25" thickBot="1"/>
    <row r="40" spans="1:17" ht="13.5" customHeight="1" thickBot="1">
      <c r="A40" s="205" t="str">
        <f>Summary!A32</f>
        <v xml:space="preserve"> Device #3(KR4THIMJINKNLNKF)</v>
      </c>
      <c r="B40" s="206"/>
      <c r="C40" s="206"/>
      <c r="D40" s="206"/>
      <c r="E40" s="206"/>
      <c r="F40" s="206"/>
      <c r="G40" s="206"/>
      <c r="H40" s="206"/>
      <c r="I40" s="206"/>
      <c r="J40" s="206"/>
      <c r="K40" s="206"/>
      <c r="L40" s="206"/>
      <c r="M40" s="206"/>
      <c r="N40" s="206"/>
      <c r="O40" s="206"/>
      <c r="P40" s="206"/>
      <c r="Q40" s="207"/>
    </row>
    <row r="41" spans="1:17" ht="13.5" customHeight="1">
      <c r="A41" s="51" t="s">
        <v>67</v>
      </c>
      <c r="B41" s="76">
        <v>1</v>
      </c>
      <c r="C41" s="76">
        <v>2</v>
      </c>
      <c r="D41" s="76">
        <v>3</v>
      </c>
      <c r="E41" s="76">
        <v>4</v>
      </c>
      <c r="F41" s="76">
        <v>5</v>
      </c>
      <c r="G41" s="76">
        <v>6</v>
      </c>
      <c r="H41" s="76">
        <v>7</v>
      </c>
      <c r="I41" s="76">
        <v>8</v>
      </c>
      <c r="J41" s="76">
        <v>9</v>
      </c>
      <c r="K41" s="76">
        <v>10</v>
      </c>
      <c r="L41" s="76">
        <v>11</v>
      </c>
      <c r="M41" s="76">
        <v>12</v>
      </c>
      <c r="N41" s="76">
        <v>13</v>
      </c>
      <c r="O41" s="76">
        <v>14</v>
      </c>
      <c r="P41" s="76">
        <v>15</v>
      </c>
      <c r="Q41" s="77" t="s">
        <v>68</v>
      </c>
    </row>
    <row r="42" spans="1:17" ht="13.5" customHeight="1">
      <c r="A42" s="50"/>
      <c r="B42" s="31"/>
      <c r="C42" s="31"/>
      <c r="D42" s="31"/>
      <c r="E42" s="31"/>
      <c r="F42" s="31"/>
      <c r="G42" s="31"/>
      <c r="H42" s="31"/>
      <c r="I42" s="31"/>
      <c r="J42" s="31"/>
      <c r="K42" s="31"/>
      <c r="L42" s="31"/>
      <c r="M42" s="31">
        <v>0</v>
      </c>
      <c r="N42" s="31">
        <v>0</v>
      </c>
      <c r="O42" s="31">
        <v>0</v>
      </c>
      <c r="P42" s="31">
        <v>0</v>
      </c>
      <c r="Q42" s="40" t="e">
        <f>SUM(B42:O42)/COUNTIF(B42:O42,"&gt;0")</f>
        <v>#DIV/0!</v>
      </c>
    </row>
    <row r="43" spans="1:17" ht="13.5" customHeight="1">
      <c r="A43" s="50"/>
      <c r="B43" s="31"/>
      <c r="C43" s="31"/>
      <c r="D43" s="31"/>
      <c r="E43" s="31"/>
      <c r="F43" s="31"/>
      <c r="G43" s="31"/>
      <c r="H43" s="31"/>
      <c r="I43" s="31"/>
      <c r="J43" s="31"/>
      <c r="K43" s="31"/>
      <c r="L43" s="31"/>
      <c r="M43" s="31">
        <v>0</v>
      </c>
      <c r="N43" s="31">
        <v>0</v>
      </c>
      <c r="O43" s="31">
        <v>0</v>
      </c>
      <c r="P43" s="31">
        <v>0</v>
      </c>
      <c r="Q43" s="40" t="e">
        <f t="shared" ref="Q43:Q51" si="8">SUM(B43:O43)/COUNTIF(B43:O43,"&gt;0")</f>
        <v>#DIV/0!</v>
      </c>
    </row>
    <row r="44" spans="1:17" ht="13.5" customHeight="1">
      <c r="A44" s="50"/>
      <c r="B44" s="31"/>
      <c r="C44" s="31"/>
      <c r="D44" s="31"/>
      <c r="E44" s="31"/>
      <c r="F44" s="31"/>
      <c r="G44" s="31"/>
      <c r="H44" s="31"/>
      <c r="I44" s="31"/>
      <c r="J44" s="31"/>
      <c r="K44" s="31"/>
      <c r="L44" s="31"/>
      <c r="M44" s="31">
        <v>0</v>
      </c>
      <c r="N44" s="31">
        <v>0</v>
      </c>
      <c r="O44" s="31">
        <v>0</v>
      </c>
      <c r="P44" s="31">
        <v>0</v>
      </c>
      <c r="Q44" s="40" t="e">
        <f t="shared" si="8"/>
        <v>#DIV/0!</v>
      </c>
    </row>
    <row r="45" spans="1:17" ht="13.5" customHeight="1">
      <c r="A45" s="50"/>
      <c r="B45" s="31"/>
      <c r="C45" s="31"/>
      <c r="D45" s="31"/>
      <c r="E45" s="31"/>
      <c r="F45" s="31"/>
      <c r="G45" s="31"/>
      <c r="H45" s="31"/>
      <c r="I45" s="31"/>
      <c r="J45" s="31"/>
      <c r="K45" s="31"/>
      <c r="L45" s="31"/>
      <c r="M45" s="31">
        <v>0</v>
      </c>
      <c r="N45" s="31">
        <v>0</v>
      </c>
      <c r="O45" s="31">
        <v>0</v>
      </c>
      <c r="P45" s="31">
        <v>0</v>
      </c>
      <c r="Q45" s="40" t="e">
        <f t="shared" si="8"/>
        <v>#DIV/0!</v>
      </c>
    </row>
    <row r="46" spans="1:17" ht="13.5" customHeight="1">
      <c r="A46" s="50"/>
      <c r="B46" s="31"/>
      <c r="C46" s="31"/>
      <c r="D46" s="31"/>
      <c r="E46" s="31"/>
      <c r="F46" s="31"/>
      <c r="G46" s="31"/>
      <c r="H46" s="31"/>
      <c r="I46" s="31"/>
      <c r="J46" s="31"/>
      <c r="K46" s="31"/>
      <c r="L46" s="31"/>
      <c r="M46" s="31">
        <v>0</v>
      </c>
      <c r="N46" s="31">
        <v>0</v>
      </c>
      <c r="O46" s="31">
        <v>0</v>
      </c>
      <c r="P46" s="31">
        <v>0</v>
      </c>
      <c r="Q46" s="40" t="e">
        <f t="shared" si="8"/>
        <v>#DIV/0!</v>
      </c>
    </row>
    <row r="47" spans="1:17" ht="13.5" customHeight="1">
      <c r="A47" s="50"/>
      <c r="B47" s="31"/>
      <c r="C47" s="31"/>
      <c r="D47" s="31"/>
      <c r="E47" s="31"/>
      <c r="F47" s="31"/>
      <c r="G47" s="31"/>
      <c r="H47" s="31"/>
      <c r="I47" s="31"/>
      <c r="J47" s="31"/>
      <c r="K47" s="31"/>
      <c r="L47" s="31"/>
      <c r="M47" s="31">
        <v>0</v>
      </c>
      <c r="N47" s="31">
        <v>0</v>
      </c>
      <c r="O47" s="31">
        <v>0</v>
      </c>
      <c r="P47" s="31">
        <v>0</v>
      </c>
      <c r="Q47" s="40" t="e">
        <f t="shared" si="8"/>
        <v>#DIV/0!</v>
      </c>
    </row>
    <row r="48" spans="1:17" ht="13.5" customHeight="1">
      <c r="A48" s="50"/>
      <c r="B48" s="31"/>
      <c r="C48" s="31"/>
      <c r="D48" s="31"/>
      <c r="E48" s="31"/>
      <c r="F48" s="31"/>
      <c r="G48" s="31"/>
      <c r="H48" s="31"/>
      <c r="I48" s="31"/>
      <c r="J48" s="31"/>
      <c r="K48" s="31"/>
      <c r="L48" s="31"/>
      <c r="M48" s="31">
        <v>0</v>
      </c>
      <c r="N48" s="31">
        <v>0</v>
      </c>
      <c r="O48" s="31">
        <v>0</v>
      </c>
      <c r="P48" s="31">
        <v>0</v>
      </c>
      <c r="Q48" s="40" t="e">
        <f t="shared" si="8"/>
        <v>#DIV/0!</v>
      </c>
    </row>
    <row r="49" spans="1:18" ht="13.5" customHeight="1">
      <c r="A49" s="50"/>
      <c r="B49" s="31"/>
      <c r="C49" s="31"/>
      <c r="D49" s="31"/>
      <c r="E49" s="31"/>
      <c r="F49" s="31"/>
      <c r="G49" s="31"/>
      <c r="H49" s="31"/>
      <c r="I49" s="31"/>
      <c r="J49" s="31"/>
      <c r="K49" s="31"/>
      <c r="L49" s="31"/>
      <c r="M49" s="31">
        <v>0</v>
      </c>
      <c r="N49" s="31">
        <v>0</v>
      </c>
      <c r="O49" s="31">
        <v>0</v>
      </c>
      <c r="P49" s="31">
        <v>0</v>
      </c>
      <c r="Q49" s="40" t="e">
        <f t="shared" si="8"/>
        <v>#DIV/0!</v>
      </c>
    </row>
    <row r="50" spans="1:18" ht="13.5" customHeight="1">
      <c r="A50" s="50"/>
      <c r="B50" s="31"/>
      <c r="C50" s="31"/>
      <c r="D50" s="31"/>
      <c r="E50" s="31"/>
      <c r="F50" s="31"/>
      <c r="G50" s="31"/>
      <c r="H50" s="31"/>
      <c r="I50" s="31"/>
      <c r="J50" s="31"/>
      <c r="K50" s="31"/>
      <c r="L50" s="31"/>
      <c r="M50" s="31">
        <v>0</v>
      </c>
      <c r="N50" s="31">
        <v>0</v>
      </c>
      <c r="O50" s="31">
        <v>0</v>
      </c>
      <c r="P50" s="31">
        <v>0</v>
      </c>
      <c r="Q50" s="40" t="e">
        <f t="shared" si="8"/>
        <v>#DIV/0!</v>
      </c>
    </row>
    <row r="51" spans="1:18" ht="13.5" customHeight="1" thickBot="1">
      <c r="A51" s="50"/>
      <c r="B51" s="42"/>
      <c r="C51" s="42"/>
      <c r="D51" s="42"/>
      <c r="E51" s="42"/>
      <c r="F51" s="42"/>
      <c r="G51" s="42"/>
      <c r="H51" s="42"/>
      <c r="I51" s="42"/>
      <c r="J51" s="42"/>
      <c r="K51" s="42"/>
      <c r="L51" s="42"/>
      <c r="M51" s="42">
        <v>0</v>
      </c>
      <c r="N51" s="42">
        <v>0</v>
      </c>
      <c r="O51" s="42">
        <v>0</v>
      </c>
      <c r="P51" s="42">
        <v>0</v>
      </c>
      <c r="Q51" s="40" t="e">
        <f t="shared" si="8"/>
        <v>#DIV/0!</v>
      </c>
    </row>
    <row r="52" spans="1:18" ht="13.5" customHeight="1" thickTop="1">
      <c r="A52" s="43" t="s">
        <v>69</v>
      </c>
      <c r="B52" s="44">
        <f t="shared" ref="B52:H52" si="9">SUM(B42:B51)</f>
        <v>0</v>
      </c>
      <c r="C52" s="44">
        <f t="shared" si="9"/>
        <v>0</v>
      </c>
      <c r="D52" s="44">
        <f t="shared" si="9"/>
        <v>0</v>
      </c>
      <c r="E52" s="44">
        <f t="shared" si="9"/>
        <v>0</v>
      </c>
      <c r="F52" s="44">
        <f t="shared" si="9"/>
        <v>0</v>
      </c>
      <c r="G52" s="44">
        <f t="shared" si="9"/>
        <v>0</v>
      </c>
      <c r="H52" s="44">
        <f t="shared" si="9"/>
        <v>0</v>
      </c>
      <c r="I52" s="44">
        <f t="shared" ref="I52:P52" si="10">SUM(I42:I51)</f>
        <v>0</v>
      </c>
      <c r="J52" s="44">
        <f t="shared" si="10"/>
        <v>0</v>
      </c>
      <c r="K52" s="44">
        <f t="shared" si="10"/>
        <v>0</v>
      </c>
      <c r="L52" s="44">
        <f t="shared" si="10"/>
        <v>0</v>
      </c>
      <c r="M52" s="44">
        <f t="shared" si="10"/>
        <v>0</v>
      </c>
      <c r="N52" s="44">
        <f t="shared" si="10"/>
        <v>0</v>
      </c>
      <c r="O52" s="44">
        <f t="shared" si="10"/>
        <v>0</v>
      </c>
      <c r="P52" s="44">
        <f t="shared" si="10"/>
        <v>0</v>
      </c>
      <c r="Q52" s="44" t="e">
        <f t="shared" ref="Q52" si="11">SUM(Q42:Q51)</f>
        <v>#DIV/0!</v>
      </c>
    </row>
    <row r="53" spans="1:18" ht="13.5" customHeight="1" thickBot="1">
      <c r="A53" s="47" t="s">
        <v>88</v>
      </c>
      <c r="B53" s="48">
        <f>SUM(B52:P52)</f>
        <v>0</v>
      </c>
      <c r="R53" s="41"/>
    </row>
    <row r="55" spans="1:18" ht="11.25" thickBot="1"/>
    <row r="56" spans="1:18" ht="13.5" customHeight="1" thickBot="1">
      <c r="A56" s="205" t="str">
        <f>Summary!A33</f>
        <v xml:space="preserve"> Device #4(898SSKDYJJTC4SCM)</v>
      </c>
      <c r="B56" s="206"/>
      <c r="C56" s="206"/>
      <c r="D56" s="206"/>
      <c r="E56" s="206"/>
      <c r="F56" s="206"/>
      <c r="G56" s="206"/>
      <c r="H56" s="206"/>
      <c r="I56" s="206"/>
      <c r="J56" s="206"/>
      <c r="K56" s="206"/>
      <c r="L56" s="206"/>
      <c r="M56" s="206"/>
      <c r="N56" s="206"/>
      <c r="O56" s="206"/>
      <c r="P56" s="206"/>
      <c r="Q56" s="207"/>
    </row>
    <row r="57" spans="1:18" ht="13.5" customHeight="1">
      <c r="A57" s="51" t="s">
        <v>67</v>
      </c>
      <c r="B57" s="76">
        <v>1</v>
      </c>
      <c r="C57" s="76">
        <v>2</v>
      </c>
      <c r="D57" s="76">
        <v>3</v>
      </c>
      <c r="E57" s="76">
        <v>4</v>
      </c>
      <c r="F57" s="76">
        <v>5</v>
      </c>
      <c r="G57" s="76">
        <v>6</v>
      </c>
      <c r="H57" s="76">
        <v>7</v>
      </c>
      <c r="I57" s="76">
        <v>8</v>
      </c>
      <c r="J57" s="76">
        <v>9</v>
      </c>
      <c r="K57" s="76">
        <v>10</v>
      </c>
      <c r="L57" s="76">
        <v>11</v>
      </c>
      <c r="M57" s="76">
        <v>12</v>
      </c>
      <c r="N57" s="76">
        <v>13</v>
      </c>
      <c r="O57" s="76">
        <v>14</v>
      </c>
      <c r="P57" s="76">
        <v>15</v>
      </c>
      <c r="Q57" s="77" t="s">
        <v>68</v>
      </c>
    </row>
    <row r="58" spans="1:18" ht="13.5" customHeight="1">
      <c r="A58" s="50"/>
      <c r="B58" s="31"/>
      <c r="C58" s="31"/>
      <c r="D58" s="31"/>
      <c r="E58" s="31"/>
      <c r="F58" s="31"/>
      <c r="G58" s="31"/>
      <c r="H58" s="31"/>
      <c r="I58" s="31"/>
      <c r="J58" s="31"/>
      <c r="K58" s="31"/>
      <c r="L58" s="31">
        <v>0</v>
      </c>
      <c r="M58" s="31">
        <v>0</v>
      </c>
      <c r="N58" s="31">
        <v>0</v>
      </c>
      <c r="O58" s="31">
        <v>0</v>
      </c>
      <c r="P58" s="31">
        <v>0</v>
      </c>
      <c r="Q58" s="40" t="e">
        <f>SUM(B58:O58)/COUNTIF(B58:O58,"&gt;0")</f>
        <v>#DIV/0!</v>
      </c>
    </row>
    <row r="59" spans="1:18" ht="13.5" customHeight="1">
      <c r="A59" s="50"/>
      <c r="B59" s="31"/>
      <c r="C59" s="31"/>
      <c r="D59" s="31"/>
      <c r="E59" s="31"/>
      <c r="F59" s="31"/>
      <c r="G59" s="31"/>
      <c r="H59" s="31"/>
      <c r="I59" s="31"/>
      <c r="J59" s="31"/>
      <c r="K59" s="31"/>
      <c r="L59" s="31">
        <v>0</v>
      </c>
      <c r="M59" s="31">
        <v>0</v>
      </c>
      <c r="N59" s="31">
        <v>0</v>
      </c>
      <c r="O59" s="31">
        <v>0</v>
      </c>
      <c r="P59" s="31">
        <v>0</v>
      </c>
      <c r="Q59" s="40" t="e">
        <f t="shared" ref="Q59:Q67" si="12">SUM(B59:O59)/COUNTIF(B59:O59,"&gt;0")</f>
        <v>#DIV/0!</v>
      </c>
    </row>
    <row r="60" spans="1:18" ht="13.5" customHeight="1">
      <c r="A60" s="50"/>
      <c r="B60" s="31"/>
      <c r="C60" s="31"/>
      <c r="D60" s="31"/>
      <c r="E60" s="31"/>
      <c r="F60" s="31"/>
      <c r="G60" s="31"/>
      <c r="H60" s="31"/>
      <c r="I60" s="31"/>
      <c r="J60" s="31"/>
      <c r="K60" s="31"/>
      <c r="L60" s="31">
        <v>0</v>
      </c>
      <c r="M60" s="31">
        <v>0</v>
      </c>
      <c r="N60" s="31">
        <v>0</v>
      </c>
      <c r="O60" s="31">
        <v>0</v>
      </c>
      <c r="P60" s="31">
        <v>0</v>
      </c>
      <c r="Q60" s="40" t="e">
        <f t="shared" si="12"/>
        <v>#DIV/0!</v>
      </c>
    </row>
    <row r="61" spans="1:18" ht="13.5" customHeight="1">
      <c r="A61" s="50"/>
      <c r="B61" s="31"/>
      <c r="C61" s="31"/>
      <c r="D61" s="31"/>
      <c r="E61" s="31"/>
      <c r="F61" s="31"/>
      <c r="G61" s="31"/>
      <c r="H61" s="31"/>
      <c r="I61" s="31"/>
      <c r="J61" s="31"/>
      <c r="K61" s="31"/>
      <c r="L61" s="31">
        <v>0</v>
      </c>
      <c r="M61" s="31">
        <v>0</v>
      </c>
      <c r="N61" s="31">
        <v>0</v>
      </c>
      <c r="O61" s="31">
        <v>0</v>
      </c>
      <c r="P61" s="31">
        <v>0</v>
      </c>
      <c r="Q61" s="40" t="e">
        <f t="shared" si="12"/>
        <v>#DIV/0!</v>
      </c>
    </row>
    <row r="62" spans="1:18" ht="13.5" customHeight="1">
      <c r="A62" s="50"/>
      <c r="B62" s="31"/>
      <c r="C62" s="31"/>
      <c r="D62" s="31"/>
      <c r="E62" s="31"/>
      <c r="F62" s="31"/>
      <c r="G62" s="31"/>
      <c r="H62" s="31"/>
      <c r="I62" s="31"/>
      <c r="J62" s="31"/>
      <c r="K62" s="31"/>
      <c r="L62" s="31">
        <v>0</v>
      </c>
      <c r="M62" s="31">
        <v>0</v>
      </c>
      <c r="N62" s="31">
        <v>0</v>
      </c>
      <c r="O62" s="31">
        <v>0</v>
      </c>
      <c r="P62" s="31">
        <v>0</v>
      </c>
      <c r="Q62" s="40" t="e">
        <f t="shared" si="12"/>
        <v>#DIV/0!</v>
      </c>
    </row>
    <row r="63" spans="1:18" ht="13.5" customHeight="1">
      <c r="A63" s="50"/>
      <c r="B63" s="31"/>
      <c r="C63" s="31"/>
      <c r="D63" s="31"/>
      <c r="E63" s="31"/>
      <c r="F63" s="31"/>
      <c r="G63" s="31"/>
      <c r="H63" s="31"/>
      <c r="I63" s="31"/>
      <c r="J63" s="31"/>
      <c r="K63" s="31"/>
      <c r="L63" s="31">
        <v>0</v>
      </c>
      <c r="M63" s="31">
        <v>0</v>
      </c>
      <c r="N63" s="31">
        <v>0</v>
      </c>
      <c r="O63" s="31">
        <v>0</v>
      </c>
      <c r="P63" s="31">
        <v>0</v>
      </c>
      <c r="Q63" s="40" t="e">
        <f t="shared" si="12"/>
        <v>#DIV/0!</v>
      </c>
    </row>
    <row r="64" spans="1:18" ht="13.5" customHeight="1">
      <c r="A64" s="50"/>
      <c r="B64" s="31"/>
      <c r="C64" s="31"/>
      <c r="D64" s="31"/>
      <c r="E64" s="31"/>
      <c r="F64" s="31"/>
      <c r="G64" s="31"/>
      <c r="H64" s="31"/>
      <c r="I64" s="31"/>
      <c r="J64" s="31"/>
      <c r="K64" s="31"/>
      <c r="L64" s="31">
        <v>0</v>
      </c>
      <c r="M64" s="31">
        <v>0</v>
      </c>
      <c r="N64" s="31">
        <v>0</v>
      </c>
      <c r="O64" s="31">
        <v>0</v>
      </c>
      <c r="P64" s="31">
        <v>0</v>
      </c>
      <c r="Q64" s="40" t="e">
        <f t="shared" si="12"/>
        <v>#DIV/0!</v>
      </c>
    </row>
    <row r="65" spans="1:18" ht="13.5" customHeight="1">
      <c r="A65" s="50"/>
      <c r="B65" s="31"/>
      <c r="C65" s="31"/>
      <c r="D65" s="31"/>
      <c r="E65" s="31"/>
      <c r="F65" s="31"/>
      <c r="G65" s="31"/>
      <c r="H65" s="31"/>
      <c r="I65" s="31"/>
      <c r="J65" s="31"/>
      <c r="K65" s="31"/>
      <c r="L65" s="31">
        <v>0</v>
      </c>
      <c r="M65" s="31">
        <v>0</v>
      </c>
      <c r="N65" s="31">
        <v>0</v>
      </c>
      <c r="O65" s="31">
        <v>0</v>
      </c>
      <c r="P65" s="31">
        <v>0</v>
      </c>
      <c r="Q65" s="40" t="e">
        <f t="shared" si="12"/>
        <v>#DIV/0!</v>
      </c>
    </row>
    <row r="66" spans="1:18" ht="13.5" customHeight="1">
      <c r="A66" s="50"/>
      <c r="B66" s="31"/>
      <c r="C66" s="31"/>
      <c r="D66" s="31"/>
      <c r="E66" s="31"/>
      <c r="F66" s="31"/>
      <c r="G66" s="31"/>
      <c r="H66" s="31"/>
      <c r="I66" s="31"/>
      <c r="J66" s="31"/>
      <c r="K66" s="31"/>
      <c r="L66" s="31">
        <v>0</v>
      </c>
      <c r="M66" s="31">
        <v>0</v>
      </c>
      <c r="N66" s="31">
        <v>0</v>
      </c>
      <c r="O66" s="31">
        <v>0</v>
      </c>
      <c r="P66" s="31">
        <v>0</v>
      </c>
      <c r="Q66" s="40" t="e">
        <f t="shared" si="12"/>
        <v>#DIV/0!</v>
      </c>
    </row>
    <row r="67" spans="1:18" ht="13.5" customHeight="1" thickBot="1">
      <c r="A67" s="50"/>
      <c r="B67" s="42"/>
      <c r="C67" s="42"/>
      <c r="D67" s="42"/>
      <c r="E67" s="42"/>
      <c r="F67" s="42"/>
      <c r="G67" s="42"/>
      <c r="H67" s="42"/>
      <c r="I67" s="42"/>
      <c r="J67" s="42"/>
      <c r="K67" s="42"/>
      <c r="L67" s="42">
        <v>0</v>
      </c>
      <c r="M67" s="42">
        <v>0</v>
      </c>
      <c r="N67" s="42">
        <v>0</v>
      </c>
      <c r="O67" s="42">
        <v>0</v>
      </c>
      <c r="P67" s="42">
        <v>0</v>
      </c>
      <c r="Q67" s="40" t="e">
        <f t="shared" si="12"/>
        <v>#DIV/0!</v>
      </c>
    </row>
    <row r="68" spans="1:18" ht="13.5" customHeight="1" thickTop="1">
      <c r="A68" s="43" t="s">
        <v>69</v>
      </c>
      <c r="B68" s="44">
        <f t="shared" ref="B68:H68" si="13">SUM(B58:B67)</f>
        <v>0</v>
      </c>
      <c r="C68" s="44">
        <f t="shared" si="13"/>
        <v>0</v>
      </c>
      <c r="D68" s="44">
        <f t="shared" si="13"/>
        <v>0</v>
      </c>
      <c r="E68" s="44">
        <f t="shared" si="13"/>
        <v>0</v>
      </c>
      <c r="F68" s="44">
        <f t="shared" si="13"/>
        <v>0</v>
      </c>
      <c r="G68" s="44">
        <f t="shared" si="13"/>
        <v>0</v>
      </c>
      <c r="H68" s="44">
        <f t="shared" si="13"/>
        <v>0</v>
      </c>
      <c r="I68" s="44"/>
      <c r="J68" s="44">
        <f t="shared" ref="J68:P68" si="14">SUM(J58:J67)</f>
        <v>0</v>
      </c>
      <c r="K68" s="44">
        <f t="shared" si="14"/>
        <v>0</v>
      </c>
      <c r="L68" s="44">
        <f t="shared" si="14"/>
        <v>0</v>
      </c>
      <c r="M68" s="44">
        <f t="shared" si="14"/>
        <v>0</v>
      </c>
      <c r="N68" s="44">
        <f t="shared" si="14"/>
        <v>0</v>
      </c>
      <c r="O68" s="44">
        <f t="shared" si="14"/>
        <v>0</v>
      </c>
      <c r="P68" s="44">
        <f t="shared" si="14"/>
        <v>0</v>
      </c>
      <c r="Q68" s="44" t="e">
        <f t="shared" ref="Q68" si="15">SUM(Q58:Q67)</f>
        <v>#DIV/0!</v>
      </c>
    </row>
    <row r="69" spans="1:18" ht="13.5" customHeight="1" thickBot="1">
      <c r="A69" s="47" t="s">
        <v>88</v>
      </c>
      <c r="B69" s="48">
        <f>SUM(B68:P68)</f>
        <v>0</v>
      </c>
      <c r="R69" s="41"/>
    </row>
    <row r="71" spans="1:18" ht="11.25" thickBot="1"/>
    <row r="72" spans="1:18" ht="13.5" customHeight="1" thickBot="1">
      <c r="A72" s="205" t="str">
        <f>Summary!A34</f>
        <v xml:space="preserve"> Device #5(EQ5HAI9LZLS47LU8)</v>
      </c>
      <c r="B72" s="206"/>
      <c r="C72" s="206"/>
      <c r="D72" s="206"/>
      <c r="E72" s="206"/>
      <c r="F72" s="206"/>
      <c r="G72" s="206"/>
      <c r="H72" s="206"/>
      <c r="I72" s="206"/>
      <c r="J72" s="206"/>
      <c r="K72" s="206"/>
      <c r="L72" s="206"/>
      <c r="M72" s="206"/>
      <c r="N72" s="206"/>
      <c r="O72" s="206"/>
      <c r="P72" s="206"/>
      <c r="Q72" s="207"/>
    </row>
    <row r="73" spans="1:18" ht="13.5" customHeight="1">
      <c r="A73" s="51" t="s">
        <v>67</v>
      </c>
      <c r="B73" s="76">
        <v>1</v>
      </c>
      <c r="C73" s="76">
        <v>2</v>
      </c>
      <c r="D73" s="76">
        <v>3</v>
      </c>
      <c r="E73" s="76">
        <v>4</v>
      </c>
      <c r="F73" s="76">
        <v>5</v>
      </c>
      <c r="G73" s="76">
        <v>6</v>
      </c>
      <c r="H73" s="76">
        <v>7</v>
      </c>
      <c r="I73" s="76">
        <v>8</v>
      </c>
      <c r="J73" s="76">
        <v>9</v>
      </c>
      <c r="K73" s="76">
        <v>10</v>
      </c>
      <c r="L73" s="76">
        <v>11</v>
      </c>
      <c r="M73" s="76">
        <v>12</v>
      </c>
      <c r="N73" s="76">
        <v>13</v>
      </c>
      <c r="O73" s="76">
        <v>14</v>
      </c>
      <c r="P73" s="76">
        <v>15</v>
      </c>
      <c r="Q73" s="77" t="s">
        <v>68</v>
      </c>
    </row>
    <row r="74" spans="1:18" ht="13.5" customHeight="1">
      <c r="A74" s="50"/>
      <c r="B74" s="31"/>
      <c r="C74" s="31"/>
      <c r="D74" s="31"/>
      <c r="E74" s="31"/>
      <c r="F74" s="31"/>
      <c r="G74" s="31"/>
      <c r="H74" s="31"/>
      <c r="I74" s="31"/>
      <c r="J74" s="31"/>
      <c r="K74" s="31"/>
      <c r="L74" s="31"/>
      <c r="M74" s="31"/>
      <c r="N74" s="31"/>
      <c r="O74" s="31"/>
      <c r="P74" s="31"/>
      <c r="Q74" s="40" t="e">
        <f>SUM(B74:O74)/COUNTIF(B74:O74,"&gt;0")</f>
        <v>#DIV/0!</v>
      </c>
    </row>
    <row r="75" spans="1:18" ht="13.5" customHeight="1">
      <c r="A75" s="50"/>
      <c r="B75" s="31"/>
      <c r="C75" s="31"/>
      <c r="D75" s="31"/>
      <c r="E75" s="31"/>
      <c r="F75" s="31"/>
      <c r="G75" s="31"/>
      <c r="H75" s="31"/>
      <c r="I75" s="31"/>
      <c r="J75" s="31"/>
      <c r="K75" s="31"/>
      <c r="L75" s="31"/>
      <c r="M75" s="31"/>
      <c r="N75" s="31"/>
      <c r="O75" s="31"/>
      <c r="P75" s="31"/>
      <c r="Q75" s="40" t="e">
        <f t="shared" ref="Q75:Q83" si="16">SUM(B75:O75)/COUNTIF(B75:O75,"&gt;0")</f>
        <v>#DIV/0!</v>
      </c>
    </row>
    <row r="76" spans="1:18" ht="13.5" customHeight="1">
      <c r="A76" s="50"/>
      <c r="B76" s="31"/>
      <c r="C76" s="31"/>
      <c r="D76" s="31"/>
      <c r="E76" s="31"/>
      <c r="F76" s="31"/>
      <c r="G76" s="31"/>
      <c r="H76" s="31"/>
      <c r="I76" s="31"/>
      <c r="J76" s="31"/>
      <c r="K76" s="31"/>
      <c r="L76" s="31"/>
      <c r="M76" s="31"/>
      <c r="N76" s="31"/>
      <c r="O76" s="31"/>
      <c r="P76" s="31"/>
      <c r="Q76" s="40" t="e">
        <f t="shared" si="16"/>
        <v>#DIV/0!</v>
      </c>
    </row>
    <row r="77" spans="1:18" ht="13.5" customHeight="1">
      <c r="A77" s="50"/>
      <c r="B77" s="31"/>
      <c r="C77" s="31"/>
      <c r="D77" s="31"/>
      <c r="E77" s="31"/>
      <c r="F77" s="31"/>
      <c r="G77" s="31"/>
      <c r="H77" s="31"/>
      <c r="I77" s="31"/>
      <c r="J77" s="31"/>
      <c r="K77" s="31"/>
      <c r="L77" s="31"/>
      <c r="M77" s="31"/>
      <c r="N77" s="31"/>
      <c r="O77" s="31"/>
      <c r="P77" s="31"/>
      <c r="Q77" s="40" t="e">
        <f t="shared" si="16"/>
        <v>#DIV/0!</v>
      </c>
    </row>
    <row r="78" spans="1:18" ht="13.5" customHeight="1">
      <c r="A78" s="50"/>
      <c r="B78" s="31"/>
      <c r="C78" s="31"/>
      <c r="D78" s="31"/>
      <c r="E78" s="31"/>
      <c r="F78" s="31"/>
      <c r="G78" s="31"/>
      <c r="H78" s="31"/>
      <c r="I78" s="31"/>
      <c r="J78" s="31"/>
      <c r="K78" s="31"/>
      <c r="L78" s="31"/>
      <c r="M78" s="31"/>
      <c r="N78" s="31"/>
      <c r="O78" s="31"/>
      <c r="P78" s="31"/>
      <c r="Q78" s="40" t="e">
        <f t="shared" si="16"/>
        <v>#DIV/0!</v>
      </c>
    </row>
    <row r="79" spans="1:18" ht="13.5" customHeight="1">
      <c r="A79" s="50"/>
      <c r="B79" s="31"/>
      <c r="C79" s="31"/>
      <c r="D79" s="31"/>
      <c r="E79" s="31"/>
      <c r="F79" s="31"/>
      <c r="G79" s="31"/>
      <c r="H79" s="31"/>
      <c r="I79" s="31"/>
      <c r="J79" s="31"/>
      <c r="K79" s="31"/>
      <c r="L79" s="31"/>
      <c r="M79" s="31"/>
      <c r="N79" s="31"/>
      <c r="O79" s="31"/>
      <c r="P79" s="31"/>
      <c r="Q79" s="40" t="e">
        <f t="shared" si="16"/>
        <v>#DIV/0!</v>
      </c>
    </row>
    <row r="80" spans="1:18" ht="13.5" customHeight="1">
      <c r="A80" s="50"/>
      <c r="B80" s="31"/>
      <c r="C80" s="31"/>
      <c r="D80" s="31"/>
      <c r="E80" s="31"/>
      <c r="F80" s="31"/>
      <c r="G80" s="31"/>
      <c r="H80" s="31"/>
      <c r="I80" s="31"/>
      <c r="J80" s="31"/>
      <c r="K80" s="31"/>
      <c r="L80" s="31"/>
      <c r="M80" s="31"/>
      <c r="N80" s="31"/>
      <c r="O80" s="31"/>
      <c r="P80" s="31"/>
      <c r="Q80" s="40" t="e">
        <f t="shared" si="16"/>
        <v>#DIV/0!</v>
      </c>
    </row>
    <row r="81" spans="1:18" ht="13.5" customHeight="1">
      <c r="A81" s="50"/>
      <c r="B81" s="31"/>
      <c r="C81" s="31"/>
      <c r="D81" s="31"/>
      <c r="E81" s="31"/>
      <c r="F81" s="31"/>
      <c r="G81" s="31"/>
      <c r="H81" s="31"/>
      <c r="I81" s="31"/>
      <c r="J81" s="31"/>
      <c r="K81" s="31"/>
      <c r="L81" s="31"/>
      <c r="M81" s="31"/>
      <c r="N81" s="31"/>
      <c r="O81" s="31"/>
      <c r="P81" s="31"/>
      <c r="Q81" s="40" t="e">
        <f t="shared" si="16"/>
        <v>#DIV/0!</v>
      </c>
    </row>
    <row r="82" spans="1:18" ht="13.5" customHeight="1">
      <c r="A82" s="50"/>
      <c r="B82" s="31"/>
      <c r="C82" s="31"/>
      <c r="D82" s="31"/>
      <c r="E82" s="31"/>
      <c r="F82" s="31"/>
      <c r="G82" s="31"/>
      <c r="H82" s="31"/>
      <c r="I82" s="31"/>
      <c r="J82" s="31"/>
      <c r="K82" s="31"/>
      <c r="L82" s="31"/>
      <c r="M82" s="31"/>
      <c r="N82" s="31"/>
      <c r="O82" s="31"/>
      <c r="P82" s="31"/>
      <c r="Q82" s="40" t="e">
        <f t="shared" si="16"/>
        <v>#DIV/0!</v>
      </c>
    </row>
    <row r="83" spans="1:18" ht="13.5" customHeight="1" thickBot="1">
      <c r="A83" s="50"/>
      <c r="B83" s="42"/>
      <c r="C83" s="42"/>
      <c r="D83" s="42"/>
      <c r="E83" s="42"/>
      <c r="F83" s="42"/>
      <c r="G83" s="42"/>
      <c r="H83" s="42"/>
      <c r="I83" s="42"/>
      <c r="J83" s="42"/>
      <c r="K83" s="42"/>
      <c r="L83" s="42"/>
      <c r="M83" s="42"/>
      <c r="N83" s="42"/>
      <c r="O83" s="42"/>
      <c r="P83" s="42"/>
      <c r="Q83" s="40" t="e">
        <f t="shared" si="16"/>
        <v>#DIV/0!</v>
      </c>
    </row>
    <row r="84" spans="1:18" ht="13.5" customHeight="1" thickTop="1">
      <c r="A84" s="43" t="s">
        <v>69</v>
      </c>
      <c r="B84" s="44">
        <f>SUM(B74:B83)</f>
        <v>0</v>
      </c>
      <c r="C84" s="44">
        <f>SUM(C74:C83)</f>
        <v>0</v>
      </c>
      <c r="D84" s="44">
        <f>SUM(D74:D83)</f>
        <v>0</v>
      </c>
      <c r="E84" s="44">
        <f>SUM(E74:E83)</f>
        <v>0</v>
      </c>
      <c r="F84" s="44">
        <f>SUM(F74:F83)</f>
        <v>0</v>
      </c>
      <c r="G84" s="44"/>
      <c r="H84" s="44"/>
      <c r="I84" s="44"/>
      <c r="J84" s="44"/>
      <c r="K84" s="44"/>
      <c r="L84" s="44"/>
      <c r="M84" s="44"/>
      <c r="N84" s="44"/>
      <c r="O84" s="44"/>
      <c r="P84" s="44"/>
      <c r="Q84" s="44" t="e">
        <f t="shared" ref="Q84" si="17">SUM(Q74:Q83)</f>
        <v>#DIV/0!</v>
      </c>
    </row>
    <row r="85" spans="1:18" ht="13.5" customHeight="1" thickBot="1">
      <c r="A85" s="47" t="s">
        <v>88</v>
      </c>
      <c r="B85" s="48">
        <f>SUM(B84:P84)</f>
        <v>0</v>
      </c>
      <c r="R85" s="41"/>
    </row>
    <row r="87" spans="1:18" ht="11.25" thickBot="1"/>
    <row r="88" spans="1:18" ht="13.5" customHeight="1" thickBot="1">
      <c r="A88" s="205" t="str">
        <f>Summary!A35</f>
        <v xml:space="preserve"> Device #6(IRSCYTIR55GYYP8D)</v>
      </c>
      <c r="B88" s="206"/>
      <c r="C88" s="206"/>
      <c r="D88" s="206"/>
      <c r="E88" s="206"/>
      <c r="F88" s="206"/>
      <c r="G88" s="206"/>
      <c r="H88" s="206"/>
      <c r="I88" s="206"/>
      <c r="J88" s="206"/>
      <c r="K88" s="206"/>
      <c r="L88" s="206"/>
      <c r="M88" s="206"/>
      <c r="N88" s="206"/>
      <c r="O88" s="206"/>
      <c r="P88" s="206"/>
      <c r="Q88" s="207"/>
    </row>
    <row r="89" spans="1:18" ht="13.5" customHeight="1">
      <c r="A89" s="51" t="s">
        <v>67</v>
      </c>
      <c r="B89" s="76">
        <v>1</v>
      </c>
      <c r="C89" s="76">
        <v>2</v>
      </c>
      <c r="D89" s="76">
        <v>3</v>
      </c>
      <c r="E89" s="76">
        <v>4</v>
      </c>
      <c r="F89" s="76">
        <v>5</v>
      </c>
      <c r="G89" s="76">
        <v>6</v>
      </c>
      <c r="H89" s="76">
        <v>7</v>
      </c>
      <c r="I89" s="76">
        <v>8</v>
      </c>
      <c r="J89" s="76">
        <v>9</v>
      </c>
      <c r="K89" s="76">
        <v>10</v>
      </c>
      <c r="L89" s="76">
        <v>11</v>
      </c>
      <c r="M89" s="76">
        <v>12</v>
      </c>
      <c r="N89" s="76">
        <v>13</v>
      </c>
      <c r="O89" s="76">
        <v>14</v>
      </c>
      <c r="P89" s="76">
        <v>15</v>
      </c>
      <c r="Q89" s="77" t="s">
        <v>68</v>
      </c>
    </row>
    <row r="90" spans="1:18" ht="13.5" customHeight="1">
      <c r="A90" s="50"/>
      <c r="B90" s="31"/>
      <c r="C90" s="31"/>
      <c r="D90" s="31"/>
      <c r="E90" s="31"/>
      <c r="F90" s="31"/>
      <c r="G90" s="31"/>
      <c r="H90" s="31"/>
      <c r="I90" s="31"/>
      <c r="J90" s="31"/>
      <c r="K90" s="31"/>
      <c r="L90" s="31">
        <v>0</v>
      </c>
      <c r="M90" s="31">
        <v>0</v>
      </c>
      <c r="N90" s="31">
        <v>0</v>
      </c>
      <c r="O90" s="31">
        <v>0</v>
      </c>
      <c r="P90" s="31">
        <v>0</v>
      </c>
      <c r="Q90" s="40" t="e">
        <f>SUM(B90:O90)/COUNTIF(B90:O90,"&gt;0")</f>
        <v>#DIV/0!</v>
      </c>
    </row>
    <row r="91" spans="1:18" ht="13.5" customHeight="1">
      <c r="A91" s="50"/>
      <c r="B91" s="31"/>
      <c r="C91" s="31"/>
      <c r="D91" s="31"/>
      <c r="E91" s="31"/>
      <c r="F91" s="31"/>
      <c r="G91" s="31"/>
      <c r="H91" s="31"/>
      <c r="I91" s="31"/>
      <c r="J91" s="31"/>
      <c r="K91" s="31"/>
      <c r="L91" s="31">
        <v>0</v>
      </c>
      <c r="M91" s="31">
        <v>0</v>
      </c>
      <c r="N91" s="31">
        <v>0</v>
      </c>
      <c r="O91" s="31">
        <v>0</v>
      </c>
      <c r="P91" s="31">
        <v>0</v>
      </c>
      <c r="Q91" s="40" t="e">
        <f t="shared" ref="Q91:Q99" si="18">SUM(B91:O91)/COUNTIF(B91:O91,"&gt;0")</f>
        <v>#DIV/0!</v>
      </c>
    </row>
    <row r="92" spans="1:18" ht="13.5" customHeight="1">
      <c r="A92" s="50"/>
      <c r="B92" s="31"/>
      <c r="C92" s="31"/>
      <c r="D92" s="31"/>
      <c r="E92" s="31"/>
      <c r="F92" s="31"/>
      <c r="G92" s="31"/>
      <c r="H92" s="31"/>
      <c r="I92" s="31"/>
      <c r="J92" s="31"/>
      <c r="K92" s="31"/>
      <c r="L92" s="31">
        <v>0</v>
      </c>
      <c r="M92" s="31">
        <v>0</v>
      </c>
      <c r="N92" s="31">
        <v>0</v>
      </c>
      <c r="O92" s="31">
        <v>0</v>
      </c>
      <c r="P92" s="31">
        <v>0</v>
      </c>
      <c r="Q92" s="40" t="e">
        <f t="shared" si="18"/>
        <v>#DIV/0!</v>
      </c>
    </row>
    <row r="93" spans="1:18" ht="13.5" customHeight="1">
      <c r="A93" s="50"/>
      <c r="B93" s="31"/>
      <c r="C93" s="31"/>
      <c r="D93" s="31"/>
      <c r="E93" s="31"/>
      <c r="F93" s="31"/>
      <c r="G93" s="31"/>
      <c r="H93" s="31"/>
      <c r="I93" s="31"/>
      <c r="J93" s="31"/>
      <c r="K93" s="31"/>
      <c r="L93" s="31">
        <v>0</v>
      </c>
      <c r="M93" s="31">
        <v>0</v>
      </c>
      <c r="N93" s="31">
        <v>0</v>
      </c>
      <c r="O93" s="31">
        <v>0</v>
      </c>
      <c r="P93" s="31">
        <v>0</v>
      </c>
      <c r="Q93" s="40" t="e">
        <f t="shared" si="18"/>
        <v>#DIV/0!</v>
      </c>
    </row>
    <row r="94" spans="1:18" ht="13.5" customHeight="1">
      <c r="A94" s="50"/>
      <c r="B94" s="31"/>
      <c r="C94" s="31"/>
      <c r="D94" s="31"/>
      <c r="E94" s="31"/>
      <c r="F94" s="31"/>
      <c r="G94" s="31"/>
      <c r="H94" s="31"/>
      <c r="I94" s="31"/>
      <c r="J94" s="31"/>
      <c r="K94" s="31"/>
      <c r="L94" s="31">
        <v>0</v>
      </c>
      <c r="M94" s="31">
        <v>0</v>
      </c>
      <c r="N94" s="31">
        <v>0</v>
      </c>
      <c r="O94" s="31">
        <v>0</v>
      </c>
      <c r="P94" s="31">
        <v>0</v>
      </c>
      <c r="Q94" s="40" t="e">
        <f t="shared" si="18"/>
        <v>#DIV/0!</v>
      </c>
    </row>
    <row r="95" spans="1:18" ht="13.5" customHeight="1">
      <c r="A95" s="50"/>
      <c r="B95" s="31"/>
      <c r="C95" s="31"/>
      <c r="D95" s="31"/>
      <c r="E95" s="31"/>
      <c r="F95" s="31"/>
      <c r="G95" s="31"/>
      <c r="H95" s="31"/>
      <c r="I95" s="31"/>
      <c r="J95" s="31"/>
      <c r="K95" s="31"/>
      <c r="L95" s="31">
        <v>0</v>
      </c>
      <c r="M95" s="31">
        <v>0</v>
      </c>
      <c r="N95" s="31">
        <v>0</v>
      </c>
      <c r="O95" s="31">
        <v>0</v>
      </c>
      <c r="P95" s="31">
        <v>0</v>
      </c>
      <c r="Q95" s="40" t="e">
        <f t="shared" si="18"/>
        <v>#DIV/0!</v>
      </c>
    </row>
    <row r="96" spans="1:18" ht="13.5" customHeight="1">
      <c r="A96" s="50"/>
      <c r="B96" s="31"/>
      <c r="C96" s="31"/>
      <c r="D96" s="31"/>
      <c r="E96" s="31"/>
      <c r="F96" s="31"/>
      <c r="G96" s="31"/>
      <c r="H96" s="31"/>
      <c r="I96" s="31"/>
      <c r="J96" s="31"/>
      <c r="K96" s="31"/>
      <c r="L96" s="31">
        <v>0</v>
      </c>
      <c r="M96" s="31">
        <v>0</v>
      </c>
      <c r="N96" s="31">
        <v>0</v>
      </c>
      <c r="O96" s="31">
        <v>0</v>
      </c>
      <c r="P96" s="31">
        <v>0</v>
      </c>
      <c r="Q96" s="40" t="e">
        <f t="shared" si="18"/>
        <v>#DIV/0!</v>
      </c>
    </row>
    <row r="97" spans="1:18" ht="13.5" customHeight="1">
      <c r="A97" s="50"/>
      <c r="B97" s="31"/>
      <c r="C97" s="31"/>
      <c r="D97" s="31"/>
      <c r="E97" s="31"/>
      <c r="F97" s="31"/>
      <c r="G97" s="31"/>
      <c r="H97" s="31"/>
      <c r="I97" s="31"/>
      <c r="J97" s="31"/>
      <c r="K97" s="31"/>
      <c r="L97" s="31">
        <v>0</v>
      </c>
      <c r="M97" s="31">
        <v>0</v>
      </c>
      <c r="N97" s="31">
        <v>0</v>
      </c>
      <c r="O97" s="31">
        <v>0</v>
      </c>
      <c r="P97" s="31">
        <v>0</v>
      </c>
      <c r="Q97" s="40" t="e">
        <f t="shared" si="18"/>
        <v>#DIV/0!</v>
      </c>
    </row>
    <row r="98" spans="1:18" ht="13.5" customHeight="1">
      <c r="A98" s="50"/>
      <c r="B98" s="31"/>
      <c r="C98" s="31"/>
      <c r="D98" s="31"/>
      <c r="E98" s="31"/>
      <c r="F98" s="31"/>
      <c r="G98" s="31"/>
      <c r="H98" s="31"/>
      <c r="I98" s="31"/>
      <c r="J98" s="31"/>
      <c r="K98" s="31"/>
      <c r="L98" s="31">
        <v>0</v>
      </c>
      <c r="M98" s="31">
        <v>0</v>
      </c>
      <c r="N98" s="31">
        <v>0</v>
      </c>
      <c r="O98" s="31">
        <v>0</v>
      </c>
      <c r="P98" s="31">
        <v>0</v>
      </c>
      <c r="Q98" s="40" t="e">
        <f t="shared" si="18"/>
        <v>#DIV/0!</v>
      </c>
    </row>
    <row r="99" spans="1:18" ht="13.5" customHeight="1" thickBot="1">
      <c r="A99" s="50"/>
      <c r="B99" s="42"/>
      <c r="C99" s="42"/>
      <c r="D99" s="42"/>
      <c r="E99" s="42"/>
      <c r="F99" s="42"/>
      <c r="G99" s="42"/>
      <c r="H99" s="42"/>
      <c r="I99" s="42"/>
      <c r="J99" s="42"/>
      <c r="K99" s="42"/>
      <c r="L99" s="42">
        <v>0</v>
      </c>
      <c r="M99" s="42">
        <v>0</v>
      </c>
      <c r="N99" s="42">
        <v>0</v>
      </c>
      <c r="O99" s="42">
        <v>0</v>
      </c>
      <c r="P99" s="42">
        <v>0</v>
      </c>
      <c r="Q99" s="40" t="e">
        <f t="shared" si="18"/>
        <v>#DIV/0!</v>
      </c>
    </row>
    <row r="100" spans="1:18" ht="13.5" customHeight="1" thickTop="1">
      <c r="A100" s="43" t="s">
        <v>69</v>
      </c>
      <c r="B100" s="44">
        <f t="shared" ref="B100:H100" si="19">SUM(B90:B99)</f>
        <v>0</v>
      </c>
      <c r="C100" s="44">
        <f t="shared" si="19"/>
        <v>0</v>
      </c>
      <c r="D100" s="44">
        <f t="shared" si="19"/>
        <v>0</v>
      </c>
      <c r="E100" s="44">
        <f t="shared" si="19"/>
        <v>0</v>
      </c>
      <c r="F100" s="44">
        <f t="shared" si="19"/>
        <v>0</v>
      </c>
      <c r="G100" s="44">
        <f t="shared" si="19"/>
        <v>0</v>
      </c>
      <c r="H100" s="44">
        <f t="shared" si="19"/>
        <v>0</v>
      </c>
      <c r="I100" s="44"/>
      <c r="J100" s="44"/>
      <c r="K100" s="44">
        <f t="shared" ref="K100:Q100" si="20">SUM(K90:K99)</f>
        <v>0</v>
      </c>
      <c r="L100" s="44">
        <f t="shared" si="20"/>
        <v>0</v>
      </c>
      <c r="M100" s="44">
        <f t="shared" si="20"/>
        <v>0</v>
      </c>
      <c r="N100" s="44">
        <f t="shared" si="20"/>
        <v>0</v>
      </c>
      <c r="O100" s="44">
        <f t="shared" si="20"/>
        <v>0</v>
      </c>
      <c r="P100" s="44">
        <f t="shared" si="20"/>
        <v>0</v>
      </c>
      <c r="Q100" s="44" t="e">
        <f t="shared" si="20"/>
        <v>#DIV/0!</v>
      </c>
    </row>
    <row r="101" spans="1:18" ht="13.5" customHeight="1" thickBot="1">
      <c r="A101" s="47" t="s">
        <v>88</v>
      </c>
      <c r="B101" s="48">
        <f>SUM(B100:P100)</f>
        <v>0</v>
      </c>
    </row>
    <row r="102" spans="1:18">
      <c r="A102" s="32"/>
    </row>
    <row r="105" spans="1:18">
      <c r="R105" s="41"/>
    </row>
    <row r="125" spans="18:18">
      <c r="R125" s="41"/>
    </row>
    <row r="151" spans="18:18">
      <c r="R151" s="41"/>
    </row>
    <row r="171" spans="18:18">
      <c r="R171" s="41"/>
    </row>
    <row r="191" spans="18:18">
      <c r="R191" s="41"/>
    </row>
  </sheetData>
  <mergeCells count="8">
    <mergeCell ref="A88:Q88"/>
    <mergeCell ref="J4:J5"/>
    <mergeCell ref="I4:I5"/>
    <mergeCell ref="A8:Q8"/>
    <mergeCell ref="A24:Q24"/>
    <mergeCell ref="A40:Q40"/>
    <mergeCell ref="A56:Q56"/>
    <mergeCell ref="A72:Q72"/>
  </mergeCells>
  <phoneticPr fontId="17"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AD96"/>
  <sheetViews>
    <sheetView topLeftCell="B1" zoomScale="85" zoomScaleNormal="85" workbookViewId="0">
      <selection activeCell="G104" sqref="G104"/>
    </sheetView>
  </sheetViews>
  <sheetFormatPr defaultColWidth="9" defaultRowHeight="10.5"/>
  <cols>
    <col min="1" max="1" width="10.625" style="32" customWidth="1" collapsed="1"/>
    <col min="2" max="2" width="17.375" style="32" customWidth="1" collapsed="1"/>
    <col min="3" max="15" width="9.125" style="32" customWidth="1" collapsed="1"/>
    <col min="16" max="18" width="9.125" style="32" customWidth="1"/>
    <col min="19" max="19" width="8.75" style="32" customWidth="1"/>
    <col min="20" max="20" width="8.625" style="32" customWidth="1" collapsed="1"/>
    <col min="21" max="21" width="9" style="32" collapsed="1"/>
    <col min="22" max="30" width="9" style="32"/>
    <col min="31" max="16384" width="9" style="32" collapsed="1"/>
  </cols>
  <sheetData>
    <row r="2" spans="2:21" ht="11.25" thickBot="1"/>
    <row r="3" spans="2:21" ht="13.5" thickBot="1">
      <c r="C3" s="210" t="s">
        <v>70</v>
      </c>
      <c r="D3" s="211"/>
      <c r="E3" s="211"/>
      <c r="F3" s="211"/>
      <c r="G3" s="211"/>
      <c r="H3" s="211"/>
      <c r="I3" s="211"/>
      <c r="J3" s="211"/>
      <c r="K3" s="211"/>
      <c r="L3" s="211"/>
      <c r="M3" s="212"/>
    </row>
    <row r="4" spans="2:21" ht="12.75">
      <c r="C4" s="35"/>
      <c r="D4" s="49" t="s">
        <v>89</v>
      </c>
      <c r="E4" s="49" t="s">
        <v>90</v>
      </c>
      <c r="F4" s="49" t="s">
        <v>91</v>
      </c>
      <c r="G4" s="49" t="s">
        <v>92</v>
      </c>
      <c r="H4" s="49" t="s">
        <v>93</v>
      </c>
      <c r="I4" s="49" t="s">
        <v>94</v>
      </c>
      <c r="J4" s="49" t="s">
        <v>95</v>
      </c>
      <c r="K4" s="49" t="s">
        <v>96</v>
      </c>
      <c r="L4" s="49" t="s">
        <v>97</v>
      </c>
      <c r="M4" s="49" t="s">
        <v>98</v>
      </c>
    </row>
    <row r="5" spans="2:21" ht="12.75">
      <c r="C5" s="39" t="s">
        <v>71</v>
      </c>
      <c r="D5" s="56" t="e">
        <f>SUM(T11,T26,T41,T56,T71,T86)/SUM(S11,S26,S41,S56,S71,S86)</f>
        <v>#DIV/0!</v>
      </c>
      <c r="E5" s="56" t="e">
        <f>SUM(T12,T27,T42,T57,T72,T87)/SUM(S12,S27,S42,S57,S72,S87)</f>
        <v>#DIV/0!</v>
      </c>
      <c r="F5" s="56" t="e">
        <f>SUM(T13,T28,T43,T58,T73,T88)/SUM(S13,S28,S43,S58,T73,T88)</f>
        <v>#DIV/0!</v>
      </c>
      <c r="G5" s="56" t="e">
        <f>SUM(T14,T29,T44,T59,T74,T89)/SUM(S14,S29,S44,S59,S74,S89)</f>
        <v>#DIV/0!</v>
      </c>
      <c r="H5" s="56" t="e">
        <f>SUM(T15,T30,T45,T60,T75,T90)/SUM(S15,S30,S45,S60,S75,S90)</f>
        <v>#DIV/0!</v>
      </c>
      <c r="I5" s="56" t="e">
        <f>SUM(T16,T31,T46,T61,T76,T91)/SUM(S16,S31,S46,S61,S76,S91)</f>
        <v>#DIV/0!</v>
      </c>
      <c r="J5" s="56" t="e">
        <f>SUM(T17,T32,T47,T62,T77,T92)/SUM(S17,S32,S47,S62,S77,S92)</f>
        <v>#DIV/0!</v>
      </c>
      <c r="K5" s="56" t="e">
        <f>SUM(T18,T33,T48,T63,T78,T93)/SUM(S18,S33,S48,S63,S78,S93)</f>
        <v>#DIV/0!</v>
      </c>
      <c r="L5" s="56" t="e">
        <f>SUM(T19,T34,T49,T64,T79,T94)/SUM(S19,S34,S49,S64,S79,S94)</f>
        <v>#DIV/0!</v>
      </c>
      <c r="M5" s="56" t="e">
        <f>SUM(T20,T35,T50,T65,T80,T95)/SUM(S20,S35,S50,S65,S80,S95)</f>
        <v>#DIV/0!</v>
      </c>
    </row>
    <row r="6" spans="2:21">
      <c r="C6" s="39" t="s">
        <v>72</v>
      </c>
      <c r="D6" s="45">
        <v>0.95</v>
      </c>
      <c r="E6" s="45">
        <v>0.95</v>
      </c>
      <c r="F6" s="45">
        <v>0.95</v>
      </c>
      <c r="G6" s="45">
        <v>0.95</v>
      </c>
      <c r="H6" s="45">
        <v>0.99</v>
      </c>
      <c r="I6" s="45">
        <v>0.95</v>
      </c>
      <c r="J6" s="45">
        <v>0.99</v>
      </c>
      <c r="K6" s="45">
        <v>0.99</v>
      </c>
      <c r="L6" s="45">
        <v>0.99</v>
      </c>
      <c r="M6" s="45">
        <v>0.99</v>
      </c>
    </row>
    <row r="8" spans="2:21" ht="11.25" thickBot="1"/>
    <row r="9" spans="2:21" ht="14.25" customHeight="1" thickBot="1">
      <c r="B9" s="205" t="str">
        <f>Summary!A30</f>
        <v xml:space="preserve"> Device #1(DUHIWOTS75VS8TAE)</v>
      </c>
      <c r="C9" s="206"/>
      <c r="D9" s="206"/>
      <c r="E9" s="206"/>
      <c r="F9" s="206"/>
      <c r="G9" s="206"/>
      <c r="H9" s="206"/>
      <c r="I9" s="206"/>
      <c r="J9" s="206"/>
      <c r="K9" s="206"/>
      <c r="L9" s="206"/>
      <c r="M9" s="206"/>
      <c r="N9" s="206"/>
      <c r="O9" s="206"/>
      <c r="P9" s="206"/>
      <c r="Q9" s="206"/>
      <c r="R9" s="206"/>
      <c r="S9" s="206"/>
      <c r="T9" s="206"/>
      <c r="U9" s="207"/>
    </row>
    <row r="10" spans="2:21" ht="42">
      <c r="B10" s="51" t="s">
        <v>67</v>
      </c>
      <c r="C10" s="52" t="s">
        <v>73</v>
      </c>
      <c r="D10" s="52" t="s">
        <v>74</v>
      </c>
      <c r="E10" s="52" t="s">
        <v>75</v>
      </c>
      <c r="F10" s="52" t="s">
        <v>76</v>
      </c>
      <c r="G10" s="52" t="s">
        <v>77</v>
      </c>
      <c r="H10" s="52" t="s">
        <v>78</v>
      </c>
      <c r="I10" s="52" t="s">
        <v>79</v>
      </c>
      <c r="J10" s="52" t="s">
        <v>80</v>
      </c>
      <c r="K10" s="52" t="s">
        <v>81</v>
      </c>
      <c r="L10" s="52" t="s">
        <v>339</v>
      </c>
      <c r="M10" s="52" t="s">
        <v>83</v>
      </c>
      <c r="N10" s="52" t="s">
        <v>84</v>
      </c>
      <c r="O10" s="52" t="s">
        <v>85</v>
      </c>
      <c r="P10" s="52" t="s">
        <v>348</v>
      </c>
      <c r="Q10" s="52" t="s">
        <v>349</v>
      </c>
      <c r="R10" s="52" t="s">
        <v>350</v>
      </c>
      <c r="S10" s="52" t="s">
        <v>86</v>
      </c>
      <c r="T10" s="52" t="s">
        <v>87</v>
      </c>
      <c r="U10" s="53" t="s">
        <v>71</v>
      </c>
    </row>
    <row r="11" spans="2:21" ht="13.5" customHeight="1">
      <c r="B11" s="50"/>
      <c r="C11" s="46"/>
      <c r="D11" s="46"/>
      <c r="E11" s="46"/>
      <c r="F11" s="46"/>
      <c r="G11" s="46"/>
      <c r="H11" s="46"/>
      <c r="I11" s="46"/>
      <c r="J11" s="46"/>
      <c r="K11" s="46"/>
      <c r="L11" s="46"/>
      <c r="M11" s="46"/>
      <c r="N11" s="46"/>
      <c r="O11" s="46"/>
      <c r="P11" s="46"/>
      <c r="Q11" s="46"/>
      <c r="R11" s="46"/>
      <c r="S11" s="46">
        <f>C11*6</f>
        <v>0</v>
      </c>
      <c r="T11" s="46">
        <f>SUM(D11:R11)</f>
        <v>0</v>
      </c>
      <c r="U11" s="78" t="e">
        <f>(T11/S11)</f>
        <v>#DIV/0!</v>
      </c>
    </row>
    <row r="12" spans="2:21" ht="13.5" customHeight="1">
      <c r="B12" s="50"/>
      <c r="C12" s="46"/>
      <c r="D12" s="46"/>
      <c r="E12" s="46"/>
      <c r="F12" s="46"/>
      <c r="G12" s="46"/>
      <c r="H12" s="46"/>
      <c r="I12" s="46"/>
      <c r="J12" s="46"/>
      <c r="K12" s="46"/>
      <c r="L12" s="46"/>
      <c r="M12" s="46"/>
      <c r="N12" s="46"/>
      <c r="O12" s="46"/>
      <c r="P12" s="46"/>
      <c r="Q12" s="46"/>
      <c r="R12" s="46"/>
      <c r="S12" s="46">
        <f t="shared" ref="S12:S20" si="0">C12*6</f>
        <v>0</v>
      </c>
      <c r="T12" s="46">
        <f t="shared" ref="T12:T21" si="1">SUM(D12:R12)</f>
        <v>0</v>
      </c>
      <c r="U12" s="78" t="e">
        <f t="shared" ref="U12:U21" si="2">(T12/S12)</f>
        <v>#DIV/0!</v>
      </c>
    </row>
    <row r="13" spans="2:21" ht="13.5" customHeight="1">
      <c r="B13" s="50"/>
      <c r="C13" s="46"/>
      <c r="D13" s="46"/>
      <c r="E13" s="46"/>
      <c r="F13" s="46"/>
      <c r="G13" s="46"/>
      <c r="H13" s="46"/>
      <c r="I13" s="46"/>
      <c r="J13" s="46"/>
      <c r="K13" s="46"/>
      <c r="L13" s="46"/>
      <c r="M13" s="46"/>
      <c r="N13" s="46"/>
      <c r="O13" s="46"/>
      <c r="P13" s="46"/>
      <c r="Q13" s="46"/>
      <c r="R13" s="46"/>
      <c r="S13" s="46">
        <f t="shared" si="0"/>
        <v>0</v>
      </c>
      <c r="T13" s="46">
        <f t="shared" si="1"/>
        <v>0</v>
      </c>
      <c r="U13" s="78" t="e">
        <f t="shared" si="2"/>
        <v>#DIV/0!</v>
      </c>
    </row>
    <row r="14" spans="2:21" ht="13.5" customHeight="1">
      <c r="B14" s="50"/>
      <c r="C14" s="46"/>
      <c r="D14" s="46"/>
      <c r="E14" s="46"/>
      <c r="F14" s="46"/>
      <c r="G14" s="46"/>
      <c r="H14" s="46"/>
      <c r="I14" s="46"/>
      <c r="J14" s="46"/>
      <c r="K14" s="46"/>
      <c r="L14" s="46"/>
      <c r="M14" s="46"/>
      <c r="N14" s="46"/>
      <c r="O14" s="46"/>
      <c r="P14" s="46"/>
      <c r="Q14" s="46"/>
      <c r="R14" s="46"/>
      <c r="S14" s="46">
        <f t="shared" si="0"/>
        <v>0</v>
      </c>
      <c r="T14" s="46">
        <f t="shared" si="1"/>
        <v>0</v>
      </c>
      <c r="U14" s="78" t="e">
        <f t="shared" si="2"/>
        <v>#DIV/0!</v>
      </c>
    </row>
    <row r="15" spans="2:21" ht="13.5" customHeight="1">
      <c r="B15" s="50"/>
      <c r="C15" s="46"/>
      <c r="D15" s="46"/>
      <c r="E15" s="46"/>
      <c r="F15" s="46"/>
      <c r="G15" s="46"/>
      <c r="H15" s="46"/>
      <c r="I15" s="46"/>
      <c r="J15" s="46"/>
      <c r="K15" s="46"/>
      <c r="L15" s="46"/>
      <c r="M15" s="46"/>
      <c r="N15" s="46"/>
      <c r="O15" s="46"/>
      <c r="P15" s="46"/>
      <c r="Q15" s="46"/>
      <c r="R15" s="46"/>
      <c r="S15" s="46">
        <f t="shared" si="0"/>
        <v>0</v>
      </c>
      <c r="T15" s="46">
        <f t="shared" si="1"/>
        <v>0</v>
      </c>
      <c r="U15" s="78" t="e">
        <f t="shared" si="2"/>
        <v>#DIV/0!</v>
      </c>
    </row>
    <row r="16" spans="2:21" ht="13.5" customHeight="1">
      <c r="B16" s="50"/>
      <c r="C16" s="46"/>
      <c r="D16" s="46"/>
      <c r="E16" s="46"/>
      <c r="F16" s="46"/>
      <c r="G16" s="46"/>
      <c r="H16" s="46"/>
      <c r="I16" s="46"/>
      <c r="J16" s="46"/>
      <c r="K16" s="46"/>
      <c r="L16" s="46"/>
      <c r="M16" s="46"/>
      <c r="N16" s="46"/>
      <c r="O16" s="46"/>
      <c r="P16" s="46"/>
      <c r="Q16" s="46"/>
      <c r="R16" s="46"/>
      <c r="S16" s="46">
        <f t="shared" si="0"/>
        <v>0</v>
      </c>
      <c r="T16" s="46">
        <f t="shared" si="1"/>
        <v>0</v>
      </c>
      <c r="U16" s="78" t="e">
        <f t="shared" si="2"/>
        <v>#DIV/0!</v>
      </c>
    </row>
    <row r="17" spans="2:21" ht="13.5" customHeight="1">
      <c r="B17" s="50"/>
      <c r="C17" s="46"/>
      <c r="D17" s="46"/>
      <c r="E17" s="46"/>
      <c r="F17" s="46"/>
      <c r="G17" s="46"/>
      <c r="H17" s="46"/>
      <c r="I17" s="46"/>
      <c r="J17" s="46"/>
      <c r="K17" s="46"/>
      <c r="L17" s="46"/>
      <c r="M17" s="46"/>
      <c r="N17" s="46"/>
      <c r="O17" s="46"/>
      <c r="P17" s="46"/>
      <c r="Q17" s="46"/>
      <c r="R17" s="46"/>
      <c r="S17" s="46">
        <f t="shared" si="0"/>
        <v>0</v>
      </c>
      <c r="T17" s="46">
        <f t="shared" si="1"/>
        <v>0</v>
      </c>
      <c r="U17" s="78" t="e">
        <f t="shared" si="2"/>
        <v>#DIV/0!</v>
      </c>
    </row>
    <row r="18" spans="2:21" ht="13.5" customHeight="1">
      <c r="B18" s="50"/>
      <c r="C18" s="46"/>
      <c r="D18" s="46"/>
      <c r="E18" s="46"/>
      <c r="F18" s="46"/>
      <c r="G18" s="46"/>
      <c r="H18" s="46"/>
      <c r="I18" s="46"/>
      <c r="J18" s="46"/>
      <c r="K18" s="46"/>
      <c r="L18" s="46"/>
      <c r="M18" s="46"/>
      <c r="N18" s="46"/>
      <c r="O18" s="46"/>
      <c r="P18" s="46"/>
      <c r="Q18" s="46"/>
      <c r="R18" s="46"/>
      <c r="S18" s="46">
        <f t="shared" si="0"/>
        <v>0</v>
      </c>
      <c r="T18" s="46">
        <f t="shared" si="1"/>
        <v>0</v>
      </c>
      <c r="U18" s="78" t="e">
        <f t="shared" si="2"/>
        <v>#DIV/0!</v>
      </c>
    </row>
    <row r="19" spans="2:21" ht="13.5" customHeight="1">
      <c r="B19" s="50"/>
      <c r="C19" s="46"/>
      <c r="D19" s="46"/>
      <c r="E19" s="46"/>
      <c r="F19" s="46"/>
      <c r="G19" s="46"/>
      <c r="H19" s="46"/>
      <c r="I19" s="46"/>
      <c r="J19" s="46"/>
      <c r="K19" s="46"/>
      <c r="L19" s="46"/>
      <c r="M19" s="46"/>
      <c r="N19" s="46"/>
      <c r="O19" s="46"/>
      <c r="P19" s="46"/>
      <c r="Q19" s="46"/>
      <c r="R19" s="46"/>
      <c r="S19" s="46">
        <f t="shared" si="0"/>
        <v>0</v>
      </c>
      <c r="T19" s="46">
        <f t="shared" si="1"/>
        <v>0</v>
      </c>
      <c r="U19" s="78" t="e">
        <f t="shared" si="2"/>
        <v>#DIV/0!</v>
      </c>
    </row>
    <row r="20" spans="2:21" ht="13.5" customHeight="1" thickBot="1">
      <c r="B20" s="54"/>
      <c r="C20" s="46"/>
      <c r="D20" s="46"/>
      <c r="E20" s="46"/>
      <c r="F20" s="46"/>
      <c r="G20" s="46"/>
      <c r="H20" s="46"/>
      <c r="I20" s="46"/>
      <c r="J20" s="46"/>
      <c r="K20" s="46"/>
      <c r="L20" s="46"/>
      <c r="M20" s="46"/>
      <c r="N20" s="46"/>
      <c r="O20" s="46"/>
      <c r="P20" s="46"/>
      <c r="Q20" s="46"/>
      <c r="R20" s="46"/>
      <c r="S20" s="46">
        <f t="shared" si="0"/>
        <v>0</v>
      </c>
      <c r="T20" s="46">
        <f t="shared" si="1"/>
        <v>0</v>
      </c>
      <c r="U20" s="78" t="e">
        <f t="shared" si="2"/>
        <v>#DIV/0!</v>
      </c>
    </row>
    <row r="21" spans="2:21" ht="13.5" customHeight="1" thickBot="1">
      <c r="B21" s="55" t="s">
        <v>69</v>
      </c>
      <c r="C21" s="136">
        <f t="shared" ref="C21:I21" si="3">SUM(C11:C20)</f>
        <v>0</v>
      </c>
      <c r="D21" s="136">
        <f t="shared" si="3"/>
        <v>0</v>
      </c>
      <c r="E21" s="136">
        <f t="shared" si="3"/>
        <v>0</v>
      </c>
      <c r="F21" s="136">
        <f t="shared" si="3"/>
        <v>0</v>
      </c>
      <c r="G21" s="136">
        <f t="shared" si="3"/>
        <v>0</v>
      </c>
      <c r="H21" s="136">
        <f t="shared" si="3"/>
        <v>0</v>
      </c>
      <c r="I21" s="136">
        <f t="shared" si="3"/>
        <v>0</v>
      </c>
      <c r="J21" s="136"/>
      <c r="K21" s="136"/>
      <c r="L21" s="136"/>
      <c r="M21" s="136"/>
      <c r="N21" s="136">
        <f t="shared" ref="N21:S21" si="4">SUM(N11:N20)</f>
        <v>0</v>
      </c>
      <c r="O21" s="136">
        <f t="shared" si="4"/>
        <v>0</v>
      </c>
      <c r="P21" s="136">
        <f t="shared" si="4"/>
        <v>0</v>
      </c>
      <c r="Q21" s="136">
        <f t="shared" si="4"/>
        <v>0</v>
      </c>
      <c r="R21" s="136">
        <f t="shared" si="4"/>
        <v>0</v>
      </c>
      <c r="S21" s="46">
        <f t="shared" si="4"/>
        <v>0</v>
      </c>
      <c r="T21" s="46">
        <f t="shared" si="1"/>
        <v>0</v>
      </c>
      <c r="U21" s="78" t="e">
        <f t="shared" si="2"/>
        <v>#DIV/0!</v>
      </c>
    </row>
    <row r="23" spans="2:21" ht="11.25" thickBot="1"/>
    <row r="24" spans="2:21" ht="13.5" customHeight="1" thickBot="1">
      <c r="B24" s="205" t="str">
        <f>Summary!A31</f>
        <v xml:space="preserve"> Device #2(5SOVCMPNU8SKNBOJ)</v>
      </c>
      <c r="C24" s="206"/>
      <c r="D24" s="206"/>
      <c r="E24" s="206"/>
      <c r="F24" s="206"/>
      <c r="G24" s="206"/>
      <c r="H24" s="206"/>
      <c r="I24" s="206"/>
      <c r="J24" s="206"/>
      <c r="K24" s="206"/>
      <c r="L24" s="206"/>
      <c r="M24" s="206"/>
      <c r="N24" s="206"/>
      <c r="O24" s="206"/>
      <c r="P24" s="206"/>
      <c r="Q24" s="206"/>
      <c r="R24" s="206"/>
      <c r="S24" s="206"/>
      <c r="T24" s="206"/>
      <c r="U24" s="207"/>
    </row>
    <row r="25" spans="2:21" ht="42">
      <c r="B25" s="51" t="s">
        <v>67</v>
      </c>
      <c r="C25" s="52" t="s">
        <v>73</v>
      </c>
      <c r="D25" s="52" t="s">
        <v>74</v>
      </c>
      <c r="E25" s="52" t="s">
        <v>75</v>
      </c>
      <c r="F25" s="52" t="s">
        <v>76</v>
      </c>
      <c r="G25" s="52" t="s">
        <v>77</v>
      </c>
      <c r="H25" s="52" t="s">
        <v>78</v>
      </c>
      <c r="I25" s="52" t="s">
        <v>79</v>
      </c>
      <c r="J25" s="52" t="s">
        <v>80</v>
      </c>
      <c r="K25" s="52" t="s">
        <v>81</v>
      </c>
      <c r="L25" s="52" t="s">
        <v>82</v>
      </c>
      <c r="M25" s="52" t="s">
        <v>83</v>
      </c>
      <c r="N25" s="52" t="s">
        <v>84</v>
      </c>
      <c r="O25" s="52" t="s">
        <v>85</v>
      </c>
      <c r="P25" s="52" t="s">
        <v>348</v>
      </c>
      <c r="Q25" s="52" t="s">
        <v>349</v>
      </c>
      <c r="R25" s="52" t="s">
        <v>350</v>
      </c>
      <c r="S25" s="52" t="s">
        <v>340</v>
      </c>
      <c r="T25" s="52" t="s">
        <v>87</v>
      </c>
      <c r="U25" s="53" t="s">
        <v>71</v>
      </c>
    </row>
    <row r="26" spans="2:21" ht="13.5" customHeight="1">
      <c r="B26" s="50"/>
      <c r="C26" s="46"/>
      <c r="D26" s="46"/>
      <c r="E26" s="46"/>
      <c r="F26" s="46"/>
      <c r="G26" s="46"/>
      <c r="H26" s="46"/>
      <c r="I26" s="46"/>
      <c r="J26" s="46"/>
      <c r="K26" s="46"/>
      <c r="L26" s="46" t="s">
        <v>351</v>
      </c>
      <c r="M26" s="46" t="s">
        <v>351</v>
      </c>
      <c r="N26" s="46" t="s">
        <v>351</v>
      </c>
      <c r="O26" s="46" t="s">
        <v>351</v>
      </c>
      <c r="P26" s="46" t="s">
        <v>351</v>
      </c>
      <c r="Q26" s="46" t="s">
        <v>351</v>
      </c>
      <c r="R26" s="46" t="s">
        <v>351</v>
      </c>
      <c r="S26" s="46">
        <f>C26*7</f>
        <v>0</v>
      </c>
      <c r="T26" s="46">
        <f>SUM(D26:R26)</f>
        <v>0</v>
      </c>
      <c r="U26" s="78" t="e">
        <f>T26/S26*100%</f>
        <v>#DIV/0!</v>
      </c>
    </row>
    <row r="27" spans="2:21" ht="13.5" customHeight="1">
      <c r="B27" s="50"/>
      <c r="C27" s="46"/>
      <c r="D27" s="46"/>
      <c r="E27" s="46"/>
      <c r="F27" s="46"/>
      <c r="G27" s="46"/>
      <c r="H27" s="46"/>
      <c r="I27" s="46"/>
      <c r="J27" s="46"/>
      <c r="K27" s="46"/>
      <c r="L27" s="46"/>
      <c r="M27" s="46"/>
      <c r="N27" s="46"/>
      <c r="O27" s="46"/>
      <c r="P27" s="46"/>
      <c r="Q27" s="46"/>
      <c r="R27" s="46"/>
      <c r="S27" s="46">
        <f t="shared" ref="S27:S28" si="5">C27*7</f>
        <v>0</v>
      </c>
      <c r="T27" s="46">
        <f t="shared" ref="T27:T36" si="6">SUM(D27:R27)</f>
        <v>0</v>
      </c>
      <c r="U27" s="78" t="e">
        <f t="shared" ref="U27:U36" si="7">T27/S27*100%</f>
        <v>#DIV/0!</v>
      </c>
    </row>
    <row r="28" spans="2:21" ht="13.5" customHeight="1">
      <c r="B28" s="50"/>
      <c r="C28" s="46"/>
      <c r="D28" s="46"/>
      <c r="E28" s="46"/>
      <c r="F28" s="46"/>
      <c r="G28" s="46"/>
      <c r="H28" s="46"/>
      <c r="I28" s="46"/>
      <c r="J28" s="46"/>
      <c r="K28" s="46"/>
      <c r="L28" s="46"/>
      <c r="M28" s="46"/>
      <c r="N28" s="46"/>
      <c r="O28" s="46"/>
      <c r="P28" s="46"/>
      <c r="Q28" s="46"/>
      <c r="R28" s="46"/>
      <c r="S28" s="46">
        <f t="shared" si="5"/>
        <v>0</v>
      </c>
      <c r="T28" s="46">
        <f t="shared" si="6"/>
        <v>0</v>
      </c>
      <c r="U28" s="78" t="e">
        <f t="shared" si="7"/>
        <v>#DIV/0!</v>
      </c>
    </row>
    <row r="29" spans="2:21" ht="13.5" customHeight="1">
      <c r="B29" s="50"/>
      <c r="C29" s="46"/>
      <c r="D29" s="46"/>
      <c r="E29" s="46"/>
      <c r="F29" s="46"/>
      <c r="G29" s="46"/>
      <c r="H29" s="46"/>
      <c r="I29" s="46"/>
      <c r="J29" s="46"/>
      <c r="K29" s="46"/>
      <c r="L29" s="46"/>
      <c r="M29" s="46"/>
      <c r="N29" s="46"/>
      <c r="O29" s="46"/>
      <c r="P29" s="46"/>
      <c r="Q29" s="46"/>
      <c r="R29" s="46"/>
      <c r="S29" s="46">
        <f>C29*7</f>
        <v>0</v>
      </c>
      <c r="T29" s="46">
        <f t="shared" si="6"/>
        <v>0</v>
      </c>
      <c r="U29" s="78" t="e">
        <f t="shared" si="7"/>
        <v>#DIV/0!</v>
      </c>
    </row>
    <row r="30" spans="2:21" ht="13.5" customHeight="1">
      <c r="B30" s="50"/>
      <c r="C30" s="46"/>
      <c r="D30" s="46"/>
      <c r="E30" s="46"/>
      <c r="F30" s="46"/>
      <c r="G30" s="46"/>
      <c r="H30" s="46"/>
      <c r="I30" s="46"/>
      <c r="J30" s="46"/>
      <c r="K30" s="46"/>
      <c r="L30" s="46"/>
      <c r="M30" s="46"/>
      <c r="N30" s="46"/>
      <c r="O30" s="46"/>
      <c r="P30" s="46"/>
      <c r="Q30" s="46"/>
      <c r="R30" s="46"/>
      <c r="S30" s="46">
        <f t="shared" ref="S30:S35" si="8">C30*6</f>
        <v>0</v>
      </c>
      <c r="T30" s="46">
        <f t="shared" si="6"/>
        <v>0</v>
      </c>
      <c r="U30" s="78" t="e">
        <f t="shared" si="7"/>
        <v>#DIV/0!</v>
      </c>
    </row>
    <row r="31" spans="2:21" ht="13.5" customHeight="1">
      <c r="B31" s="50"/>
      <c r="C31" s="46"/>
      <c r="D31" s="46"/>
      <c r="E31" s="46"/>
      <c r="F31" s="46"/>
      <c r="G31" s="46"/>
      <c r="H31" s="46"/>
      <c r="I31" s="46"/>
      <c r="J31" s="46"/>
      <c r="K31" s="46"/>
      <c r="L31" s="46"/>
      <c r="M31" s="46"/>
      <c r="N31" s="46"/>
      <c r="O31" s="46"/>
      <c r="P31" s="46"/>
      <c r="Q31" s="46"/>
      <c r="R31" s="46"/>
      <c r="S31" s="46">
        <f t="shared" si="8"/>
        <v>0</v>
      </c>
      <c r="T31" s="46">
        <f t="shared" si="6"/>
        <v>0</v>
      </c>
      <c r="U31" s="78" t="e">
        <f t="shared" si="7"/>
        <v>#DIV/0!</v>
      </c>
    </row>
    <row r="32" spans="2:21" ht="13.5" customHeight="1">
      <c r="B32" s="50"/>
      <c r="C32" s="46"/>
      <c r="D32" s="46"/>
      <c r="E32" s="46"/>
      <c r="F32" s="46"/>
      <c r="G32" s="46"/>
      <c r="H32" s="46"/>
      <c r="I32" s="46"/>
      <c r="J32" s="46"/>
      <c r="K32" s="46"/>
      <c r="L32" s="46"/>
      <c r="M32" s="46"/>
      <c r="N32" s="46"/>
      <c r="O32" s="46"/>
      <c r="P32" s="46"/>
      <c r="Q32" s="46"/>
      <c r="R32" s="46"/>
      <c r="S32" s="46">
        <f t="shared" si="8"/>
        <v>0</v>
      </c>
      <c r="T32" s="46">
        <f t="shared" si="6"/>
        <v>0</v>
      </c>
      <c r="U32" s="78" t="e">
        <f t="shared" si="7"/>
        <v>#DIV/0!</v>
      </c>
    </row>
    <row r="33" spans="2:21" ht="13.5" customHeight="1">
      <c r="B33" s="50"/>
      <c r="C33" s="46"/>
      <c r="D33" s="46"/>
      <c r="E33" s="46"/>
      <c r="F33" s="46"/>
      <c r="G33" s="46"/>
      <c r="H33" s="46"/>
      <c r="I33" s="46"/>
      <c r="J33" s="46"/>
      <c r="K33" s="46"/>
      <c r="L33" s="46"/>
      <c r="M33" s="46"/>
      <c r="N33" s="46"/>
      <c r="O33" s="46"/>
      <c r="P33" s="46"/>
      <c r="Q33" s="46"/>
      <c r="R33" s="46"/>
      <c r="S33" s="46">
        <f t="shared" si="8"/>
        <v>0</v>
      </c>
      <c r="T33" s="46">
        <f t="shared" si="6"/>
        <v>0</v>
      </c>
      <c r="U33" s="78" t="e">
        <f t="shared" si="7"/>
        <v>#DIV/0!</v>
      </c>
    </row>
    <row r="34" spans="2:21" ht="13.5" customHeight="1">
      <c r="B34" s="50"/>
      <c r="C34" s="46"/>
      <c r="D34" s="46"/>
      <c r="E34" s="46"/>
      <c r="F34" s="46"/>
      <c r="G34" s="46"/>
      <c r="H34" s="46"/>
      <c r="I34" s="46"/>
      <c r="J34" s="46"/>
      <c r="K34" s="46"/>
      <c r="L34" s="46"/>
      <c r="M34" s="46"/>
      <c r="N34" s="46"/>
      <c r="O34" s="46"/>
      <c r="P34" s="46"/>
      <c r="Q34" s="46"/>
      <c r="R34" s="46"/>
      <c r="S34" s="46">
        <f t="shared" si="8"/>
        <v>0</v>
      </c>
      <c r="T34" s="46">
        <f t="shared" si="6"/>
        <v>0</v>
      </c>
      <c r="U34" s="78" t="e">
        <f t="shared" si="7"/>
        <v>#DIV/0!</v>
      </c>
    </row>
    <row r="35" spans="2:21" ht="13.5" customHeight="1" thickBot="1">
      <c r="B35" s="54"/>
      <c r="C35" s="46"/>
      <c r="D35" s="46"/>
      <c r="E35" s="46"/>
      <c r="F35" s="46"/>
      <c r="G35" s="46"/>
      <c r="H35" s="46"/>
      <c r="I35" s="46"/>
      <c r="J35" s="46"/>
      <c r="K35" s="46"/>
      <c r="L35" s="46"/>
      <c r="M35" s="46"/>
      <c r="N35" s="46"/>
      <c r="O35" s="46"/>
      <c r="P35" s="46"/>
      <c r="Q35" s="46"/>
      <c r="R35" s="46"/>
      <c r="S35" s="46">
        <f t="shared" si="8"/>
        <v>0</v>
      </c>
      <c r="T35" s="46">
        <f t="shared" si="6"/>
        <v>0</v>
      </c>
      <c r="U35" s="78" t="e">
        <f t="shared" si="7"/>
        <v>#DIV/0!</v>
      </c>
    </row>
    <row r="36" spans="2:21" ht="13.5" customHeight="1" thickBot="1">
      <c r="B36" s="55" t="s">
        <v>69</v>
      </c>
      <c r="C36" s="136">
        <f>SUM(C26:C35)</f>
        <v>0</v>
      </c>
      <c r="D36" s="136">
        <f t="shared" ref="D36:J36" si="9">SUM(D26:D35)</f>
        <v>0</v>
      </c>
      <c r="E36" s="136">
        <f t="shared" si="9"/>
        <v>0</v>
      </c>
      <c r="F36" s="136">
        <f t="shared" si="9"/>
        <v>0</v>
      </c>
      <c r="G36" s="136">
        <f t="shared" si="9"/>
        <v>0</v>
      </c>
      <c r="H36" s="136">
        <f t="shared" si="9"/>
        <v>0</v>
      </c>
      <c r="I36" s="136">
        <f t="shared" si="9"/>
        <v>0</v>
      </c>
      <c r="J36" s="136">
        <f t="shared" si="9"/>
        <v>0</v>
      </c>
      <c r="K36" s="136">
        <f t="shared" ref="K36:S36" si="10">SUM(K26:K35)</f>
        <v>0</v>
      </c>
      <c r="L36" s="136">
        <f t="shared" si="10"/>
        <v>0</v>
      </c>
      <c r="M36" s="136">
        <f t="shared" si="10"/>
        <v>0</v>
      </c>
      <c r="N36" s="136">
        <f t="shared" si="10"/>
        <v>0</v>
      </c>
      <c r="O36" s="136">
        <f t="shared" si="10"/>
        <v>0</v>
      </c>
      <c r="P36" s="136">
        <f t="shared" si="10"/>
        <v>0</v>
      </c>
      <c r="Q36" s="136">
        <f t="shared" si="10"/>
        <v>0</v>
      </c>
      <c r="R36" s="136">
        <f t="shared" si="10"/>
        <v>0</v>
      </c>
      <c r="S36" s="46">
        <f t="shared" si="10"/>
        <v>0</v>
      </c>
      <c r="T36" s="46">
        <f t="shared" si="6"/>
        <v>0</v>
      </c>
      <c r="U36" s="78" t="e">
        <f t="shared" si="7"/>
        <v>#DIV/0!</v>
      </c>
    </row>
    <row r="39" spans="2:21" ht="13.5" customHeight="1">
      <c r="B39" s="213" t="str">
        <f>Summary!A32</f>
        <v xml:space="preserve"> Device #3(KR4THIMJINKNLNKF)</v>
      </c>
      <c r="C39" s="214"/>
      <c r="D39" s="214"/>
      <c r="E39" s="214"/>
      <c r="F39" s="214"/>
      <c r="G39" s="214"/>
      <c r="H39" s="214"/>
      <c r="I39" s="214"/>
      <c r="J39" s="214"/>
      <c r="K39" s="214"/>
      <c r="L39" s="214"/>
      <c r="M39" s="214"/>
      <c r="N39" s="214"/>
      <c r="O39" s="214"/>
      <c r="P39" s="214"/>
      <c r="Q39" s="214"/>
      <c r="R39" s="214"/>
      <c r="S39" s="214"/>
      <c r="T39" s="214"/>
      <c r="U39" s="214"/>
    </row>
    <row r="40" spans="2:21" ht="42">
      <c r="B40" s="51" t="s">
        <v>67</v>
      </c>
      <c r="C40" s="52" t="s">
        <v>73</v>
      </c>
      <c r="D40" s="52" t="s">
        <v>74</v>
      </c>
      <c r="E40" s="52" t="s">
        <v>75</v>
      </c>
      <c r="F40" s="52" t="s">
        <v>76</v>
      </c>
      <c r="G40" s="52" t="s">
        <v>77</v>
      </c>
      <c r="H40" s="52" t="s">
        <v>78</v>
      </c>
      <c r="I40" s="52" t="s">
        <v>79</v>
      </c>
      <c r="J40" s="52" t="s">
        <v>80</v>
      </c>
      <c r="K40" s="52" t="s">
        <v>81</v>
      </c>
      <c r="L40" s="52" t="s">
        <v>82</v>
      </c>
      <c r="M40" s="52" t="s">
        <v>83</v>
      </c>
      <c r="N40" s="52" t="s">
        <v>84</v>
      </c>
      <c r="O40" s="52" t="s">
        <v>85</v>
      </c>
      <c r="P40" s="52" t="s">
        <v>348</v>
      </c>
      <c r="Q40" s="52" t="s">
        <v>349</v>
      </c>
      <c r="R40" s="52" t="s">
        <v>350</v>
      </c>
      <c r="S40" s="52" t="s">
        <v>86</v>
      </c>
      <c r="T40" s="52" t="s">
        <v>87</v>
      </c>
      <c r="U40" s="53" t="s">
        <v>71</v>
      </c>
    </row>
    <row r="41" spans="2:21" ht="13.5" customHeight="1">
      <c r="B41" s="50"/>
      <c r="C41" s="46"/>
      <c r="D41" s="46"/>
      <c r="E41" s="46"/>
      <c r="F41" s="46"/>
      <c r="G41" s="46"/>
      <c r="H41" s="46"/>
      <c r="I41" s="46"/>
      <c r="J41" s="46"/>
      <c r="K41" s="46"/>
      <c r="L41" s="46"/>
      <c r="M41" s="46"/>
      <c r="N41" s="46" t="s">
        <v>351</v>
      </c>
      <c r="O41" s="46" t="s">
        <v>351</v>
      </c>
      <c r="P41" s="46" t="s">
        <v>351</v>
      </c>
      <c r="Q41" s="46" t="s">
        <v>351</v>
      </c>
      <c r="R41" s="46" t="s">
        <v>351</v>
      </c>
      <c r="S41" s="46">
        <f>C41*7</f>
        <v>0</v>
      </c>
      <c r="T41" s="46">
        <f t="shared" ref="T41:T51" si="11">SUM(D41:R41)</f>
        <v>0</v>
      </c>
      <c r="U41" s="78" t="e">
        <f t="shared" ref="U41:U51" si="12">T41/S41*100%</f>
        <v>#DIV/0!</v>
      </c>
    </row>
    <row r="42" spans="2:21" ht="13.5" customHeight="1">
      <c r="B42" s="50"/>
      <c r="C42" s="46"/>
      <c r="D42" s="46"/>
      <c r="E42" s="46"/>
      <c r="F42" s="46"/>
      <c r="G42" s="46"/>
      <c r="H42" s="46"/>
      <c r="I42" s="46"/>
      <c r="J42" s="46"/>
      <c r="K42" s="46"/>
      <c r="L42" s="46"/>
      <c r="M42" s="46"/>
      <c r="N42" s="46"/>
      <c r="O42" s="46"/>
      <c r="P42" s="46"/>
      <c r="Q42" s="46"/>
      <c r="R42" s="46"/>
      <c r="S42" s="46">
        <f>C42*7</f>
        <v>0</v>
      </c>
      <c r="T42" s="46">
        <f t="shared" si="11"/>
        <v>0</v>
      </c>
      <c r="U42" s="78" t="e">
        <f t="shared" si="12"/>
        <v>#DIV/0!</v>
      </c>
    </row>
    <row r="43" spans="2:21" ht="13.5" customHeight="1">
      <c r="B43" s="50"/>
      <c r="C43" s="46"/>
      <c r="D43" s="46"/>
      <c r="E43" s="46"/>
      <c r="F43" s="46"/>
      <c r="G43" s="46"/>
      <c r="H43" s="46"/>
      <c r="I43" s="46"/>
      <c r="J43" s="46"/>
      <c r="K43" s="46"/>
      <c r="L43" s="46"/>
      <c r="M43" s="46"/>
      <c r="N43" s="46"/>
      <c r="O43" s="46"/>
      <c r="P43" s="46"/>
      <c r="Q43" s="46"/>
      <c r="R43" s="46"/>
      <c r="S43" s="46">
        <f>C43*6</f>
        <v>0</v>
      </c>
      <c r="T43" s="46">
        <f t="shared" si="11"/>
        <v>0</v>
      </c>
      <c r="U43" s="78" t="e">
        <f t="shared" si="12"/>
        <v>#DIV/0!</v>
      </c>
    </row>
    <row r="44" spans="2:21" ht="13.5" customHeight="1">
      <c r="B44" s="50"/>
      <c r="C44" s="46"/>
      <c r="D44" s="46"/>
      <c r="E44" s="46"/>
      <c r="F44" s="46"/>
      <c r="G44" s="46"/>
      <c r="H44" s="46"/>
      <c r="I44" s="46"/>
      <c r="J44" s="46"/>
      <c r="K44" s="46"/>
      <c r="L44" s="46"/>
      <c r="M44" s="46"/>
      <c r="N44" s="46"/>
      <c r="O44" s="46"/>
      <c r="P44" s="46"/>
      <c r="Q44" s="46"/>
      <c r="R44" s="46"/>
      <c r="S44" s="46">
        <f t="shared" ref="S44:S50" si="13">C44*6</f>
        <v>0</v>
      </c>
      <c r="T44" s="46">
        <f t="shared" si="11"/>
        <v>0</v>
      </c>
      <c r="U44" s="78" t="e">
        <f t="shared" si="12"/>
        <v>#DIV/0!</v>
      </c>
    </row>
    <row r="45" spans="2:21" ht="13.5" customHeight="1">
      <c r="B45" s="50"/>
      <c r="C45" s="46"/>
      <c r="D45" s="46"/>
      <c r="E45" s="46"/>
      <c r="F45" s="46"/>
      <c r="G45" s="46"/>
      <c r="H45" s="46"/>
      <c r="I45" s="46"/>
      <c r="J45" s="46"/>
      <c r="K45" s="46"/>
      <c r="L45" s="46"/>
      <c r="M45" s="46"/>
      <c r="N45" s="46"/>
      <c r="O45" s="46"/>
      <c r="P45" s="46"/>
      <c r="Q45" s="46"/>
      <c r="R45" s="46"/>
      <c r="S45" s="46">
        <f t="shared" si="13"/>
        <v>0</v>
      </c>
      <c r="T45" s="46">
        <f t="shared" si="11"/>
        <v>0</v>
      </c>
      <c r="U45" s="78" t="e">
        <f t="shared" si="12"/>
        <v>#DIV/0!</v>
      </c>
    </row>
    <row r="46" spans="2:21" ht="13.5" customHeight="1">
      <c r="B46" s="50"/>
      <c r="C46" s="46"/>
      <c r="D46" s="46"/>
      <c r="E46" s="46"/>
      <c r="F46" s="46"/>
      <c r="G46" s="46"/>
      <c r="H46" s="46"/>
      <c r="I46" s="46"/>
      <c r="J46" s="46"/>
      <c r="K46" s="46"/>
      <c r="L46" s="46"/>
      <c r="M46" s="46"/>
      <c r="N46" s="46"/>
      <c r="O46" s="46"/>
      <c r="P46" s="46"/>
      <c r="Q46" s="46"/>
      <c r="R46" s="46"/>
      <c r="S46" s="46">
        <f t="shared" si="13"/>
        <v>0</v>
      </c>
      <c r="T46" s="46">
        <f t="shared" si="11"/>
        <v>0</v>
      </c>
      <c r="U46" s="78" t="e">
        <f t="shared" si="12"/>
        <v>#DIV/0!</v>
      </c>
    </row>
    <row r="47" spans="2:21" ht="13.5" customHeight="1">
      <c r="B47" s="50"/>
      <c r="C47" s="46"/>
      <c r="D47" s="46"/>
      <c r="E47" s="46"/>
      <c r="F47" s="46"/>
      <c r="G47" s="46"/>
      <c r="H47" s="46"/>
      <c r="I47" s="46"/>
      <c r="J47" s="46"/>
      <c r="K47" s="46"/>
      <c r="L47" s="46"/>
      <c r="M47" s="46"/>
      <c r="N47" s="46"/>
      <c r="O47" s="46"/>
      <c r="P47" s="46"/>
      <c r="Q47" s="46"/>
      <c r="R47" s="46"/>
      <c r="S47" s="46">
        <f t="shared" si="13"/>
        <v>0</v>
      </c>
      <c r="T47" s="46">
        <f t="shared" si="11"/>
        <v>0</v>
      </c>
      <c r="U47" s="78" t="e">
        <f t="shared" si="12"/>
        <v>#DIV/0!</v>
      </c>
    </row>
    <row r="48" spans="2:21" ht="13.5" customHeight="1">
      <c r="B48" s="50"/>
      <c r="C48" s="46"/>
      <c r="D48" s="46"/>
      <c r="E48" s="46"/>
      <c r="F48" s="46"/>
      <c r="G48" s="46"/>
      <c r="H48" s="46"/>
      <c r="I48" s="46"/>
      <c r="J48" s="46"/>
      <c r="K48" s="46"/>
      <c r="L48" s="46"/>
      <c r="M48" s="46"/>
      <c r="N48" s="46"/>
      <c r="O48" s="46"/>
      <c r="P48" s="46"/>
      <c r="Q48" s="46"/>
      <c r="R48" s="46"/>
      <c r="S48" s="46">
        <f t="shared" si="13"/>
        <v>0</v>
      </c>
      <c r="T48" s="46">
        <f t="shared" si="11"/>
        <v>0</v>
      </c>
      <c r="U48" s="78" t="e">
        <f t="shared" si="12"/>
        <v>#DIV/0!</v>
      </c>
    </row>
    <row r="49" spans="2:21" ht="13.5" customHeight="1">
      <c r="B49" s="50"/>
      <c r="C49" s="46"/>
      <c r="D49" s="46"/>
      <c r="E49" s="46"/>
      <c r="F49" s="46"/>
      <c r="G49" s="46"/>
      <c r="H49" s="46"/>
      <c r="I49" s="46"/>
      <c r="J49" s="46"/>
      <c r="K49" s="46"/>
      <c r="L49" s="46"/>
      <c r="M49" s="46"/>
      <c r="N49" s="46"/>
      <c r="O49" s="46"/>
      <c r="P49" s="46"/>
      <c r="Q49" s="46"/>
      <c r="R49" s="46"/>
      <c r="S49" s="46">
        <f t="shared" si="13"/>
        <v>0</v>
      </c>
      <c r="T49" s="46">
        <f t="shared" si="11"/>
        <v>0</v>
      </c>
      <c r="U49" s="78" t="e">
        <f t="shared" si="12"/>
        <v>#DIV/0!</v>
      </c>
    </row>
    <row r="50" spans="2:21" ht="13.5" customHeight="1" thickBot="1">
      <c r="B50" s="54"/>
      <c r="C50" s="46"/>
      <c r="D50" s="46"/>
      <c r="E50" s="46"/>
      <c r="F50" s="46"/>
      <c r="G50" s="46"/>
      <c r="H50" s="46"/>
      <c r="I50" s="46"/>
      <c r="J50" s="46"/>
      <c r="K50" s="46"/>
      <c r="L50" s="46"/>
      <c r="M50" s="46"/>
      <c r="N50" s="46"/>
      <c r="O50" s="46"/>
      <c r="P50" s="46"/>
      <c r="Q50" s="46"/>
      <c r="R50" s="46"/>
      <c r="S50" s="46">
        <f t="shared" si="13"/>
        <v>0</v>
      </c>
      <c r="T50" s="46">
        <f t="shared" si="11"/>
        <v>0</v>
      </c>
      <c r="U50" s="78" t="e">
        <f t="shared" si="12"/>
        <v>#DIV/0!</v>
      </c>
    </row>
    <row r="51" spans="2:21" ht="13.5" customHeight="1" thickBot="1">
      <c r="B51" s="55" t="s">
        <v>69</v>
      </c>
      <c r="C51" s="136">
        <f t="shared" ref="C51:J51" si="14">SUM(C41:C50)</f>
        <v>0</v>
      </c>
      <c r="D51" s="136">
        <f t="shared" si="14"/>
        <v>0</v>
      </c>
      <c r="E51" s="136">
        <f t="shared" si="14"/>
        <v>0</v>
      </c>
      <c r="F51" s="136">
        <f t="shared" si="14"/>
        <v>0</v>
      </c>
      <c r="G51" s="136">
        <f t="shared" si="14"/>
        <v>0</v>
      </c>
      <c r="H51" s="136">
        <f t="shared" si="14"/>
        <v>0</v>
      </c>
      <c r="I51" s="136">
        <f t="shared" si="14"/>
        <v>0</v>
      </c>
      <c r="J51" s="136">
        <f t="shared" si="14"/>
        <v>0</v>
      </c>
      <c r="K51" s="136"/>
      <c r="L51" s="136"/>
      <c r="M51" s="136"/>
      <c r="N51" s="136">
        <f t="shared" ref="N51:S51" si="15">SUM(N41:N50)</f>
        <v>0</v>
      </c>
      <c r="O51" s="136">
        <f t="shared" si="15"/>
        <v>0</v>
      </c>
      <c r="P51" s="136">
        <f t="shared" si="15"/>
        <v>0</v>
      </c>
      <c r="Q51" s="136">
        <f t="shared" si="15"/>
        <v>0</v>
      </c>
      <c r="R51" s="136">
        <f t="shared" si="15"/>
        <v>0</v>
      </c>
      <c r="S51" s="46">
        <f t="shared" si="15"/>
        <v>0</v>
      </c>
      <c r="T51" s="46">
        <f t="shared" si="11"/>
        <v>0</v>
      </c>
      <c r="U51" s="78" t="e">
        <f t="shared" si="12"/>
        <v>#DIV/0!</v>
      </c>
    </row>
    <row r="53" spans="2:21" ht="11.25" thickBot="1"/>
    <row r="54" spans="2:21" ht="14.25" customHeight="1" thickBot="1">
      <c r="B54" s="205" t="str">
        <f>Summary!A33</f>
        <v xml:space="preserve"> Device #4(898SSKDYJJTC4SCM)</v>
      </c>
      <c r="C54" s="206"/>
      <c r="D54" s="206"/>
      <c r="E54" s="206"/>
      <c r="F54" s="206"/>
      <c r="G54" s="206"/>
      <c r="H54" s="206"/>
      <c r="I54" s="206"/>
      <c r="J54" s="206"/>
      <c r="K54" s="206"/>
      <c r="L54" s="206"/>
      <c r="M54" s="206"/>
      <c r="N54" s="206"/>
      <c r="O54" s="206"/>
      <c r="P54" s="206"/>
      <c r="Q54" s="206"/>
      <c r="R54" s="206"/>
      <c r="S54" s="206"/>
      <c r="T54" s="206"/>
      <c r="U54" s="207"/>
    </row>
    <row r="55" spans="2:21" ht="42">
      <c r="B55" s="51" t="s">
        <v>67</v>
      </c>
      <c r="C55" s="52" t="s">
        <v>73</v>
      </c>
      <c r="D55" s="52" t="s">
        <v>74</v>
      </c>
      <c r="E55" s="52" t="s">
        <v>75</v>
      </c>
      <c r="F55" s="52" t="s">
        <v>76</v>
      </c>
      <c r="G55" s="52" t="s">
        <v>77</v>
      </c>
      <c r="H55" s="52" t="s">
        <v>78</v>
      </c>
      <c r="I55" s="52" t="s">
        <v>79</v>
      </c>
      <c r="J55" s="52" t="s">
        <v>80</v>
      </c>
      <c r="K55" s="52" t="s">
        <v>81</v>
      </c>
      <c r="L55" s="52" t="s">
        <v>82</v>
      </c>
      <c r="M55" s="52" t="s">
        <v>83</v>
      </c>
      <c r="N55" s="52" t="s">
        <v>84</v>
      </c>
      <c r="O55" s="52" t="s">
        <v>85</v>
      </c>
      <c r="P55" s="52" t="s">
        <v>348</v>
      </c>
      <c r="Q55" s="52" t="s">
        <v>349</v>
      </c>
      <c r="R55" s="52" t="s">
        <v>350</v>
      </c>
      <c r="S55" s="52" t="s">
        <v>86</v>
      </c>
      <c r="T55" s="52" t="s">
        <v>87</v>
      </c>
      <c r="U55" s="53" t="s">
        <v>71</v>
      </c>
    </row>
    <row r="56" spans="2:21" ht="13.5" customHeight="1">
      <c r="B56" s="50"/>
      <c r="C56" s="46"/>
      <c r="D56" s="46"/>
      <c r="E56" s="46"/>
      <c r="F56" s="46"/>
      <c r="G56" s="46"/>
      <c r="H56" s="46"/>
      <c r="I56" s="46"/>
      <c r="J56" s="46"/>
      <c r="K56" s="46"/>
      <c r="L56" s="46" t="s">
        <v>351</v>
      </c>
      <c r="M56" s="46" t="s">
        <v>351</v>
      </c>
      <c r="N56" s="46" t="s">
        <v>351</v>
      </c>
      <c r="O56" s="46" t="s">
        <v>351</v>
      </c>
      <c r="P56" s="46" t="s">
        <v>351</v>
      </c>
      <c r="Q56" s="46" t="s">
        <v>351</v>
      </c>
      <c r="R56" s="46" t="s">
        <v>351</v>
      </c>
      <c r="S56" s="46">
        <f>C56*7</f>
        <v>0</v>
      </c>
      <c r="T56" s="46">
        <f t="shared" ref="T56:T66" si="16">SUM(D56:R56)</f>
        <v>0</v>
      </c>
      <c r="U56" s="78" t="e">
        <f t="shared" ref="U56:U66" si="17">T56/S56*100%</f>
        <v>#DIV/0!</v>
      </c>
    </row>
    <row r="57" spans="2:21" ht="13.5" customHeight="1">
      <c r="B57" s="50"/>
      <c r="C57" s="46"/>
      <c r="D57" s="46"/>
      <c r="E57" s="46"/>
      <c r="F57" s="46"/>
      <c r="G57" s="46"/>
      <c r="H57" s="46"/>
      <c r="I57" s="46"/>
      <c r="J57" s="46"/>
      <c r="K57" s="46"/>
      <c r="L57" s="46"/>
      <c r="M57" s="46"/>
      <c r="N57" s="46"/>
      <c r="O57" s="46"/>
      <c r="P57" s="46"/>
      <c r="Q57" s="46"/>
      <c r="R57" s="46"/>
      <c r="S57" s="46">
        <f>C57*7</f>
        <v>0</v>
      </c>
      <c r="T57" s="46">
        <f t="shared" si="16"/>
        <v>0</v>
      </c>
      <c r="U57" s="78" t="e">
        <f t="shared" si="17"/>
        <v>#DIV/0!</v>
      </c>
    </row>
    <row r="58" spans="2:21" ht="13.5" customHeight="1">
      <c r="B58" s="50"/>
      <c r="C58" s="46"/>
      <c r="D58" s="46"/>
      <c r="E58" s="46"/>
      <c r="F58" s="46"/>
      <c r="G58" s="46"/>
      <c r="H58" s="46"/>
      <c r="I58" s="46"/>
      <c r="J58" s="46"/>
      <c r="K58" s="46"/>
      <c r="L58" s="46"/>
      <c r="M58" s="46"/>
      <c r="N58" s="46"/>
      <c r="O58" s="46"/>
      <c r="P58" s="46"/>
      <c r="Q58" s="46"/>
      <c r="R58" s="46"/>
      <c r="S58" s="46">
        <f t="shared" ref="S58:S65" si="18">C58*6</f>
        <v>0</v>
      </c>
      <c r="T58" s="46">
        <f t="shared" si="16"/>
        <v>0</v>
      </c>
      <c r="U58" s="78" t="e">
        <f t="shared" si="17"/>
        <v>#DIV/0!</v>
      </c>
    </row>
    <row r="59" spans="2:21" ht="13.5" customHeight="1">
      <c r="B59" s="50"/>
      <c r="C59" s="46"/>
      <c r="D59" s="46"/>
      <c r="E59" s="46"/>
      <c r="F59" s="46"/>
      <c r="G59" s="46"/>
      <c r="H59" s="46"/>
      <c r="I59" s="46"/>
      <c r="J59" s="46"/>
      <c r="K59" s="46"/>
      <c r="L59" s="46"/>
      <c r="M59" s="46"/>
      <c r="N59" s="46"/>
      <c r="O59" s="46"/>
      <c r="P59" s="46"/>
      <c r="Q59" s="46"/>
      <c r="R59" s="46"/>
      <c r="S59" s="46">
        <f t="shared" si="18"/>
        <v>0</v>
      </c>
      <c r="T59" s="46">
        <f t="shared" si="16"/>
        <v>0</v>
      </c>
      <c r="U59" s="78" t="e">
        <f t="shared" si="17"/>
        <v>#DIV/0!</v>
      </c>
    </row>
    <row r="60" spans="2:21" ht="13.5" customHeight="1">
      <c r="B60" s="50"/>
      <c r="C60" s="46"/>
      <c r="D60" s="46"/>
      <c r="E60" s="46"/>
      <c r="F60" s="46"/>
      <c r="G60" s="46"/>
      <c r="H60" s="46"/>
      <c r="I60" s="46"/>
      <c r="J60" s="46"/>
      <c r="K60" s="46"/>
      <c r="L60" s="46"/>
      <c r="M60" s="46"/>
      <c r="N60" s="46"/>
      <c r="O60" s="46"/>
      <c r="P60" s="46"/>
      <c r="Q60" s="46"/>
      <c r="R60" s="46"/>
      <c r="S60" s="46">
        <f t="shared" si="18"/>
        <v>0</v>
      </c>
      <c r="T60" s="46">
        <f t="shared" si="16"/>
        <v>0</v>
      </c>
      <c r="U60" s="78" t="e">
        <f t="shared" si="17"/>
        <v>#DIV/0!</v>
      </c>
    </row>
    <row r="61" spans="2:21" ht="13.5" customHeight="1">
      <c r="B61" s="50"/>
      <c r="C61" s="46"/>
      <c r="D61" s="46"/>
      <c r="E61" s="46"/>
      <c r="F61" s="46"/>
      <c r="G61" s="46"/>
      <c r="H61" s="46"/>
      <c r="I61" s="46"/>
      <c r="J61" s="46"/>
      <c r="K61" s="46"/>
      <c r="L61" s="46"/>
      <c r="M61" s="46"/>
      <c r="N61" s="46"/>
      <c r="O61" s="46"/>
      <c r="P61" s="46"/>
      <c r="Q61" s="46"/>
      <c r="R61" s="46"/>
      <c r="S61" s="46">
        <f t="shared" si="18"/>
        <v>0</v>
      </c>
      <c r="T61" s="46">
        <f t="shared" si="16"/>
        <v>0</v>
      </c>
      <c r="U61" s="78" t="e">
        <f t="shared" si="17"/>
        <v>#DIV/0!</v>
      </c>
    </row>
    <row r="62" spans="2:21" ht="13.5" customHeight="1">
      <c r="B62" s="50"/>
      <c r="C62" s="46"/>
      <c r="D62" s="46"/>
      <c r="E62" s="46"/>
      <c r="F62" s="46"/>
      <c r="G62" s="46"/>
      <c r="H62" s="46"/>
      <c r="I62" s="46"/>
      <c r="J62" s="46"/>
      <c r="K62" s="46"/>
      <c r="L62" s="46"/>
      <c r="M62" s="46"/>
      <c r="N62" s="46"/>
      <c r="O62" s="46"/>
      <c r="P62" s="46"/>
      <c r="Q62" s="46"/>
      <c r="R62" s="46"/>
      <c r="S62" s="46">
        <f t="shared" si="18"/>
        <v>0</v>
      </c>
      <c r="T62" s="46">
        <f t="shared" si="16"/>
        <v>0</v>
      </c>
      <c r="U62" s="78" t="e">
        <f t="shared" si="17"/>
        <v>#DIV/0!</v>
      </c>
    </row>
    <row r="63" spans="2:21" ht="13.5" customHeight="1">
      <c r="B63" s="50"/>
      <c r="C63" s="46"/>
      <c r="D63" s="46"/>
      <c r="E63" s="46"/>
      <c r="F63" s="46"/>
      <c r="G63" s="46"/>
      <c r="H63" s="46"/>
      <c r="I63" s="46"/>
      <c r="J63" s="46"/>
      <c r="K63" s="46"/>
      <c r="L63" s="46"/>
      <c r="M63" s="46"/>
      <c r="N63" s="46"/>
      <c r="O63" s="46"/>
      <c r="P63" s="46"/>
      <c r="Q63" s="46"/>
      <c r="R63" s="46"/>
      <c r="S63" s="46">
        <f t="shared" si="18"/>
        <v>0</v>
      </c>
      <c r="T63" s="46">
        <f t="shared" si="16"/>
        <v>0</v>
      </c>
      <c r="U63" s="78" t="e">
        <f t="shared" si="17"/>
        <v>#DIV/0!</v>
      </c>
    </row>
    <row r="64" spans="2:21" ht="13.5" customHeight="1">
      <c r="B64" s="50"/>
      <c r="C64" s="46"/>
      <c r="D64" s="46"/>
      <c r="E64" s="46"/>
      <c r="F64" s="46"/>
      <c r="G64" s="46"/>
      <c r="H64" s="46"/>
      <c r="I64" s="46"/>
      <c r="J64" s="46"/>
      <c r="K64" s="46"/>
      <c r="L64" s="46"/>
      <c r="M64" s="46"/>
      <c r="N64" s="46"/>
      <c r="O64" s="46"/>
      <c r="P64" s="46"/>
      <c r="Q64" s="46"/>
      <c r="R64" s="46"/>
      <c r="S64" s="46">
        <f t="shared" si="18"/>
        <v>0</v>
      </c>
      <c r="T64" s="46">
        <f t="shared" si="16"/>
        <v>0</v>
      </c>
      <c r="U64" s="78" t="e">
        <f t="shared" si="17"/>
        <v>#DIV/0!</v>
      </c>
    </row>
    <row r="65" spans="2:21" ht="13.5" customHeight="1" thickBot="1">
      <c r="B65" s="54"/>
      <c r="C65" s="46"/>
      <c r="D65" s="46"/>
      <c r="E65" s="46"/>
      <c r="F65" s="46"/>
      <c r="G65" s="46"/>
      <c r="H65" s="46"/>
      <c r="I65" s="46"/>
      <c r="J65" s="46"/>
      <c r="K65" s="46"/>
      <c r="L65" s="46"/>
      <c r="M65" s="46"/>
      <c r="N65" s="46"/>
      <c r="O65" s="46"/>
      <c r="P65" s="46"/>
      <c r="Q65" s="46"/>
      <c r="R65" s="46"/>
      <c r="S65" s="46">
        <f t="shared" si="18"/>
        <v>0</v>
      </c>
      <c r="T65" s="46">
        <f t="shared" si="16"/>
        <v>0</v>
      </c>
      <c r="U65" s="78" t="e">
        <f t="shared" si="17"/>
        <v>#DIV/0!</v>
      </c>
    </row>
    <row r="66" spans="2:21" ht="11.25" thickBot="1">
      <c r="B66" s="55" t="s">
        <v>69</v>
      </c>
      <c r="C66" s="136">
        <f t="shared" ref="C66:I66" si="19">SUM(C56:C65)</f>
        <v>0</v>
      </c>
      <c r="D66" s="136">
        <f t="shared" si="19"/>
        <v>0</v>
      </c>
      <c r="E66" s="136">
        <f t="shared" si="19"/>
        <v>0</v>
      </c>
      <c r="F66" s="136">
        <f t="shared" si="19"/>
        <v>0</v>
      </c>
      <c r="G66" s="136">
        <f t="shared" si="19"/>
        <v>0</v>
      </c>
      <c r="H66" s="136">
        <f t="shared" si="19"/>
        <v>0</v>
      </c>
      <c r="I66" s="136">
        <f t="shared" si="19"/>
        <v>0</v>
      </c>
      <c r="J66" s="136"/>
      <c r="K66" s="136"/>
      <c r="L66" s="136">
        <f t="shared" ref="L66:S66" si="20">SUM(L56:L65)</f>
        <v>0</v>
      </c>
      <c r="M66" s="136">
        <f t="shared" si="20"/>
        <v>0</v>
      </c>
      <c r="N66" s="136">
        <f t="shared" si="20"/>
        <v>0</v>
      </c>
      <c r="O66" s="136">
        <f t="shared" si="20"/>
        <v>0</v>
      </c>
      <c r="P66" s="136">
        <f t="shared" si="20"/>
        <v>0</v>
      </c>
      <c r="Q66" s="136">
        <f t="shared" si="20"/>
        <v>0</v>
      </c>
      <c r="R66" s="136">
        <f t="shared" si="20"/>
        <v>0</v>
      </c>
      <c r="S66" s="46">
        <f t="shared" si="20"/>
        <v>0</v>
      </c>
      <c r="T66" s="46">
        <f t="shared" si="16"/>
        <v>0</v>
      </c>
      <c r="U66" s="78" t="e">
        <f t="shared" si="17"/>
        <v>#DIV/0!</v>
      </c>
    </row>
    <row r="68" spans="2:21" ht="11.25" thickBot="1"/>
    <row r="69" spans="2:21" ht="14.25" customHeight="1" thickBot="1">
      <c r="B69" s="205" t="str">
        <f>Summary!A34</f>
        <v xml:space="preserve"> Device #5(EQ5HAI9LZLS47LU8)</v>
      </c>
      <c r="C69" s="206"/>
      <c r="D69" s="206"/>
      <c r="E69" s="206"/>
      <c r="F69" s="206"/>
      <c r="G69" s="206"/>
      <c r="H69" s="206"/>
      <c r="I69" s="206"/>
      <c r="J69" s="206"/>
      <c r="K69" s="206"/>
      <c r="L69" s="206"/>
      <c r="M69" s="206"/>
      <c r="N69" s="206"/>
      <c r="O69" s="206"/>
      <c r="P69" s="206"/>
      <c r="Q69" s="206"/>
      <c r="R69" s="206"/>
      <c r="S69" s="206"/>
      <c r="T69" s="206"/>
      <c r="U69" s="207"/>
    </row>
    <row r="70" spans="2:21" ht="42">
      <c r="B70" s="51" t="s">
        <v>67</v>
      </c>
      <c r="C70" s="52" t="s">
        <v>73</v>
      </c>
      <c r="D70" s="52" t="s">
        <v>74</v>
      </c>
      <c r="E70" s="52" t="s">
        <v>75</v>
      </c>
      <c r="F70" s="52" t="s">
        <v>99</v>
      </c>
      <c r="G70" s="52" t="s">
        <v>77</v>
      </c>
      <c r="H70" s="52" t="s">
        <v>78</v>
      </c>
      <c r="I70" s="52" t="s">
        <v>79</v>
      </c>
      <c r="J70" s="52" t="s">
        <v>80</v>
      </c>
      <c r="K70" s="52" t="s">
        <v>81</v>
      </c>
      <c r="L70" s="52" t="s">
        <v>82</v>
      </c>
      <c r="M70" s="52" t="s">
        <v>83</v>
      </c>
      <c r="N70" s="52" t="s">
        <v>84</v>
      </c>
      <c r="O70" s="52" t="s">
        <v>85</v>
      </c>
      <c r="P70" s="52" t="s">
        <v>348</v>
      </c>
      <c r="Q70" s="52" t="s">
        <v>349</v>
      </c>
      <c r="R70" s="52" t="s">
        <v>350</v>
      </c>
      <c r="S70" s="52" t="s">
        <v>86</v>
      </c>
      <c r="T70" s="52" t="s">
        <v>87</v>
      </c>
      <c r="U70" s="53" t="s">
        <v>71</v>
      </c>
    </row>
    <row r="71" spans="2:21" ht="13.5" customHeight="1">
      <c r="B71" s="50"/>
      <c r="C71" s="46"/>
      <c r="D71" s="46"/>
      <c r="E71" s="46"/>
      <c r="F71" s="46"/>
      <c r="G71" s="46"/>
      <c r="H71" s="46"/>
      <c r="I71" s="46"/>
      <c r="J71" s="46"/>
      <c r="K71" s="46"/>
      <c r="L71" s="46"/>
      <c r="M71" s="46"/>
      <c r="N71" s="46"/>
      <c r="O71" s="46"/>
      <c r="P71" s="46"/>
      <c r="Q71" s="46"/>
      <c r="R71" s="46"/>
      <c r="S71" s="46">
        <f>C71*4</f>
        <v>0</v>
      </c>
      <c r="T71" s="46">
        <f t="shared" ref="T71:T81" si="21">SUM(D71:R71)</f>
        <v>0</v>
      </c>
      <c r="U71" s="78" t="e">
        <f t="shared" ref="U71:U81" si="22">T71/S71*100%</f>
        <v>#DIV/0!</v>
      </c>
    </row>
    <row r="72" spans="2:21" ht="13.5" customHeight="1">
      <c r="B72" s="50"/>
      <c r="C72" s="46"/>
      <c r="D72" s="46"/>
      <c r="E72" s="46"/>
      <c r="F72" s="46"/>
      <c r="G72" s="46"/>
      <c r="H72" s="46"/>
      <c r="I72" s="46"/>
      <c r="J72" s="46"/>
      <c r="K72" s="46"/>
      <c r="L72" s="46"/>
      <c r="M72" s="46"/>
      <c r="N72" s="46"/>
      <c r="O72" s="46"/>
      <c r="P72" s="46"/>
      <c r="Q72" s="46"/>
      <c r="R72" s="46"/>
      <c r="S72" s="46">
        <f t="shared" ref="S72:S80" si="23">C72*4</f>
        <v>0</v>
      </c>
      <c r="T72" s="46">
        <f t="shared" si="21"/>
        <v>0</v>
      </c>
      <c r="U72" s="78" t="e">
        <f t="shared" si="22"/>
        <v>#DIV/0!</v>
      </c>
    </row>
    <row r="73" spans="2:21" ht="13.5" customHeight="1">
      <c r="B73" s="50"/>
      <c r="C73" s="46"/>
      <c r="D73" s="46"/>
      <c r="E73" s="46"/>
      <c r="F73" s="46"/>
      <c r="G73" s="46"/>
      <c r="H73" s="46"/>
      <c r="I73" s="46"/>
      <c r="J73" s="46"/>
      <c r="K73" s="46"/>
      <c r="L73" s="46"/>
      <c r="M73" s="46"/>
      <c r="N73" s="46"/>
      <c r="O73" s="46"/>
      <c r="P73" s="46"/>
      <c r="Q73" s="46"/>
      <c r="R73" s="46"/>
      <c r="S73" s="46">
        <f t="shared" si="23"/>
        <v>0</v>
      </c>
      <c r="T73" s="46">
        <f t="shared" si="21"/>
        <v>0</v>
      </c>
      <c r="U73" s="78" t="e">
        <f t="shared" si="22"/>
        <v>#DIV/0!</v>
      </c>
    </row>
    <row r="74" spans="2:21" ht="13.5" customHeight="1">
      <c r="B74" s="50"/>
      <c r="C74" s="46"/>
      <c r="D74" s="46"/>
      <c r="E74" s="46"/>
      <c r="F74" s="46"/>
      <c r="G74" s="46"/>
      <c r="H74" s="46"/>
      <c r="I74" s="46"/>
      <c r="J74" s="46"/>
      <c r="K74" s="46"/>
      <c r="L74" s="46"/>
      <c r="M74" s="46"/>
      <c r="N74" s="46"/>
      <c r="O74" s="46"/>
      <c r="P74" s="46"/>
      <c r="Q74" s="46"/>
      <c r="R74" s="46"/>
      <c r="S74" s="46">
        <f t="shared" si="23"/>
        <v>0</v>
      </c>
      <c r="T74" s="46">
        <f t="shared" si="21"/>
        <v>0</v>
      </c>
      <c r="U74" s="78" t="e">
        <f t="shared" si="22"/>
        <v>#DIV/0!</v>
      </c>
    </row>
    <row r="75" spans="2:21" ht="13.5" customHeight="1">
      <c r="B75" s="50"/>
      <c r="C75" s="46"/>
      <c r="D75" s="46"/>
      <c r="E75" s="46"/>
      <c r="F75" s="46"/>
      <c r="G75" s="46"/>
      <c r="H75" s="46"/>
      <c r="I75" s="46"/>
      <c r="J75" s="46"/>
      <c r="K75" s="46"/>
      <c r="L75" s="46"/>
      <c r="M75" s="46"/>
      <c r="N75" s="46"/>
      <c r="O75" s="46"/>
      <c r="P75" s="46"/>
      <c r="Q75" s="46"/>
      <c r="R75" s="46"/>
      <c r="S75" s="46">
        <f t="shared" si="23"/>
        <v>0</v>
      </c>
      <c r="T75" s="46">
        <f t="shared" si="21"/>
        <v>0</v>
      </c>
      <c r="U75" s="78" t="e">
        <f t="shared" si="22"/>
        <v>#DIV/0!</v>
      </c>
    </row>
    <row r="76" spans="2:21" ht="13.5" customHeight="1">
      <c r="B76" s="50"/>
      <c r="C76" s="46"/>
      <c r="D76" s="46"/>
      <c r="E76" s="46"/>
      <c r="F76" s="46"/>
      <c r="G76" s="46"/>
      <c r="H76" s="46"/>
      <c r="I76" s="46"/>
      <c r="J76" s="46"/>
      <c r="K76" s="46"/>
      <c r="L76" s="46"/>
      <c r="M76" s="46"/>
      <c r="N76" s="46"/>
      <c r="O76" s="46"/>
      <c r="P76" s="46"/>
      <c r="Q76" s="46"/>
      <c r="R76" s="46"/>
      <c r="S76" s="46">
        <f t="shared" si="23"/>
        <v>0</v>
      </c>
      <c r="T76" s="46">
        <f t="shared" si="21"/>
        <v>0</v>
      </c>
      <c r="U76" s="78" t="e">
        <f t="shared" si="22"/>
        <v>#DIV/0!</v>
      </c>
    </row>
    <row r="77" spans="2:21" ht="13.5" customHeight="1">
      <c r="B77" s="50"/>
      <c r="C77" s="46"/>
      <c r="D77" s="46"/>
      <c r="E77" s="46"/>
      <c r="F77" s="46"/>
      <c r="G77" s="46"/>
      <c r="H77" s="46"/>
      <c r="I77" s="46"/>
      <c r="J77" s="46"/>
      <c r="K77" s="46"/>
      <c r="L77" s="46"/>
      <c r="M77" s="46"/>
      <c r="N77" s="46"/>
      <c r="O77" s="46"/>
      <c r="P77" s="46"/>
      <c r="Q77" s="46"/>
      <c r="R77" s="46"/>
      <c r="S77" s="46">
        <f t="shared" si="23"/>
        <v>0</v>
      </c>
      <c r="T77" s="46">
        <f t="shared" si="21"/>
        <v>0</v>
      </c>
      <c r="U77" s="78" t="e">
        <f t="shared" si="22"/>
        <v>#DIV/0!</v>
      </c>
    </row>
    <row r="78" spans="2:21" ht="13.5" customHeight="1">
      <c r="B78" s="50"/>
      <c r="C78" s="46"/>
      <c r="D78" s="46"/>
      <c r="E78" s="46"/>
      <c r="F78" s="46"/>
      <c r="G78" s="46"/>
      <c r="H78" s="46"/>
      <c r="I78" s="46"/>
      <c r="J78" s="46"/>
      <c r="K78" s="46"/>
      <c r="L78" s="46"/>
      <c r="M78" s="46"/>
      <c r="N78" s="46"/>
      <c r="O78" s="46"/>
      <c r="P78" s="46"/>
      <c r="Q78" s="46"/>
      <c r="R78" s="46"/>
      <c r="S78" s="46">
        <f t="shared" si="23"/>
        <v>0</v>
      </c>
      <c r="T78" s="46">
        <f t="shared" si="21"/>
        <v>0</v>
      </c>
      <c r="U78" s="78" t="e">
        <f t="shared" si="22"/>
        <v>#DIV/0!</v>
      </c>
    </row>
    <row r="79" spans="2:21" ht="13.5" customHeight="1">
      <c r="B79" s="50"/>
      <c r="C79" s="46"/>
      <c r="D79" s="46"/>
      <c r="E79" s="46"/>
      <c r="F79" s="46"/>
      <c r="G79" s="46"/>
      <c r="H79" s="46"/>
      <c r="I79" s="46"/>
      <c r="J79" s="46"/>
      <c r="K79" s="46"/>
      <c r="L79" s="46"/>
      <c r="M79" s="46"/>
      <c r="N79" s="46"/>
      <c r="O79" s="46"/>
      <c r="P79" s="46"/>
      <c r="Q79" s="46"/>
      <c r="R79" s="46"/>
      <c r="S79" s="46">
        <f t="shared" si="23"/>
        <v>0</v>
      </c>
      <c r="T79" s="46">
        <f t="shared" si="21"/>
        <v>0</v>
      </c>
      <c r="U79" s="78" t="e">
        <f t="shared" si="22"/>
        <v>#DIV/0!</v>
      </c>
    </row>
    <row r="80" spans="2:21" ht="13.5" customHeight="1" thickBot="1">
      <c r="B80" s="54"/>
      <c r="C80" s="46"/>
      <c r="D80" s="46"/>
      <c r="E80" s="46"/>
      <c r="F80" s="46"/>
      <c r="G80" s="46"/>
      <c r="H80" s="46"/>
      <c r="I80" s="46"/>
      <c r="J80" s="46"/>
      <c r="K80" s="46"/>
      <c r="L80" s="46"/>
      <c r="M80" s="46"/>
      <c r="N80" s="46"/>
      <c r="O80" s="46"/>
      <c r="P80" s="46"/>
      <c r="Q80" s="46"/>
      <c r="R80" s="46"/>
      <c r="S80" s="46">
        <f t="shared" si="23"/>
        <v>0</v>
      </c>
      <c r="T80" s="46">
        <f t="shared" si="21"/>
        <v>0</v>
      </c>
      <c r="U80" s="78" t="e">
        <f t="shared" si="22"/>
        <v>#DIV/0!</v>
      </c>
    </row>
    <row r="81" spans="2:21" ht="13.5" customHeight="1" thickBot="1">
      <c r="B81" s="55" t="s">
        <v>69</v>
      </c>
      <c r="C81" s="136">
        <f>SUM(C71:C80)</f>
        <v>0</v>
      </c>
      <c r="D81" s="136">
        <f>SUM(D71:D80)</f>
        <v>0</v>
      </c>
      <c r="E81" s="136">
        <f>SUM(E71:E80)</f>
        <v>0</v>
      </c>
      <c r="F81" s="136">
        <f>SUM(F71:F80)</f>
        <v>0</v>
      </c>
      <c r="G81" s="136">
        <f>SUM(G71:G80)</f>
        <v>0</v>
      </c>
      <c r="H81" s="136"/>
      <c r="I81" s="136"/>
      <c r="J81" s="136"/>
      <c r="K81" s="136"/>
      <c r="L81" s="136"/>
      <c r="M81" s="136"/>
      <c r="N81" s="136"/>
      <c r="O81" s="136"/>
      <c r="P81" s="136"/>
      <c r="Q81" s="136"/>
      <c r="R81" s="136"/>
      <c r="S81" s="46">
        <f t="shared" ref="S81" si="24">SUM(S71:S80)</f>
        <v>0</v>
      </c>
      <c r="T81" s="46">
        <f t="shared" si="21"/>
        <v>0</v>
      </c>
      <c r="U81" s="78" t="e">
        <f t="shared" si="22"/>
        <v>#DIV/0!</v>
      </c>
    </row>
    <row r="83" spans="2:21" ht="11.25" thickBot="1"/>
    <row r="84" spans="2:21" ht="13.5" customHeight="1" thickBot="1">
      <c r="B84" s="205" t="str">
        <f>Summary!A35</f>
        <v xml:space="preserve"> Device #6(IRSCYTIR55GYYP8D)</v>
      </c>
      <c r="C84" s="206"/>
      <c r="D84" s="206"/>
      <c r="E84" s="206"/>
      <c r="F84" s="206"/>
      <c r="G84" s="206"/>
      <c r="H84" s="206"/>
      <c r="I84" s="206"/>
      <c r="J84" s="206"/>
      <c r="K84" s="206"/>
      <c r="L84" s="206"/>
      <c r="M84" s="206"/>
      <c r="N84" s="206"/>
      <c r="O84" s="206"/>
      <c r="P84" s="206"/>
      <c r="Q84" s="206"/>
      <c r="R84" s="206"/>
      <c r="S84" s="206"/>
      <c r="T84" s="206"/>
      <c r="U84" s="207"/>
    </row>
    <row r="85" spans="2:21" ht="42">
      <c r="B85" s="51" t="s">
        <v>67</v>
      </c>
      <c r="C85" s="52" t="s">
        <v>73</v>
      </c>
      <c r="D85" s="52" t="s">
        <v>74</v>
      </c>
      <c r="E85" s="52" t="s">
        <v>75</v>
      </c>
      <c r="F85" s="52" t="s">
        <v>99</v>
      </c>
      <c r="G85" s="52" t="s">
        <v>77</v>
      </c>
      <c r="H85" s="52" t="s">
        <v>78</v>
      </c>
      <c r="I85" s="52" t="s">
        <v>79</v>
      </c>
      <c r="J85" s="52" t="s">
        <v>80</v>
      </c>
      <c r="K85" s="52" t="s">
        <v>81</v>
      </c>
      <c r="L85" s="52" t="s">
        <v>82</v>
      </c>
      <c r="M85" s="52" t="s">
        <v>83</v>
      </c>
      <c r="N85" s="52" t="s">
        <v>84</v>
      </c>
      <c r="O85" s="52" t="s">
        <v>85</v>
      </c>
      <c r="P85" s="52" t="s">
        <v>348</v>
      </c>
      <c r="Q85" s="52" t="s">
        <v>349</v>
      </c>
      <c r="R85" s="52" t="s">
        <v>350</v>
      </c>
      <c r="S85" s="52" t="s">
        <v>86</v>
      </c>
      <c r="T85" s="52" t="s">
        <v>87</v>
      </c>
      <c r="U85" s="53" t="s">
        <v>71</v>
      </c>
    </row>
    <row r="86" spans="2:21" ht="12.75">
      <c r="B86" s="50"/>
      <c r="C86" s="46"/>
      <c r="D86" s="46"/>
      <c r="E86" s="46"/>
      <c r="F86" s="46"/>
      <c r="G86" s="46"/>
      <c r="H86" s="46"/>
      <c r="I86" s="46"/>
      <c r="J86" s="46"/>
      <c r="K86" s="46"/>
      <c r="L86" s="46"/>
      <c r="M86" s="46" t="s">
        <v>351</v>
      </c>
      <c r="N86" s="46" t="s">
        <v>351</v>
      </c>
      <c r="O86" s="46" t="s">
        <v>351</v>
      </c>
      <c r="P86" s="46" t="s">
        <v>351</v>
      </c>
      <c r="Q86" s="46" t="s">
        <v>351</v>
      </c>
      <c r="R86" s="46" t="s">
        <v>351</v>
      </c>
      <c r="S86" s="46">
        <f>C86*7</f>
        <v>0</v>
      </c>
      <c r="T86" s="46">
        <f t="shared" ref="T86:T96" si="25">SUM(D86:R86)</f>
        <v>0</v>
      </c>
      <c r="U86" s="78" t="e">
        <f t="shared" ref="U86:U96" si="26">T86/S86*100%</f>
        <v>#DIV/0!</v>
      </c>
    </row>
    <row r="87" spans="2:21" ht="12.75">
      <c r="B87" s="50"/>
      <c r="C87" s="46"/>
      <c r="D87" s="46"/>
      <c r="E87" s="46"/>
      <c r="F87" s="46"/>
      <c r="G87" s="46"/>
      <c r="H87" s="46"/>
      <c r="I87" s="46"/>
      <c r="J87" s="46"/>
      <c r="K87" s="46"/>
      <c r="L87" s="46"/>
      <c r="M87" s="46"/>
      <c r="N87" s="46"/>
      <c r="O87" s="46"/>
      <c r="P87" s="46"/>
      <c r="Q87" s="46"/>
      <c r="R87" s="46"/>
      <c r="S87" s="46">
        <f>C87*7</f>
        <v>0</v>
      </c>
      <c r="T87" s="46">
        <f t="shared" si="25"/>
        <v>0</v>
      </c>
      <c r="U87" s="78" t="e">
        <f t="shared" si="26"/>
        <v>#DIV/0!</v>
      </c>
    </row>
    <row r="88" spans="2:21" ht="12.75">
      <c r="B88" s="50"/>
      <c r="C88" s="46"/>
      <c r="D88" s="46"/>
      <c r="E88" s="46"/>
      <c r="F88" s="46"/>
      <c r="G88" s="46"/>
      <c r="H88" s="46"/>
      <c r="I88" s="46"/>
      <c r="J88" s="46"/>
      <c r="K88" s="46"/>
      <c r="L88" s="46"/>
      <c r="M88" s="46"/>
      <c r="N88" s="46"/>
      <c r="O88" s="46"/>
      <c r="P88" s="46"/>
      <c r="Q88" s="46"/>
      <c r="R88" s="46"/>
      <c r="S88" s="46">
        <f t="shared" ref="S88:S95" si="27">C88*6</f>
        <v>0</v>
      </c>
      <c r="T88" s="46">
        <f t="shared" si="25"/>
        <v>0</v>
      </c>
      <c r="U88" s="78" t="e">
        <f t="shared" si="26"/>
        <v>#DIV/0!</v>
      </c>
    </row>
    <row r="89" spans="2:21" ht="12.75">
      <c r="B89" s="50"/>
      <c r="C89" s="46"/>
      <c r="D89" s="46"/>
      <c r="E89" s="46"/>
      <c r="F89" s="46"/>
      <c r="G89" s="46"/>
      <c r="H89" s="46"/>
      <c r="I89" s="46"/>
      <c r="J89" s="46"/>
      <c r="K89" s="46"/>
      <c r="L89" s="46"/>
      <c r="M89" s="46"/>
      <c r="N89" s="46"/>
      <c r="O89" s="46"/>
      <c r="P89" s="46"/>
      <c r="Q89" s="46"/>
      <c r="R89" s="46"/>
      <c r="S89" s="46">
        <f t="shared" si="27"/>
        <v>0</v>
      </c>
      <c r="T89" s="46">
        <f t="shared" si="25"/>
        <v>0</v>
      </c>
      <c r="U89" s="78" t="e">
        <f t="shared" si="26"/>
        <v>#DIV/0!</v>
      </c>
    </row>
    <row r="90" spans="2:21" ht="12.75">
      <c r="B90" s="50"/>
      <c r="C90" s="46"/>
      <c r="D90" s="46"/>
      <c r="E90" s="46"/>
      <c r="F90" s="46"/>
      <c r="G90" s="46"/>
      <c r="H90" s="46"/>
      <c r="I90" s="46"/>
      <c r="J90" s="46"/>
      <c r="K90" s="46"/>
      <c r="L90" s="46"/>
      <c r="M90" s="46"/>
      <c r="N90" s="46"/>
      <c r="O90" s="46"/>
      <c r="P90" s="46"/>
      <c r="Q90" s="46"/>
      <c r="R90" s="46"/>
      <c r="S90" s="46">
        <f t="shared" si="27"/>
        <v>0</v>
      </c>
      <c r="T90" s="46">
        <f t="shared" si="25"/>
        <v>0</v>
      </c>
      <c r="U90" s="78" t="e">
        <f t="shared" si="26"/>
        <v>#DIV/0!</v>
      </c>
    </row>
    <row r="91" spans="2:21" ht="12.75">
      <c r="B91" s="50"/>
      <c r="C91" s="46"/>
      <c r="D91" s="46"/>
      <c r="E91" s="46"/>
      <c r="F91" s="46"/>
      <c r="G91" s="46"/>
      <c r="H91" s="46"/>
      <c r="I91" s="46"/>
      <c r="J91" s="46"/>
      <c r="K91" s="46"/>
      <c r="L91" s="46"/>
      <c r="M91" s="46"/>
      <c r="N91" s="46"/>
      <c r="O91" s="46"/>
      <c r="P91" s="46"/>
      <c r="Q91" s="46"/>
      <c r="R91" s="46"/>
      <c r="S91" s="46">
        <f t="shared" si="27"/>
        <v>0</v>
      </c>
      <c r="T91" s="46">
        <f t="shared" si="25"/>
        <v>0</v>
      </c>
      <c r="U91" s="78" t="e">
        <f t="shared" si="26"/>
        <v>#DIV/0!</v>
      </c>
    </row>
    <row r="92" spans="2:21" ht="12.75">
      <c r="B92" s="50"/>
      <c r="C92" s="46"/>
      <c r="D92" s="46"/>
      <c r="E92" s="46"/>
      <c r="F92" s="46"/>
      <c r="G92" s="46"/>
      <c r="H92" s="46"/>
      <c r="I92" s="46"/>
      <c r="J92" s="46"/>
      <c r="K92" s="46"/>
      <c r="L92" s="46"/>
      <c r="M92" s="46"/>
      <c r="N92" s="46"/>
      <c r="O92" s="46"/>
      <c r="P92" s="46"/>
      <c r="Q92" s="46"/>
      <c r="R92" s="46"/>
      <c r="S92" s="46">
        <f t="shared" si="27"/>
        <v>0</v>
      </c>
      <c r="T92" s="46">
        <f t="shared" si="25"/>
        <v>0</v>
      </c>
      <c r="U92" s="78" t="e">
        <f t="shared" si="26"/>
        <v>#DIV/0!</v>
      </c>
    </row>
    <row r="93" spans="2:21" ht="12.75">
      <c r="B93" s="50"/>
      <c r="C93" s="46"/>
      <c r="D93" s="46"/>
      <c r="E93" s="46"/>
      <c r="F93" s="46"/>
      <c r="G93" s="46"/>
      <c r="H93" s="46"/>
      <c r="I93" s="46"/>
      <c r="J93" s="46"/>
      <c r="K93" s="46"/>
      <c r="L93" s="46"/>
      <c r="M93" s="46"/>
      <c r="N93" s="46"/>
      <c r="O93" s="46"/>
      <c r="P93" s="46"/>
      <c r="Q93" s="46"/>
      <c r="R93" s="46"/>
      <c r="S93" s="46">
        <f t="shared" si="27"/>
        <v>0</v>
      </c>
      <c r="T93" s="46">
        <f t="shared" si="25"/>
        <v>0</v>
      </c>
      <c r="U93" s="78" t="e">
        <f t="shared" si="26"/>
        <v>#DIV/0!</v>
      </c>
    </row>
    <row r="94" spans="2:21" ht="12.75">
      <c r="B94" s="50"/>
      <c r="C94" s="46"/>
      <c r="D94" s="46"/>
      <c r="E94" s="46"/>
      <c r="F94" s="46"/>
      <c r="G94" s="46"/>
      <c r="H94" s="46"/>
      <c r="I94" s="46"/>
      <c r="J94" s="46"/>
      <c r="K94" s="46"/>
      <c r="L94" s="46"/>
      <c r="M94" s="46"/>
      <c r="N94" s="46"/>
      <c r="O94" s="46"/>
      <c r="P94" s="46"/>
      <c r="Q94" s="46"/>
      <c r="R94" s="46"/>
      <c r="S94" s="46">
        <f t="shared" si="27"/>
        <v>0</v>
      </c>
      <c r="T94" s="46">
        <f t="shared" si="25"/>
        <v>0</v>
      </c>
      <c r="U94" s="78" t="e">
        <f t="shared" si="26"/>
        <v>#DIV/0!</v>
      </c>
    </row>
    <row r="95" spans="2:21" ht="13.5" thickBot="1">
      <c r="B95" s="54"/>
      <c r="C95" s="46"/>
      <c r="D95" s="46"/>
      <c r="E95" s="46"/>
      <c r="F95" s="46"/>
      <c r="G95" s="46"/>
      <c r="H95" s="46"/>
      <c r="I95" s="46"/>
      <c r="J95" s="46"/>
      <c r="K95" s="46"/>
      <c r="L95" s="46"/>
      <c r="M95" s="46"/>
      <c r="N95" s="46"/>
      <c r="O95" s="46"/>
      <c r="P95" s="46"/>
      <c r="Q95" s="46"/>
      <c r="R95" s="46"/>
      <c r="S95" s="46">
        <f t="shared" si="27"/>
        <v>0</v>
      </c>
      <c r="T95" s="46">
        <f t="shared" si="25"/>
        <v>0</v>
      </c>
      <c r="U95" s="78" t="e">
        <f t="shared" si="26"/>
        <v>#DIV/0!</v>
      </c>
    </row>
    <row r="96" spans="2:21" ht="11.25" thickBot="1">
      <c r="B96" s="55" t="s">
        <v>69</v>
      </c>
      <c r="C96" s="136">
        <f t="shared" ref="C96:I96" si="28">SUM(C86:C95)</f>
        <v>0</v>
      </c>
      <c r="D96" s="136">
        <f t="shared" si="28"/>
        <v>0</v>
      </c>
      <c r="E96" s="136">
        <f t="shared" si="28"/>
        <v>0</v>
      </c>
      <c r="F96" s="136">
        <f t="shared" si="28"/>
        <v>0</v>
      </c>
      <c r="G96" s="136">
        <f t="shared" si="28"/>
        <v>0</v>
      </c>
      <c r="H96" s="136">
        <f t="shared" si="28"/>
        <v>0</v>
      </c>
      <c r="I96" s="136">
        <f t="shared" si="28"/>
        <v>0</v>
      </c>
      <c r="J96" s="136"/>
      <c r="K96" s="136"/>
      <c r="L96" s="136"/>
      <c r="M96" s="136">
        <f t="shared" ref="M96:S96" si="29">SUM(M86:M95)</f>
        <v>0</v>
      </c>
      <c r="N96" s="136">
        <f t="shared" si="29"/>
        <v>0</v>
      </c>
      <c r="O96" s="136">
        <f t="shared" si="29"/>
        <v>0</v>
      </c>
      <c r="P96" s="136">
        <f t="shared" si="29"/>
        <v>0</v>
      </c>
      <c r="Q96" s="136">
        <f t="shared" si="29"/>
        <v>0</v>
      </c>
      <c r="R96" s="136">
        <f t="shared" si="29"/>
        <v>0</v>
      </c>
      <c r="S96" s="46">
        <f t="shared" si="29"/>
        <v>0</v>
      </c>
      <c r="T96" s="46">
        <f t="shared" si="25"/>
        <v>0</v>
      </c>
      <c r="U96" s="78" t="e">
        <f t="shared" si="26"/>
        <v>#DIV/0!</v>
      </c>
    </row>
  </sheetData>
  <mergeCells count="7">
    <mergeCell ref="B84:U84"/>
    <mergeCell ref="C3:M3"/>
    <mergeCell ref="B9:U9"/>
    <mergeCell ref="B24:U24"/>
    <mergeCell ref="B39:U39"/>
    <mergeCell ref="B54:U54"/>
    <mergeCell ref="B69:U69"/>
  </mergeCells>
  <phoneticPr fontId="17"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7" sqref="F17"/>
    </sheetView>
  </sheetViews>
  <sheetFormatPr defaultRowHeight="13.5"/>
  <cols>
    <col min="1" max="1" width="9.5" bestFit="1" customWidth="1"/>
    <col min="2" max="2" width="26.125" customWidth="1"/>
    <col min="3" max="3" width="9.25" customWidth="1"/>
    <col min="4" max="4" width="11.125" customWidth="1"/>
  </cols>
  <sheetData>
    <row r="1" spans="1:7" ht="26.25">
      <c r="A1" s="215" t="s">
        <v>359</v>
      </c>
      <c r="B1" s="216"/>
      <c r="C1" s="216"/>
      <c r="D1" s="216"/>
      <c r="E1" s="216"/>
      <c r="F1" s="216"/>
      <c r="G1" s="216"/>
    </row>
    <row r="2" spans="1:7">
      <c r="A2" s="137" t="s">
        <v>360</v>
      </c>
      <c r="B2" s="137" t="s">
        <v>361</v>
      </c>
      <c r="C2" s="137" t="s">
        <v>362</v>
      </c>
      <c r="D2" s="137" t="s">
        <v>363</v>
      </c>
      <c r="E2" s="137" t="s">
        <v>364</v>
      </c>
      <c r="F2" s="137" t="s">
        <v>365</v>
      </c>
      <c r="G2" s="137" t="s">
        <v>366</v>
      </c>
    </row>
  </sheetData>
  <mergeCells count="1">
    <mergeCell ref="A1:G1"/>
  </mergeCells>
  <phoneticPr fontId="8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0" workbookViewId="0">
      <selection activeCell="D7" sqref="D7:D13"/>
    </sheetView>
  </sheetViews>
  <sheetFormatPr defaultRowHeight="13.5"/>
  <cols>
    <col min="1" max="1" width="12.875" style="84" customWidth="1"/>
    <col min="2" max="2" width="8.125" style="84" customWidth="1"/>
    <col min="3" max="3" width="21.625" style="83" customWidth="1"/>
    <col min="4" max="4" width="25.125" style="82" customWidth="1"/>
    <col min="5" max="5" width="44.25" style="81" customWidth="1"/>
    <col min="6" max="6" width="32.625" style="81" customWidth="1"/>
    <col min="7" max="8" width="9.75" style="80" customWidth="1"/>
    <col min="9" max="16384" width="9" style="79"/>
  </cols>
  <sheetData>
    <row r="1" spans="1:9" ht="27" customHeight="1" thickBot="1">
      <c r="A1" s="229" t="s">
        <v>319</v>
      </c>
      <c r="B1" s="230"/>
      <c r="C1" s="230"/>
      <c r="D1" s="230"/>
      <c r="E1" s="230"/>
      <c r="F1" s="230"/>
      <c r="G1" s="230"/>
      <c r="H1" s="230"/>
      <c r="I1" s="231"/>
    </row>
    <row r="2" spans="1:9" ht="60.75" thickBot="1">
      <c r="A2" s="115" t="s">
        <v>318</v>
      </c>
      <c r="B2" s="114" t="s">
        <v>317</v>
      </c>
      <c r="C2" s="114" t="s">
        <v>316</v>
      </c>
      <c r="D2" s="114" t="s">
        <v>315</v>
      </c>
      <c r="E2" s="114" t="s">
        <v>314</v>
      </c>
      <c r="F2" s="114" t="s">
        <v>313</v>
      </c>
      <c r="G2" s="114" t="s">
        <v>312</v>
      </c>
      <c r="H2" s="114" t="s">
        <v>311</v>
      </c>
      <c r="I2" s="113" t="s">
        <v>310</v>
      </c>
    </row>
    <row r="3" spans="1:9" s="112" customFormat="1" ht="63.75">
      <c r="A3" s="217" t="s">
        <v>309</v>
      </c>
      <c r="B3" s="95">
        <v>1</v>
      </c>
      <c r="C3" s="101" t="s">
        <v>308</v>
      </c>
      <c r="D3" s="101" t="s">
        <v>307</v>
      </c>
      <c r="E3" s="100" t="s">
        <v>306</v>
      </c>
      <c r="F3" s="100" t="s">
        <v>305</v>
      </c>
      <c r="G3" s="95">
        <v>10</v>
      </c>
      <c r="H3" s="223">
        <v>0.95</v>
      </c>
      <c r="I3" s="226" t="s">
        <v>144</v>
      </c>
    </row>
    <row r="4" spans="1:9" s="112" customFormat="1" ht="63.75">
      <c r="A4" s="232"/>
      <c r="B4" s="89">
        <v>2</v>
      </c>
      <c r="C4" s="98" t="s">
        <v>304</v>
      </c>
      <c r="D4" s="98" t="s">
        <v>303</v>
      </c>
      <c r="E4" s="97" t="s">
        <v>302</v>
      </c>
      <c r="F4" s="97" t="s">
        <v>301</v>
      </c>
      <c r="G4" s="89">
        <v>10</v>
      </c>
      <c r="H4" s="224"/>
      <c r="I4" s="227"/>
    </row>
    <row r="5" spans="1:9" s="112" customFormat="1" ht="63.75">
      <c r="A5" s="232"/>
      <c r="B5" s="89">
        <v>3</v>
      </c>
      <c r="C5" s="98" t="s">
        <v>300</v>
      </c>
      <c r="D5" s="98" t="s">
        <v>299</v>
      </c>
      <c r="E5" s="97" t="s">
        <v>298</v>
      </c>
      <c r="F5" s="97" t="s">
        <v>297</v>
      </c>
      <c r="G5" s="89">
        <v>30</v>
      </c>
      <c r="H5" s="224"/>
      <c r="I5" s="234" t="s">
        <v>296</v>
      </c>
    </row>
    <row r="6" spans="1:9" s="112" customFormat="1" ht="39" thickBot="1">
      <c r="A6" s="233"/>
      <c r="B6" s="88">
        <v>4</v>
      </c>
      <c r="C6" s="109" t="s">
        <v>295</v>
      </c>
      <c r="D6" s="109" t="s">
        <v>144</v>
      </c>
      <c r="E6" s="108" t="s">
        <v>294</v>
      </c>
      <c r="F6" s="108" t="s">
        <v>293</v>
      </c>
      <c r="G6" s="88">
        <v>30</v>
      </c>
      <c r="H6" s="225"/>
      <c r="I6" s="228"/>
    </row>
    <row r="7" spans="1:9" s="112" customFormat="1" ht="51">
      <c r="A7" s="217" t="s">
        <v>292</v>
      </c>
      <c r="B7" s="95">
        <v>1</v>
      </c>
      <c r="C7" s="101" t="s">
        <v>291</v>
      </c>
      <c r="D7" s="220" t="s">
        <v>290</v>
      </c>
      <c r="E7" s="100" t="s">
        <v>289</v>
      </c>
      <c r="F7" s="100" t="s">
        <v>282</v>
      </c>
      <c r="G7" s="95">
        <v>10</v>
      </c>
      <c r="H7" s="223">
        <v>0.95</v>
      </c>
      <c r="I7" s="226" t="s">
        <v>157</v>
      </c>
    </row>
    <row r="8" spans="1:9" s="112" customFormat="1" ht="63.75">
      <c r="A8" s="218"/>
      <c r="B8" s="99">
        <v>2</v>
      </c>
      <c r="C8" s="98" t="s">
        <v>288</v>
      </c>
      <c r="D8" s="221"/>
      <c r="E8" s="97" t="s">
        <v>287</v>
      </c>
      <c r="F8" s="97" t="s">
        <v>282</v>
      </c>
      <c r="G8" s="89">
        <v>5</v>
      </c>
      <c r="H8" s="224"/>
      <c r="I8" s="227"/>
    </row>
    <row r="9" spans="1:9" s="112" customFormat="1" ht="63.75">
      <c r="A9" s="218"/>
      <c r="B9" s="99">
        <v>3</v>
      </c>
      <c r="C9" s="98" t="s">
        <v>286</v>
      </c>
      <c r="D9" s="221"/>
      <c r="E9" s="97" t="s">
        <v>285</v>
      </c>
      <c r="F9" s="97" t="s">
        <v>282</v>
      </c>
      <c r="G9" s="89">
        <v>5</v>
      </c>
      <c r="H9" s="224"/>
      <c r="I9" s="227"/>
    </row>
    <row r="10" spans="1:9" s="112" customFormat="1" ht="63.75">
      <c r="A10" s="218"/>
      <c r="B10" s="99">
        <v>4</v>
      </c>
      <c r="C10" s="98" t="s">
        <v>284</v>
      </c>
      <c r="D10" s="221"/>
      <c r="E10" s="97" t="s">
        <v>283</v>
      </c>
      <c r="F10" s="97" t="s">
        <v>282</v>
      </c>
      <c r="G10" s="89">
        <v>5</v>
      </c>
      <c r="H10" s="224"/>
      <c r="I10" s="227"/>
    </row>
    <row r="11" spans="1:9" s="112" customFormat="1" ht="51">
      <c r="A11" s="218"/>
      <c r="B11" s="99">
        <v>5</v>
      </c>
      <c r="C11" s="98" t="s">
        <v>281</v>
      </c>
      <c r="D11" s="221"/>
      <c r="E11" s="97" t="s">
        <v>280</v>
      </c>
      <c r="F11" s="97" t="s">
        <v>279</v>
      </c>
      <c r="G11" s="89">
        <v>10</v>
      </c>
      <c r="H11" s="224"/>
      <c r="I11" s="227"/>
    </row>
    <row r="12" spans="1:9" s="112" customFormat="1" ht="51">
      <c r="A12" s="218"/>
      <c r="B12" s="99">
        <v>6</v>
      </c>
      <c r="C12" s="98" t="s">
        <v>278</v>
      </c>
      <c r="D12" s="221"/>
      <c r="E12" s="97" t="s">
        <v>277</v>
      </c>
      <c r="F12" s="97" t="s">
        <v>276</v>
      </c>
      <c r="G12" s="89">
        <v>10</v>
      </c>
      <c r="H12" s="224"/>
      <c r="I12" s="227"/>
    </row>
    <row r="13" spans="1:9" s="112" customFormat="1" ht="51.75" thickBot="1">
      <c r="A13" s="219"/>
      <c r="B13" s="110">
        <v>7</v>
      </c>
      <c r="C13" s="109" t="s">
        <v>275</v>
      </c>
      <c r="D13" s="222"/>
      <c r="E13" s="108" t="s">
        <v>274</v>
      </c>
      <c r="F13" s="108" t="s">
        <v>273</v>
      </c>
      <c r="G13" s="88">
        <v>10</v>
      </c>
      <c r="H13" s="225"/>
      <c r="I13" s="228"/>
    </row>
    <row r="14" spans="1:9" s="112" customFormat="1" ht="127.5">
      <c r="A14" s="235" t="s">
        <v>272</v>
      </c>
      <c r="B14" s="95">
        <v>1</v>
      </c>
      <c r="C14" s="101" t="s">
        <v>271</v>
      </c>
      <c r="D14" s="220" t="s">
        <v>270</v>
      </c>
      <c r="E14" s="100" t="s">
        <v>269</v>
      </c>
      <c r="F14" s="100" t="s">
        <v>265</v>
      </c>
      <c r="G14" s="95">
        <v>50</v>
      </c>
      <c r="H14" s="223">
        <v>0.95</v>
      </c>
      <c r="I14" s="226" t="s">
        <v>268</v>
      </c>
    </row>
    <row r="15" spans="1:9" s="112" customFormat="1" ht="127.5">
      <c r="A15" s="236"/>
      <c r="B15" s="99">
        <v>2</v>
      </c>
      <c r="C15" s="98" t="s">
        <v>267</v>
      </c>
      <c r="D15" s="221"/>
      <c r="E15" s="97" t="s">
        <v>266</v>
      </c>
      <c r="F15" s="97" t="s">
        <v>265</v>
      </c>
      <c r="G15" s="89">
        <v>50</v>
      </c>
      <c r="H15" s="224"/>
      <c r="I15" s="227"/>
    </row>
    <row r="16" spans="1:9" s="112" customFormat="1" ht="25.5">
      <c r="A16" s="236"/>
      <c r="B16" s="99">
        <v>3</v>
      </c>
      <c r="C16" s="98" t="s">
        <v>264</v>
      </c>
      <c r="D16" s="221"/>
      <c r="E16" s="97" t="s">
        <v>263</v>
      </c>
      <c r="F16" s="97" t="s">
        <v>260</v>
      </c>
      <c r="G16" s="89">
        <v>50</v>
      </c>
      <c r="H16" s="224"/>
      <c r="I16" s="227"/>
    </row>
    <row r="17" spans="1:9" s="112" customFormat="1" ht="26.25" thickBot="1">
      <c r="A17" s="237"/>
      <c r="B17" s="110">
        <v>4</v>
      </c>
      <c r="C17" s="109" t="s">
        <v>262</v>
      </c>
      <c r="D17" s="222"/>
      <c r="E17" s="108" t="s">
        <v>261</v>
      </c>
      <c r="F17" s="108" t="s">
        <v>260</v>
      </c>
      <c r="G17" s="88">
        <v>50</v>
      </c>
      <c r="H17" s="225"/>
      <c r="I17" s="228"/>
    </row>
    <row r="18" spans="1:9" s="112" customFormat="1" ht="51">
      <c r="A18" s="235" t="s">
        <v>259</v>
      </c>
      <c r="B18" s="95">
        <v>1</v>
      </c>
      <c r="C18" s="101" t="s">
        <v>258</v>
      </c>
      <c r="D18" s="101" t="s">
        <v>257</v>
      </c>
      <c r="E18" s="100" t="s">
        <v>256</v>
      </c>
      <c r="F18" s="100" t="s">
        <v>255</v>
      </c>
      <c r="G18" s="95">
        <v>40</v>
      </c>
      <c r="H18" s="223">
        <v>0.95</v>
      </c>
      <c r="I18" s="238" t="s">
        <v>227</v>
      </c>
    </row>
    <row r="19" spans="1:9" s="112" customFormat="1" ht="63.75">
      <c r="A19" s="236"/>
      <c r="B19" s="99">
        <v>2</v>
      </c>
      <c r="C19" s="98" t="s">
        <v>254</v>
      </c>
      <c r="D19" s="98" t="s">
        <v>177</v>
      </c>
      <c r="E19" s="97" t="s">
        <v>253</v>
      </c>
      <c r="F19" s="97" t="s">
        <v>252</v>
      </c>
      <c r="G19" s="89">
        <v>40</v>
      </c>
      <c r="H19" s="224"/>
      <c r="I19" s="239"/>
    </row>
    <row r="20" spans="1:9" s="112" customFormat="1" ht="51.75" thickBot="1">
      <c r="A20" s="237"/>
      <c r="B20" s="110">
        <v>3</v>
      </c>
      <c r="C20" s="109" t="s">
        <v>251</v>
      </c>
      <c r="D20" s="109" t="s">
        <v>250</v>
      </c>
      <c r="E20" s="108" t="s">
        <v>249</v>
      </c>
      <c r="F20" s="108" t="s">
        <v>248</v>
      </c>
      <c r="G20" s="88">
        <v>40</v>
      </c>
      <c r="H20" s="225"/>
      <c r="I20" s="240"/>
    </row>
    <row r="21" spans="1:9" s="112" customFormat="1" ht="63.75">
      <c r="A21" s="235" t="s">
        <v>247</v>
      </c>
      <c r="B21" s="95">
        <v>1</v>
      </c>
      <c r="C21" s="101" t="s">
        <v>246</v>
      </c>
      <c r="D21" s="101" t="s">
        <v>144</v>
      </c>
      <c r="E21" s="100" t="s">
        <v>245</v>
      </c>
      <c r="F21" s="100" t="s">
        <v>244</v>
      </c>
      <c r="G21" s="95">
        <v>20</v>
      </c>
      <c r="H21" s="223">
        <v>0.99</v>
      </c>
      <c r="I21" s="226" t="s">
        <v>243</v>
      </c>
    </row>
    <row r="22" spans="1:9" s="112" customFormat="1" ht="63.75">
      <c r="A22" s="236"/>
      <c r="B22" s="99">
        <v>2</v>
      </c>
      <c r="C22" s="98" t="s">
        <v>242</v>
      </c>
      <c r="D22" s="98" t="s">
        <v>144</v>
      </c>
      <c r="E22" s="97" t="s">
        <v>241</v>
      </c>
      <c r="F22" s="97" t="s">
        <v>240</v>
      </c>
      <c r="G22" s="89">
        <v>10</v>
      </c>
      <c r="H22" s="224"/>
      <c r="I22" s="227"/>
    </row>
    <row r="23" spans="1:9" s="112" customFormat="1" ht="51">
      <c r="A23" s="236"/>
      <c r="B23" s="99">
        <v>3</v>
      </c>
      <c r="C23" s="98" t="s">
        <v>239</v>
      </c>
      <c r="D23" s="98" t="s">
        <v>238</v>
      </c>
      <c r="E23" s="97" t="s">
        <v>237</v>
      </c>
      <c r="F23" s="97" t="s">
        <v>236</v>
      </c>
      <c r="G23" s="89">
        <v>20</v>
      </c>
      <c r="H23" s="224"/>
      <c r="I23" s="227"/>
    </row>
    <row r="24" spans="1:9" s="112" customFormat="1" ht="39" thickBot="1">
      <c r="A24" s="237"/>
      <c r="B24" s="110">
        <v>4</v>
      </c>
      <c r="C24" s="109" t="s">
        <v>235</v>
      </c>
      <c r="D24" s="109" t="s">
        <v>234</v>
      </c>
      <c r="E24" s="108" t="s">
        <v>233</v>
      </c>
      <c r="F24" s="108" t="s">
        <v>232</v>
      </c>
      <c r="G24" s="88">
        <v>10</v>
      </c>
      <c r="H24" s="225"/>
      <c r="I24" s="228"/>
    </row>
    <row r="25" spans="1:9" s="112" customFormat="1" ht="76.5">
      <c r="A25" s="217" t="s">
        <v>231</v>
      </c>
      <c r="B25" s="95">
        <v>1</v>
      </c>
      <c r="C25" s="101" t="s">
        <v>230</v>
      </c>
      <c r="D25" s="101" t="s">
        <v>144</v>
      </c>
      <c r="E25" s="100" t="s">
        <v>229</v>
      </c>
      <c r="F25" s="100" t="s">
        <v>228</v>
      </c>
      <c r="G25" s="95">
        <v>20</v>
      </c>
      <c r="H25" s="223">
        <v>0.95</v>
      </c>
      <c r="I25" s="226" t="s">
        <v>227</v>
      </c>
    </row>
    <row r="26" spans="1:9" s="112" customFormat="1" ht="51">
      <c r="A26" s="218"/>
      <c r="B26" s="99">
        <v>2</v>
      </c>
      <c r="C26" s="98" t="s">
        <v>226</v>
      </c>
      <c r="D26" s="98" t="s">
        <v>225</v>
      </c>
      <c r="E26" s="97" t="s">
        <v>224</v>
      </c>
      <c r="F26" s="97" t="s">
        <v>223</v>
      </c>
      <c r="G26" s="89">
        <v>20</v>
      </c>
      <c r="H26" s="224"/>
      <c r="I26" s="227"/>
    </row>
    <row r="27" spans="1:9" s="112" customFormat="1" ht="63.75">
      <c r="A27" s="218"/>
      <c r="B27" s="89">
        <v>3</v>
      </c>
      <c r="C27" s="98" t="s">
        <v>222</v>
      </c>
      <c r="D27" s="98" t="s">
        <v>221</v>
      </c>
      <c r="E27" s="97" t="s">
        <v>220</v>
      </c>
      <c r="F27" s="97" t="s">
        <v>219</v>
      </c>
      <c r="G27" s="89">
        <v>20</v>
      </c>
      <c r="H27" s="224"/>
      <c r="I27" s="227"/>
    </row>
    <row r="28" spans="1:9" s="112" customFormat="1" ht="38.25">
      <c r="A28" s="218"/>
      <c r="B28" s="99">
        <v>4</v>
      </c>
      <c r="C28" s="98" t="s">
        <v>218</v>
      </c>
      <c r="D28" s="98" t="s">
        <v>144</v>
      </c>
      <c r="E28" s="97" t="s">
        <v>217</v>
      </c>
      <c r="F28" s="97" t="s">
        <v>216</v>
      </c>
      <c r="G28" s="89">
        <v>20</v>
      </c>
      <c r="H28" s="224"/>
      <c r="I28" s="227"/>
    </row>
    <row r="29" spans="1:9" s="112" customFormat="1" ht="38.25">
      <c r="A29" s="218"/>
      <c r="B29" s="89">
        <v>5</v>
      </c>
      <c r="C29" s="98" t="s">
        <v>215</v>
      </c>
      <c r="D29" s="98" t="s">
        <v>214</v>
      </c>
      <c r="E29" s="97" t="s">
        <v>213</v>
      </c>
      <c r="F29" s="97" t="s">
        <v>212</v>
      </c>
      <c r="G29" s="89">
        <v>20</v>
      </c>
      <c r="H29" s="224"/>
      <c r="I29" s="227"/>
    </row>
    <row r="30" spans="1:9" s="112" customFormat="1" ht="63.75">
      <c r="A30" s="218"/>
      <c r="B30" s="99">
        <v>6</v>
      </c>
      <c r="C30" s="98" t="s">
        <v>211</v>
      </c>
      <c r="D30" s="98" t="s">
        <v>210</v>
      </c>
      <c r="E30" s="97" t="s">
        <v>209</v>
      </c>
      <c r="F30" s="97" t="s">
        <v>208</v>
      </c>
      <c r="G30" s="89">
        <v>20</v>
      </c>
      <c r="H30" s="224"/>
      <c r="I30" s="227"/>
    </row>
    <row r="31" spans="1:9" s="112" customFormat="1" ht="63.75">
      <c r="A31" s="218"/>
      <c r="B31" s="89">
        <v>7</v>
      </c>
      <c r="C31" s="98" t="s">
        <v>207</v>
      </c>
      <c r="D31" s="98" t="s">
        <v>144</v>
      </c>
      <c r="E31" s="97" t="s">
        <v>206</v>
      </c>
      <c r="F31" s="97" t="s">
        <v>205</v>
      </c>
      <c r="G31" s="89">
        <v>20</v>
      </c>
      <c r="H31" s="224"/>
      <c r="I31" s="227"/>
    </row>
    <row r="32" spans="1:9" s="112" customFormat="1" ht="51">
      <c r="A32" s="218"/>
      <c r="B32" s="99">
        <v>8</v>
      </c>
      <c r="C32" s="98" t="s">
        <v>204</v>
      </c>
      <c r="D32" s="98" t="s">
        <v>203</v>
      </c>
      <c r="E32" s="97" t="s">
        <v>202</v>
      </c>
      <c r="F32" s="97" t="s">
        <v>201</v>
      </c>
      <c r="G32" s="89">
        <v>20</v>
      </c>
      <c r="H32" s="224"/>
      <c r="I32" s="227"/>
    </row>
    <row r="33" spans="1:9" s="112" customFormat="1" ht="51">
      <c r="A33" s="218"/>
      <c r="B33" s="89">
        <v>9</v>
      </c>
      <c r="C33" s="98" t="s">
        <v>200</v>
      </c>
      <c r="D33" s="98" t="s">
        <v>199</v>
      </c>
      <c r="E33" s="97" t="s">
        <v>198</v>
      </c>
      <c r="F33" s="97" t="s">
        <v>197</v>
      </c>
      <c r="G33" s="89">
        <v>20</v>
      </c>
      <c r="H33" s="224"/>
      <c r="I33" s="227"/>
    </row>
    <row r="34" spans="1:9" s="112" customFormat="1" ht="76.5">
      <c r="A34" s="218"/>
      <c r="B34" s="99">
        <v>10</v>
      </c>
      <c r="C34" s="90" t="s">
        <v>196</v>
      </c>
      <c r="D34" s="98" t="s">
        <v>177</v>
      </c>
      <c r="E34" s="97" t="s">
        <v>195</v>
      </c>
      <c r="F34" s="97" t="s">
        <v>194</v>
      </c>
      <c r="G34" s="89">
        <v>20</v>
      </c>
      <c r="H34" s="224"/>
      <c r="I34" s="227"/>
    </row>
    <row r="35" spans="1:9" s="112" customFormat="1" ht="38.25">
      <c r="A35" s="218"/>
      <c r="B35" s="89">
        <v>11</v>
      </c>
      <c r="C35" s="98" t="s">
        <v>193</v>
      </c>
      <c r="D35" s="98" t="s">
        <v>144</v>
      </c>
      <c r="E35" s="97" t="s">
        <v>192</v>
      </c>
      <c r="F35" s="97" t="s">
        <v>191</v>
      </c>
      <c r="G35" s="89">
        <v>20</v>
      </c>
      <c r="H35" s="224"/>
      <c r="I35" s="227"/>
    </row>
    <row r="36" spans="1:9" s="112" customFormat="1" ht="38.25">
      <c r="A36" s="218"/>
      <c r="B36" s="99">
        <v>12</v>
      </c>
      <c r="C36" s="98" t="s">
        <v>190</v>
      </c>
      <c r="D36" s="98" t="s">
        <v>189</v>
      </c>
      <c r="E36" s="97" t="s">
        <v>188</v>
      </c>
      <c r="F36" s="97" t="s">
        <v>187</v>
      </c>
      <c r="G36" s="89">
        <v>100</v>
      </c>
      <c r="H36" s="224"/>
      <c r="I36" s="227"/>
    </row>
    <row r="37" spans="1:9" s="112" customFormat="1" ht="39" thickBot="1">
      <c r="A37" s="219"/>
      <c r="B37" s="88">
        <v>13</v>
      </c>
      <c r="C37" s="109" t="s">
        <v>186</v>
      </c>
      <c r="D37" s="109" t="s">
        <v>144</v>
      </c>
      <c r="E37" s="108" t="s">
        <v>185</v>
      </c>
      <c r="F37" s="108" t="s">
        <v>184</v>
      </c>
      <c r="G37" s="88">
        <v>1</v>
      </c>
      <c r="H37" s="225"/>
      <c r="I37" s="228"/>
    </row>
    <row r="38" spans="1:9" ht="127.5">
      <c r="A38" s="217" t="s">
        <v>183</v>
      </c>
      <c r="B38" s="95">
        <v>1</v>
      </c>
      <c r="C38" s="98" t="s">
        <v>182</v>
      </c>
      <c r="D38" s="101" t="s">
        <v>181</v>
      </c>
      <c r="E38" s="97" t="s">
        <v>180</v>
      </c>
      <c r="F38" s="100" t="s">
        <v>179</v>
      </c>
      <c r="G38" s="95">
        <v>20</v>
      </c>
      <c r="H38" s="223">
        <v>0.99</v>
      </c>
      <c r="I38" s="111" t="s">
        <v>144</v>
      </c>
    </row>
    <row r="39" spans="1:9" ht="89.25">
      <c r="A39" s="218"/>
      <c r="B39" s="99">
        <v>2</v>
      </c>
      <c r="C39" s="98" t="s">
        <v>178</v>
      </c>
      <c r="D39" s="221" t="s">
        <v>177</v>
      </c>
      <c r="E39" s="97" t="s">
        <v>176</v>
      </c>
      <c r="F39" s="97" t="s">
        <v>175</v>
      </c>
      <c r="G39" s="89">
        <v>1</v>
      </c>
      <c r="H39" s="224"/>
      <c r="I39" s="227" t="s">
        <v>174</v>
      </c>
    </row>
    <row r="40" spans="1:9" ht="51">
      <c r="A40" s="218"/>
      <c r="B40" s="89">
        <v>3</v>
      </c>
      <c r="C40" s="98" t="s">
        <v>173</v>
      </c>
      <c r="D40" s="221"/>
      <c r="E40" s="97" t="s">
        <v>172</v>
      </c>
      <c r="F40" s="97" t="s">
        <v>171</v>
      </c>
      <c r="G40" s="89">
        <v>100</v>
      </c>
      <c r="H40" s="224"/>
      <c r="I40" s="227"/>
    </row>
    <row r="41" spans="1:9" ht="26.25" thickBot="1">
      <c r="A41" s="219"/>
      <c r="B41" s="110">
        <v>4</v>
      </c>
      <c r="C41" s="109" t="s">
        <v>170</v>
      </c>
      <c r="D41" s="222"/>
      <c r="E41" s="108" t="s">
        <v>169</v>
      </c>
      <c r="F41" s="108" t="s">
        <v>168</v>
      </c>
      <c r="G41" s="88">
        <v>1</v>
      </c>
      <c r="H41" s="225"/>
      <c r="I41" s="228"/>
    </row>
    <row r="42" spans="1:9" ht="166.5" thickBot="1">
      <c r="A42" s="107" t="s">
        <v>167</v>
      </c>
      <c r="B42" s="104">
        <v>1</v>
      </c>
      <c r="C42" s="106" t="s">
        <v>166</v>
      </c>
      <c r="D42" s="106" t="s">
        <v>144</v>
      </c>
      <c r="E42" s="105" t="s">
        <v>165</v>
      </c>
      <c r="F42" s="105" t="s">
        <v>164</v>
      </c>
      <c r="G42" s="104" t="s">
        <v>163</v>
      </c>
      <c r="H42" s="103">
        <v>0.99</v>
      </c>
      <c r="I42" s="102" t="s">
        <v>162</v>
      </c>
    </row>
    <row r="43" spans="1:9" ht="63.75">
      <c r="A43" s="217" t="s">
        <v>161</v>
      </c>
      <c r="B43" s="95">
        <v>1</v>
      </c>
      <c r="C43" s="101" t="s">
        <v>160</v>
      </c>
      <c r="D43" s="101" t="s">
        <v>144</v>
      </c>
      <c r="E43" s="100" t="s">
        <v>159</v>
      </c>
      <c r="F43" s="100" t="s">
        <v>158</v>
      </c>
      <c r="G43" s="95">
        <v>20</v>
      </c>
      <c r="H43" s="223">
        <v>0.99</v>
      </c>
      <c r="I43" s="226" t="s">
        <v>157</v>
      </c>
    </row>
    <row r="44" spans="1:9" ht="191.25">
      <c r="A44" s="232"/>
      <c r="B44" s="99">
        <v>2</v>
      </c>
      <c r="C44" s="98" t="s">
        <v>156</v>
      </c>
      <c r="D44" s="98" t="s">
        <v>155</v>
      </c>
      <c r="E44" s="97" t="s">
        <v>154</v>
      </c>
      <c r="F44" s="97" t="s">
        <v>153</v>
      </c>
      <c r="G44" s="89">
        <v>20</v>
      </c>
      <c r="H44" s="224"/>
      <c r="I44" s="227"/>
    </row>
    <row r="45" spans="1:9" ht="64.5" thickBot="1">
      <c r="A45" s="232"/>
      <c r="B45" s="89">
        <v>3</v>
      </c>
      <c r="C45" s="98" t="s">
        <v>152</v>
      </c>
      <c r="D45" s="98" t="s">
        <v>144</v>
      </c>
      <c r="E45" s="97" t="s">
        <v>151</v>
      </c>
      <c r="F45" s="97" t="s">
        <v>150</v>
      </c>
      <c r="G45" s="89">
        <v>20</v>
      </c>
      <c r="H45" s="224"/>
      <c r="I45" s="96" t="s">
        <v>144</v>
      </c>
    </row>
    <row r="46" spans="1:9" ht="25.5">
      <c r="A46" s="217" t="s">
        <v>149</v>
      </c>
      <c r="B46" s="95">
        <v>1</v>
      </c>
      <c r="C46" s="94" t="s">
        <v>148</v>
      </c>
      <c r="D46" s="93" t="s">
        <v>144</v>
      </c>
      <c r="E46" s="94" t="s">
        <v>147</v>
      </c>
      <c r="F46" s="93" t="s">
        <v>146</v>
      </c>
      <c r="G46" s="92">
        <v>20</v>
      </c>
      <c r="H46" s="241">
        <v>0.95</v>
      </c>
      <c r="I46" s="244" t="s">
        <v>144</v>
      </c>
    </row>
    <row r="47" spans="1:9" ht="51">
      <c r="A47" s="232"/>
      <c r="B47" s="89">
        <v>2</v>
      </c>
      <c r="C47" s="91" t="s">
        <v>145</v>
      </c>
      <c r="D47" s="90" t="s">
        <v>144</v>
      </c>
      <c r="E47" s="91" t="s">
        <v>143</v>
      </c>
      <c r="F47" s="90" t="s">
        <v>142</v>
      </c>
      <c r="G47" s="89">
        <v>20</v>
      </c>
      <c r="H47" s="242"/>
      <c r="I47" s="245"/>
    </row>
    <row r="48" spans="1:9" ht="63.75">
      <c r="A48" s="232"/>
      <c r="B48" s="89">
        <v>3</v>
      </c>
      <c r="C48" s="91" t="s">
        <v>141</v>
      </c>
      <c r="D48" s="90" t="s">
        <v>129</v>
      </c>
      <c r="E48" s="91" t="s">
        <v>140</v>
      </c>
      <c r="F48" s="90" t="s">
        <v>139</v>
      </c>
      <c r="G48" s="89">
        <v>10</v>
      </c>
      <c r="H48" s="242"/>
      <c r="I48" s="245"/>
    </row>
    <row r="49" spans="1:9" ht="63.75">
      <c r="A49" s="232"/>
      <c r="B49" s="89">
        <v>4</v>
      </c>
      <c r="C49" s="91" t="s">
        <v>138</v>
      </c>
      <c r="D49" s="90" t="s">
        <v>137</v>
      </c>
      <c r="E49" s="91" t="s">
        <v>136</v>
      </c>
      <c r="F49" s="90" t="s">
        <v>135</v>
      </c>
      <c r="G49" s="89">
        <v>10</v>
      </c>
      <c r="H49" s="242"/>
      <c r="I49" s="245"/>
    </row>
    <row r="50" spans="1:9" ht="63.75">
      <c r="A50" s="232"/>
      <c r="B50" s="89">
        <v>5</v>
      </c>
      <c r="C50" s="91" t="s">
        <v>134</v>
      </c>
      <c r="D50" s="90" t="s">
        <v>133</v>
      </c>
      <c r="E50" s="91" t="s">
        <v>132</v>
      </c>
      <c r="F50" s="90" t="s">
        <v>131</v>
      </c>
      <c r="G50" s="89">
        <v>10</v>
      </c>
      <c r="H50" s="242"/>
      <c r="I50" s="245"/>
    </row>
    <row r="51" spans="1:9" ht="77.25" thickBot="1">
      <c r="A51" s="233"/>
      <c r="B51" s="88">
        <v>6</v>
      </c>
      <c r="C51" s="87" t="s">
        <v>130</v>
      </c>
      <c r="D51" s="86" t="s">
        <v>129</v>
      </c>
      <c r="E51" s="87" t="s">
        <v>128</v>
      </c>
      <c r="F51" s="86" t="s">
        <v>127</v>
      </c>
      <c r="G51" s="85">
        <v>10</v>
      </c>
      <c r="H51" s="243"/>
      <c r="I51" s="246"/>
    </row>
  </sheetData>
  <mergeCells count="32">
    <mergeCell ref="A46:A51"/>
    <mergeCell ref="H46:H51"/>
    <mergeCell ref="I46:I51"/>
    <mergeCell ref="A38:A41"/>
    <mergeCell ref="H38:H41"/>
    <mergeCell ref="D39:D41"/>
    <mergeCell ref="I39:I41"/>
    <mergeCell ref="A43:A45"/>
    <mergeCell ref="H43:H45"/>
    <mergeCell ref="I43:I44"/>
    <mergeCell ref="A21:A24"/>
    <mergeCell ref="H21:H24"/>
    <mergeCell ref="I21:I24"/>
    <mergeCell ref="A25:A37"/>
    <mergeCell ref="H25:H37"/>
    <mergeCell ref="I25:I37"/>
    <mergeCell ref="A14:A17"/>
    <mergeCell ref="D14:D17"/>
    <mergeCell ref="H14:H17"/>
    <mergeCell ref="I14:I17"/>
    <mergeCell ref="A18:A20"/>
    <mergeCell ref="H18:H20"/>
    <mergeCell ref="I18:I20"/>
    <mergeCell ref="A7:A13"/>
    <mergeCell ref="D7:D13"/>
    <mergeCell ref="H7:H13"/>
    <mergeCell ref="I7:I13"/>
    <mergeCell ref="A1:I1"/>
    <mergeCell ref="A3:A6"/>
    <mergeCell ref="H3:H6"/>
    <mergeCell ref="I3:I4"/>
    <mergeCell ref="I5:I6"/>
  </mergeCells>
  <phoneticPr fontId="1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7"/>
  <sheetViews>
    <sheetView workbookViewId="0">
      <selection activeCell="E22" sqref="E22"/>
    </sheetView>
  </sheetViews>
  <sheetFormatPr defaultRowHeight="12.75"/>
  <cols>
    <col min="1" max="1" width="9" style="116"/>
    <col min="2" max="3" width="13.625" style="116" customWidth="1"/>
    <col min="4" max="4" width="12.375" style="116" customWidth="1"/>
    <col min="5" max="5" width="15.625" style="116" customWidth="1"/>
    <col min="6" max="6" width="17.75" style="116" customWidth="1"/>
    <col min="7" max="7" width="18.375" style="116" customWidth="1"/>
    <col min="8" max="16384" width="9" style="116"/>
  </cols>
  <sheetData>
    <row r="3" spans="2:7" ht="29.25">
      <c r="B3" s="248" t="s">
        <v>337</v>
      </c>
      <c r="C3" s="248"/>
      <c r="D3" s="248"/>
      <c r="E3" s="248"/>
      <c r="F3" s="248"/>
      <c r="G3" s="248"/>
    </row>
    <row r="4" spans="2:7" ht="15.75" thickBot="1">
      <c r="B4" s="249"/>
      <c r="C4" s="249"/>
      <c r="D4" s="249"/>
      <c r="E4" s="249"/>
      <c r="F4" s="249"/>
      <c r="G4" s="249"/>
    </row>
    <row r="5" spans="2:7" ht="23.25" thickTop="1">
      <c r="B5" s="250" t="s">
        <v>336</v>
      </c>
      <c r="C5" s="251"/>
      <c r="D5" s="251"/>
      <c r="E5" s="251"/>
      <c r="F5" s="251"/>
      <c r="G5" s="252"/>
    </row>
    <row r="6" spans="2:7" ht="37.5" customHeight="1">
      <c r="B6" s="128" t="s">
        <v>335</v>
      </c>
      <c r="C6" s="125" t="s">
        <v>334</v>
      </c>
      <c r="D6" s="247" t="s">
        <v>333</v>
      </c>
      <c r="E6" s="247"/>
      <c r="F6" s="247"/>
      <c r="G6" s="127" t="s">
        <v>332</v>
      </c>
    </row>
    <row r="7" spans="2:7" ht="17.25">
      <c r="B7" s="126" t="s">
        <v>331</v>
      </c>
      <c r="C7" s="125" t="s">
        <v>330</v>
      </c>
      <c r="D7" s="253" t="s">
        <v>329</v>
      </c>
      <c r="E7" s="254"/>
      <c r="F7" s="255"/>
      <c r="G7" s="127" t="s">
        <v>328</v>
      </c>
    </row>
    <row r="8" spans="2:7" ht="17.25">
      <c r="B8" s="126" t="s">
        <v>327</v>
      </c>
      <c r="C8" s="125" t="s">
        <v>326</v>
      </c>
      <c r="D8" s="247" t="s">
        <v>325</v>
      </c>
      <c r="E8" s="247"/>
      <c r="F8" s="247"/>
      <c r="G8" s="127" t="s">
        <v>324</v>
      </c>
    </row>
    <row r="9" spans="2:7" ht="72.75" customHeight="1">
      <c r="B9" s="126" t="s">
        <v>323</v>
      </c>
      <c r="C9" s="125" t="s">
        <v>322</v>
      </c>
      <c r="D9" s="258" t="s">
        <v>321</v>
      </c>
      <c r="E9" s="259"/>
      <c r="F9" s="260"/>
      <c r="G9" s="124" t="s">
        <v>320</v>
      </c>
    </row>
    <row r="10" spans="2:7" ht="17.25">
      <c r="B10" s="123"/>
      <c r="C10" s="121"/>
      <c r="D10" s="256"/>
      <c r="E10" s="256"/>
      <c r="F10" s="256"/>
      <c r="G10" s="120"/>
    </row>
    <row r="11" spans="2:7" ht="17.25">
      <c r="B11" s="123"/>
      <c r="C11" s="121"/>
      <c r="D11" s="256"/>
      <c r="E11" s="256"/>
      <c r="F11" s="256"/>
      <c r="G11" s="120"/>
    </row>
    <row r="12" spans="2:7" ht="17.25">
      <c r="B12" s="123"/>
      <c r="C12" s="121"/>
      <c r="D12" s="256"/>
      <c r="E12" s="256"/>
      <c r="F12" s="256"/>
      <c r="G12" s="120"/>
    </row>
    <row r="13" spans="2:7" ht="17.25">
      <c r="B13" s="122"/>
      <c r="C13" s="121"/>
      <c r="D13" s="256"/>
      <c r="E13" s="256"/>
      <c r="F13" s="256"/>
      <c r="G13" s="120"/>
    </row>
    <row r="14" spans="2:7" ht="17.25">
      <c r="B14" s="122"/>
      <c r="C14" s="121"/>
      <c r="D14" s="256"/>
      <c r="E14" s="256"/>
      <c r="F14" s="256"/>
      <c r="G14" s="120"/>
    </row>
    <row r="15" spans="2:7" ht="17.25">
      <c r="B15" s="122"/>
      <c r="C15" s="121"/>
      <c r="D15" s="256"/>
      <c r="E15" s="256"/>
      <c r="F15" s="256"/>
      <c r="G15" s="120"/>
    </row>
    <row r="16" spans="2:7" ht="18" thickBot="1">
      <c r="B16" s="119"/>
      <c r="C16" s="118"/>
      <c r="D16" s="257"/>
      <c r="E16" s="257"/>
      <c r="F16" s="257"/>
      <c r="G16" s="117"/>
    </row>
    <row r="17" ht="13.5" thickTop="1"/>
  </sheetData>
  <mergeCells count="14">
    <mergeCell ref="D15:F15"/>
    <mergeCell ref="D16:F16"/>
    <mergeCell ref="D9:F9"/>
    <mergeCell ref="D10:F10"/>
    <mergeCell ref="D11:F11"/>
    <mergeCell ref="D12:F12"/>
    <mergeCell ref="D13:F13"/>
    <mergeCell ref="D14:F14"/>
    <mergeCell ref="D8:F8"/>
    <mergeCell ref="B3:G3"/>
    <mergeCell ref="B4:G4"/>
    <mergeCell ref="B5:G5"/>
    <mergeCell ref="D6:F6"/>
    <mergeCell ref="D7:F7"/>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V3JQ1-3_Report(1)</vt:lpstr>
      <vt:lpstr>Summary</vt:lpstr>
      <vt:lpstr>MTBFTimePerSection</vt:lpstr>
      <vt:lpstr>CompletionPercentage</vt:lpstr>
      <vt:lpstr>DetailSheet</vt:lpstr>
      <vt:lpstr>caselist</vt:lpstr>
      <vt:lpstr>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 LIU(WMD VAL-SZ-TCT)</dc:creator>
  <cp:lastModifiedBy>scd.mbb.val</cp:lastModifiedBy>
  <dcterms:created xsi:type="dcterms:W3CDTF">2014-03-31T09:28:00Z</dcterms:created>
  <dcterms:modified xsi:type="dcterms:W3CDTF">2018-05-16T09:23:00Z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