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le.Cribbs\Documents\wwwroot\bridge\nbi\"/>
    </mc:Choice>
  </mc:AlternateContent>
  <bookViews>
    <workbookView xWindow="480" yWindow="90" windowWidth="16605" windowHeight="9435" activeTab="2"/>
  </bookViews>
  <sheets>
    <sheet name="NHS SD " sheetId="12" r:id="rId1"/>
    <sheet name="non-NHS SD " sheetId="14" r:id="rId2"/>
    <sheet name="Combined SD" sheetId="15" r:id="rId3"/>
  </sheets>
  <definedNames>
    <definedName name="_xlnm.Print_Area" localSheetId="2">'Combined SD'!$A$2:$E$59</definedName>
    <definedName name="_xlnm.Print_Area" localSheetId="0">'NHS SD '!$A$3:$I$68</definedName>
    <definedName name="_xlnm.Print_Area" localSheetId="1">'non-NHS SD '!$A$2:$I$71</definedName>
    <definedName name="_xlnm.Print_Titles" localSheetId="2">'Combined SD'!$4:$5</definedName>
    <definedName name="_xlnm.Print_Titles" localSheetId="0">'NHS SD '!$4:$5</definedName>
    <definedName name="_xlnm.Print_Titles" localSheetId="1">'non-NHS SD '!$4:$5</definedName>
  </definedNames>
  <calcPr calcId="171027"/>
</workbook>
</file>

<file path=xl/calcChain.xml><?xml version="1.0" encoding="utf-8"?>
<calcChain xmlns="http://schemas.openxmlformats.org/spreadsheetml/2006/main">
  <c r="F58" i="14" l="1"/>
  <c r="W5" i="12"/>
  <c r="F58" i="12" l="1"/>
  <c r="C58" i="12" l="1"/>
  <c r="H47" i="12" l="1"/>
  <c r="H57" i="14" l="1"/>
  <c r="I57" i="14" s="1"/>
  <c r="H56" i="14"/>
  <c r="I56" i="14" s="1"/>
  <c r="H55" i="14"/>
  <c r="I55" i="14" s="1"/>
  <c r="H54" i="14"/>
  <c r="I54" i="14" s="1"/>
  <c r="H53" i="14"/>
  <c r="I53" i="14" s="1"/>
  <c r="H52" i="14"/>
  <c r="I52" i="14" s="1"/>
  <c r="H51" i="14"/>
  <c r="I51" i="14" s="1"/>
  <c r="H50" i="14"/>
  <c r="I50" i="14" s="1"/>
  <c r="H49" i="14"/>
  <c r="I49" i="14" s="1"/>
  <c r="H48" i="14"/>
  <c r="I48" i="14" s="1"/>
  <c r="H47" i="14"/>
  <c r="H46" i="14"/>
  <c r="I46" i="14" s="1"/>
  <c r="H45" i="14"/>
  <c r="I45" i="14" s="1"/>
  <c r="H44" i="14"/>
  <c r="I44" i="14" s="1"/>
  <c r="H43" i="14"/>
  <c r="I43" i="14" s="1"/>
  <c r="H42" i="14"/>
  <c r="I42" i="14" s="1"/>
  <c r="H41" i="14"/>
  <c r="I41" i="14" s="1"/>
  <c r="H40" i="14"/>
  <c r="I40" i="14" s="1"/>
  <c r="H39" i="14"/>
  <c r="I39" i="14" s="1"/>
  <c r="H38" i="14"/>
  <c r="I38" i="14" s="1"/>
  <c r="H37" i="14"/>
  <c r="I37" i="14" s="1"/>
  <c r="H36" i="14"/>
  <c r="I36" i="14" s="1"/>
  <c r="H35" i="14"/>
  <c r="I35" i="14" s="1"/>
  <c r="H34" i="14"/>
  <c r="I34" i="14" s="1"/>
  <c r="H33" i="14"/>
  <c r="I33" i="14" s="1"/>
  <c r="H32" i="14"/>
  <c r="I32" i="14" s="1"/>
  <c r="H31" i="14"/>
  <c r="I31" i="14" s="1"/>
  <c r="H30" i="14"/>
  <c r="I30" i="14" s="1"/>
  <c r="H29" i="14"/>
  <c r="I29" i="14" s="1"/>
  <c r="H28" i="14"/>
  <c r="I28" i="14" s="1"/>
  <c r="H27" i="14"/>
  <c r="I27" i="14" s="1"/>
  <c r="H26" i="14"/>
  <c r="I26" i="14" s="1"/>
  <c r="H25" i="14"/>
  <c r="I25" i="14" s="1"/>
  <c r="H24" i="14"/>
  <c r="I24" i="14" s="1"/>
  <c r="H23" i="14"/>
  <c r="I23" i="14" s="1"/>
  <c r="H22" i="14"/>
  <c r="I22" i="14" s="1"/>
  <c r="H21" i="14"/>
  <c r="I21" i="14" s="1"/>
  <c r="H20" i="14"/>
  <c r="I20" i="14" s="1"/>
  <c r="H19" i="14"/>
  <c r="I19" i="14" s="1"/>
  <c r="H18" i="14"/>
  <c r="I18" i="14" s="1"/>
  <c r="H17" i="14"/>
  <c r="I17" i="14" s="1"/>
  <c r="H16" i="14"/>
  <c r="I16" i="14" s="1"/>
  <c r="H15" i="14"/>
  <c r="I15" i="14" s="1"/>
  <c r="H14" i="14"/>
  <c r="I14" i="14" s="1"/>
  <c r="H13" i="14"/>
  <c r="I1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I47" i="14" l="1"/>
  <c r="H58" i="14"/>
  <c r="I58" i="14" s="1"/>
  <c r="H6" i="12" l="1"/>
  <c r="H57" i="12"/>
  <c r="H56" i="12"/>
  <c r="H55" i="12"/>
  <c r="H54" i="12"/>
  <c r="H53" i="12"/>
  <c r="H52" i="12"/>
  <c r="H51" i="12"/>
  <c r="H50" i="12"/>
  <c r="H49" i="12"/>
  <c r="H48" i="12"/>
  <c r="I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I10" i="12" l="1"/>
  <c r="I14" i="12"/>
  <c r="I18" i="12"/>
  <c r="I22" i="12"/>
  <c r="I26" i="12"/>
  <c r="I30" i="12"/>
  <c r="I34" i="12"/>
  <c r="I38" i="12"/>
  <c r="I42" i="12"/>
  <c r="I46" i="12"/>
  <c r="I50" i="12"/>
  <c r="I54" i="12"/>
  <c r="I7" i="12"/>
  <c r="I11" i="12"/>
  <c r="I15" i="12"/>
  <c r="I19" i="12"/>
  <c r="I23" i="12"/>
  <c r="I27" i="12"/>
  <c r="I31" i="12"/>
  <c r="I35" i="12"/>
  <c r="I39" i="12"/>
  <c r="I43" i="12"/>
  <c r="I51" i="12"/>
  <c r="I55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H58" i="12"/>
  <c r="I6" i="12"/>
  <c r="I58" i="12" l="1"/>
</calcChain>
</file>

<file path=xl/sharedStrings.xml><?xml version="1.0" encoding="utf-8"?>
<sst xmlns="http://schemas.openxmlformats.org/spreadsheetml/2006/main" count="214" uniqueCount="91">
  <si>
    <t>Totals</t>
  </si>
  <si>
    <t>State</t>
  </si>
  <si>
    <t>and NON-NATIONAL HIGHWAY SYSTEM (non-NHS) BRIDGES</t>
  </si>
  <si>
    <t>Replacement Unit Costs of SD non-NHS  Bridges (dollars/F²)</t>
  </si>
  <si>
    <t>The use of average unit costs has historically been done for calculating the Highway Bridge Program apportionments.</t>
  </si>
  <si>
    <t>-When cost data is not submitted for a particular year in the 3 year period, an average of the costs submitted is used.</t>
  </si>
  <si>
    <t>-Blank means no cost data was submitted for the particular year.</t>
  </si>
  <si>
    <t xml:space="preserve">-Bridge construction costs may vary year to year.  To minimize this variation, an average unit cost is used as it is a good measure of central tendency.  </t>
  </si>
  <si>
    <t>Replacement Unit Costs of SD NHS  Bridges (dollars/F²)</t>
  </si>
  <si>
    <t>using converted metric data</t>
  </si>
  <si>
    <t>-When no cost data is submitted for the entire 3 year period, the National Average of the Costs Collected for the current year is used.</t>
  </si>
  <si>
    <t>Square Meters is Converted to Square Feet by multiplying by 10.76</t>
  </si>
  <si>
    <t>Alaska</t>
  </si>
  <si>
    <t>Alabama</t>
  </si>
  <si>
    <t>Arkansas</t>
  </si>
  <si>
    <t>Arizona</t>
  </si>
  <si>
    <t>California</t>
  </si>
  <si>
    <t>Colorado</t>
  </si>
  <si>
    <t>Connecticut</t>
  </si>
  <si>
    <t>Dist. Of Col.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</si>
  <si>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</si>
  <si>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</si>
  <si>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</si>
  <si>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</si>
  <si>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</si>
  <si>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</si>
  <si>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</si>
  <si>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</si>
  <si>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</si>
  <si>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</si>
  <si>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</si>
  <si>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</si>
  <si>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</si>
  <si>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</si>
  <si>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</si>
  <si>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</si>
  <si>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</si>
  <si>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</si>
  <si>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</si>
  <si>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</si>
  <si>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</si>
  <si>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</si>
  <si>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</si>
  <si>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</si>
  <si>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</si>
  <si>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</si>
  <si>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</si>
  <si>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</si>
  <si>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</si>
  <si>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</si>
  <si>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</si>
  <si>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</si>
  <si>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</si>
  <si>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</si>
  <si>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</si>
  <si>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</si>
  <si>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</si>
  <si>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</si>
  <si>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</si>
  <si>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</si>
  <si>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</si>
  <si>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</si>
  <si>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</si>
  <si>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</si>
  <si>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2014 Costs Collected in 2015</t>
  </si>
  <si>
    <t>**Costs used for estimates is determined by averaging the current year the, the previous 2 years and 3 years of submitted Replacement Unit Costs of SD non-NHS Bridges.</t>
  </si>
  <si>
    <t>ESTIMATED 2016 REPLACEMENT AND REHABILITATION COSTS OF STRUCTURALLY DEFICIENT (SD) NATIONAL HIGHWAY SYSTEM (NHS) BRIDGES</t>
  </si>
  <si>
    <t>Total Number of SD NHS Bridges 2016*</t>
  </si>
  <si>
    <t>Total Area of SD NHS Bridges 2016 (F²)*</t>
  </si>
  <si>
    <t>Cost Used For 2016Estimates**</t>
  </si>
  <si>
    <t>2016 Costs Collected in 2017</t>
  </si>
  <si>
    <t>2015 Costs Collected in 2016</t>
  </si>
  <si>
    <t>*Year of the National Bridge Inventory data set used is the December 2016 archive, see http://www.fhwa.dot.gov/bridge/deficient.cfm</t>
  </si>
  <si>
    <t>National Average = Average of all the costs in column 2016 Costs Collected in 2017.</t>
  </si>
  <si>
    <t>-National Average of the costs collected to replace SD NHS bridges is $213/f2</t>
  </si>
  <si>
    <t>**Costs used for estimates is determined by averaging the current year the, the previous 2 years and 3 years of submitted Replacement Unit Costs of NHS Bridges.</t>
  </si>
  <si>
    <t>-National Average of the costs collected to replace SD non-NHS bridges is $203/f2</t>
  </si>
  <si>
    <r>
      <t>2016 REPLACEMENT AND REHABILITATION COSTS OF STRUCTURALLY DEFICIENT (SD) NON-NATIONAL HIGHWAY SYSTEM</t>
    </r>
    <r>
      <rPr>
        <b/>
        <sz val="11"/>
        <color theme="1"/>
        <rFont val="Calibri"/>
        <family val="2"/>
        <scheme val="minor"/>
      </rPr>
      <t xml:space="preserve"> (non-NHS) BRIDGES</t>
    </r>
  </si>
  <si>
    <t>Cost Used For 2016 Estimates**</t>
  </si>
  <si>
    <t xml:space="preserve">2016 REPLACEMENT AND REHABILITATION COSTS OF STRUCTURALLY DEFICIENT (SD) NATIONAL HIGHWAY SYSTEM (NHS) </t>
  </si>
  <si>
    <t>Total Number of SD NHS and  non-NHS Bridges 2016*</t>
  </si>
  <si>
    <t>Total Area of SD NHS and non-NHS Bridges 2016 (F²) *</t>
  </si>
  <si>
    <t>Estimated 2016Total Costs (dollars) Assuming Replacement of Total Number of SD NHS and non-NHS Bridges</t>
  </si>
  <si>
    <t>Estimated 2016 Total Costs (dollars) Assuming Rehabilitation of Total Number of SD NHS and non-NHS Bridges (Rehabilitation cost = 68% of Replacement cost)</t>
  </si>
  <si>
    <t>Total Number of SD non-NHS Bridges 2016*</t>
  </si>
  <si>
    <t>Total Area of SD non-NHS Bridges 2016 (F²)*</t>
  </si>
  <si>
    <t>Estimated 2016Total Costs (dollars) Assuming Replacement of Total Number of SD non-NHS Bridges</t>
  </si>
  <si>
    <t>Estimated 2016Total Costs (dollars) Assuming Rehabilitation of Total Number of SD non-NHS Bridges (Rehabilitation cost = 68% of Replacement cost)</t>
  </si>
  <si>
    <t xml:space="preserve">-FHWA initiated the collection of Replacement Unit Costs of SD NHS and non-NHS Bridges in 2012 as is required under MAP-21.  </t>
  </si>
  <si>
    <t>Estimated 2016 Total Costs (dollars) Assuming Replacement of Total Number of SD NHS Bridges</t>
  </si>
  <si>
    <t>Estimated 2016 Total Costs (dollars) Assuming Rehabilitation of Total Number of SD NHS Bridges (Rehabilitation cost = 68% of Replacement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</si>
</sst>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3" fillId="0" borderId="0" xfId="0" applyFont="1"/>
    <xf numFmtId="3" fontId="0" fillId="0" borderId="5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6" xfId="0" applyNumberFormat="1" applyBorder="1"/>
    <xf numFmtId="3" fontId="0" fillId="0" borderId="5" xfId="0" applyNumberFormat="1" applyBorder="1"/>
    <xf numFmtId="3" fontId="0" fillId="0" borderId="2" xfId="0" applyNumberFormat="1" applyBorder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3" fontId="0" fillId="0" borderId="5" xfId="0" applyNumberFormat="1" applyFill="1" applyBorder="1"/>
    <xf numFmtId="3" fontId="0" fillId="0" borderId="3" xfId="0" applyNumberFormat="1" applyFill="1" applyBorder="1" applyAlignment="1"/>
    <xf numFmtId="3" fontId="0" fillId="0" borderId="6" xfId="0" applyNumberFormat="1" applyFill="1" applyBorder="1" applyAlignment="1"/>
    <xf numFmtId="3" fontId="0" fillId="0" borderId="4" xfId="0" applyNumberFormat="1" applyFill="1" applyBorder="1" applyAlignment="1"/>
    <xf numFmtId="0" fontId="3" fillId="2" borderId="10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3" fontId="0" fillId="0" borderId="0" xfId="0" applyNumberFormat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/>
    <xf numFmtId="3" fontId="0" fillId="0" borderId="3" xfId="0" applyNumberFormat="1" applyBorder="1"/>
    <xf numFmtId="1" fontId="0" fillId="0" borderId="0" xfId="0" applyNumberFormat="1"/>
    <xf numFmtId="0" fontId="0" fillId="0" borderId="0" xfId="0" applyFill="1"/>
    <xf numFmtId="0" fontId="4" fillId="3" borderId="0" xfId="0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0" fillId="0" borderId="0" xfId="0"/>
    <xf numFmtId="0" fontId="0" fillId="0" borderId="0" xfId="0"/>
    <xf numFmtId="0" fontId="0" fillId="0" borderId="0" xfId="0"/>
    <xf numFmtId="3" fontId="0" fillId="0" borderId="18" xfId="0" applyNumberFormat="1" applyBorder="1" applyAlignment="1">
      <alignment horizontal="right"/>
    </xf>
    <xf numFmtId="3" fontId="0" fillId="0" borderId="19" xfId="0" applyNumberFormat="1" applyBorder="1"/>
    <xf numFmtId="3" fontId="0" fillId="0" borderId="20" xfId="0" applyNumberFormat="1" applyBorder="1" applyAlignment="1">
      <alignment horizontal="right"/>
    </xf>
    <xf numFmtId="0" fontId="0" fillId="0" borderId="17" xfId="0" applyBorder="1"/>
    <xf numFmtId="0" fontId="0" fillId="0" borderId="21" xfId="0" applyBorder="1"/>
    <xf numFmtId="0" fontId="0" fillId="0" borderId="10" xfId="0" applyBorder="1"/>
    <xf numFmtId="0" fontId="0" fillId="0" borderId="22" xfId="0" applyBorder="1"/>
    <xf numFmtId="0" fontId="0" fillId="0" borderId="0" xfId="0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topLeftCell="A46" workbookViewId="0">
      <selection activeCell="A60" sqref="A60:H70"/>
    </sheetView>
  </sheetViews>
  <sheetFormatPr defaultRowHeight="15" x14ac:dyDescent="0.25"/>
  <cols>
    <col min="1" max="1" width="13.28515625" customWidth="1"/>
    <col min="2" max="2" width="13.28515625" style="1" customWidth="1"/>
    <col min="3" max="3" width="14" style="1" customWidth="1"/>
    <col min="4" max="4" width="12" style="1" customWidth="1"/>
    <col min="5" max="6" width="11.85546875" style="1" customWidth="1"/>
    <col min="7" max="7" width="14" customWidth="1"/>
    <col min="8" max="8" width="22.7109375" customWidth="1"/>
    <col min="9" max="9" width="27.28515625" customWidth="1"/>
    <col min="10" max="10" width="5.7109375" customWidth="1"/>
    <col min="11" max="11" width="17.85546875" bestFit="1" customWidth="1"/>
    <col min="13" max="13" width="9.140625" style="27"/>
    <col min="15" max="15" width="14.7109375" style="26" bestFit="1" customWidth="1"/>
    <col min="18" max="18" width="15.42578125" customWidth="1"/>
    <col min="19" max="19" width="8.7109375" customWidth="1"/>
    <col min="20" max="23" width="8.7109375" style="30" customWidth="1"/>
    <col min="24" max="24" width="8.7109375" style="31" customWidth="1"/>
    <col min="25" max="25" width="8.7109375" style="26" customWidth="1"/>
    <col min="26" max="27" width="8.7109375" style="30" customWidth="1"/>
    <col min="28" max="28" width="8.7109375" style="31" customWidth="1"/>
    <col min="29" max="29" width="8.7109375" style="30" customWidth="1"/>
    <col min="30" max="33" width="8.7109375" customWidth="1"/>
  </cols>
  <sheetData>
    <row r="1" spans="1:49" x14ac:dyDescent="0.25">
      <c r="H1" t="s">
        <v>9</v>
      </c>
    </row>
    <row r="2" spans="1:49" x14ac:dyDescent="0.25">
      <c r="A2" s="4" t="s">
        <v>66</v>
      </c>
    </row>
    <row r="3" spans="1:49" ht="15.75" thickBot="1" x14ac:dyDescent="0.3"/>
    <row r="4" spans="1:49" ht="49.9" customHeight="1" thickTop="1" x14ac:dyDescent="0.25">
      <c r="A4" s="44" t="s">
        <v>1</v>
      </c>
      <c r="B4" s="46" t="s">
        <v>67</v>
      </c>
      <c r="C4" s="41" t="s">
        <v>68</v>
      </c>
      <c r="D4" s="48" t="s">
        <v>8</v>
      </c>
      <c r="E4" s="49"/>
      <c r="F4" s="49"/>
      <c r="G4" s="50"/>
      <c r="H4" s="41" t="s">
        <v>89</v>
      </c>
      <c r="I4" s="41" t="s">
        <v>90</v>
      </c>
    </row>
    <row r="5" spans="1:49" ht="51.6" customHeight="1" thickBot="1" x14ac:dyDescent="0.3">
      <c r="A5" s="45"/>
      <c r="B5" s="47"/>
      <c r="C5" s="43"/>
      <c r="D5" s="13" t="s">
        <v>64</v>
      </c>
      <c r="E5" s="13" t="s">
        <v>71</v>
      </c>
      <c r="F5" s="13" t="s">
        <v>70</v>
      </c>
      <c r="G5" s="18" t="s">
        <v>69</v>
      </c>
      <c r="H5" s="42"/>
      <c r="I5" s="43"/>
      <c r="K5" s="32"/>
      <c r="L5" s="3"/>
      <c r="M5" s="29"/>
      <c r="N5" s="28"/>
      <c r="O5" s="3"/>
      <c r="P5" s="21"/>
      <c r="W5" s="30" t="e">
        <f>ROUNDUP(AVERAGE(#REF!)/1,0)</f>
        <v>#REF!</v>
      </c>
      <c r="AW5" s="32"/>
    </row>
    <row r="6" spans="1:49" ht="16.5" thickTop="1" thickBot="1" x14ac:dyDescent="0.3">
      <c r="A6" s="22" t="s">
        <v>13</v>
      </c>
      <c r="B6" s="36">
        <v>54</v>
      </c>
      <c r="C6" s="33">
        <v>1180617.9735999999</v>
      </c>
      <c r="D6" s="5">
        <v>89</v>
      </c>
      <c r="E6" s="5">
        <v>102</v>
      </c>
      <c r="F6" s="5">
        <v>123</v>
      </c>
      <c r="G6" s="10">
        <v>105</v>
      </c>
      <c r="H6" s="10">
        <f>C6*G6</f>
        <v>123964887.22799999</v>
      </c>
      <c r="I6" s="10">
        <f>0.68*H6</f>
        <v>84296123.315039992</v>
      </c>
      <c r="J6" s="21"/>
      <c r="AW6" s="40"/>
    </row>
    <row r="7" spans="1:49" ht="15.75" thickTop="1" x14ac:dyDescent="0.25">
      <c r="A7" s="22" t="s">
        <v>12</v>
      </c>
      <c r="B7" s="39">
        <v>28</v>
      </c>
      <c r="C7" s="34">
        <v>288713.28840000002</v>
      </c>
      <c r="D7" s="9">
        <v>269</v>
      </c>
      <c r="E7" s="9">
        <v>340</v>
      </c>
      <c r="F7" s="9">
        <v>277</v>
      </c>
      <c r="G7" s="9">
        <v>296</v>
      </c>
      <c r="H7" s="10">
        <f>C7*G7</f>
        <v>85459133.366400003</v>
      </c>
      <c r="I7" s="10">
        <f t="shared" ref="I7:I57" si="0">0.68*H7</f>
        <v>58112210.68915201</v>
      </c>
      <c r="J7" s="21"/>
      <c r="AW7" s="40"/>
    </row>
    <row r="8" spans="1:49" x14ac:dyDescent="0.25">
      <c r="A8" s="22" t="s">
        <v>15</v>
      </c>
      <c r="B8" s="37">
        <v>53</v>
      </c>
      <c r="C8" s="33">
        <v>898805.18079999997</v>
      </c>
      <c r="D8" s="5">
        <v>101</v>
      </c>
      <c r="E8" s="5">
        <v>118</v>
      </c>
      <c r="F8" s="5">
        <v>107</v>
      </c>
      <c r="G8" s="10">
        <v>109</v>
      </c>
      <c r="H8" s="10">
        <f t="shared" ref="H8:H57" si="1">C8*G8</f>
        <v>97969764.707199991</v>
      </c>
      <c r="I8" s="10">
        <f t="shared" si="0"/>
        <v>66619440.000895999</v>
      </c>
      <c r="J8" s="21"/>
      <c r="AW8" s="40"/>
    </row>
    <row r="9" spans="1:49" x14ac:dyDescent="0.25">
      <c r="A9" s="22" t="s">
        <v>14</v>
      </c>
      <c r="B9" s="37">
        <v>73</v>
      </c>
      <c r="C9" s="33">
        <v>2531607.9579999996</v>
      </c>
      <c r="D9" s="5">
        <v>171</v>
      </c>
      <c r="E9" s="5">
        <v>125</v>
      </c>
      <c r="F9" s="5">
        <v>124</v>
      </c>
      <c r="G9" s="10">
        <v>140</v>
      </c>
      <c r="H9" s="10">
        <f t="shared" si="1"/>
        <v>354425114.11999995</v>
      </c>
      <c r="I9" s="10">
        <f t="shared" si="0"/>
        <v>241009077.60159999</v>
      </c>
      <c r="J9" s="21"/>
      <c r="AW9" s="40"/>
    </row>
    <row r="10" spans="1:49" x14ac:dyDescent="0.25">
      <c r="A10" s="22" t="s">
        <v>16</v>
      </c>
      <c r="B10" s="37">
        <v>405</v>
      </c>
      <c r="C10" s="33">
        <v>13248425.065199999</v>
      </c>
      <c r="D10" s="5">
        <v>226</v>
      </c>
      <c r="E10" s="5">
        <v>187</v>
      </c>
      <c r="F10" s="5">
        <v>189</v>
      </c>
      <c r="G10" s="5">
        <v>201</v>
      </c>
      <c r="H10" s="10">
        <f t="shared" si="1"/>
        <v>2662933438.1051998</v>
      </c>
      <c r="I10" s="10">
        <f t="shared" si="0"/>
        <v>1810794737.911536</v>
      </c>
      <c r="J10" s="21"/>
      <c r="AW10" s="40"/>
    </row>
    <row r="11" spans="1:49" x14ac:dyDescent="0.25">
      <c r="A11" s="22" t="s">
        <v>17</v>
      </c>
      <c r="B11" s="37">
        <v>113</v>
      </c>
      <c r="C11" s="33">
        <v>1333629.8003999998</v>
      </c>
      <c r="D11" s="5">
        <v>105</v>
      </c>
      <c r="E11" s="5">
        <v>146</v>
      </c>
      <c r="F11" s="5">
        <v>120</v>
      </c>
      <c r="G11" s="10">
        <v>124</v>
      </c>
      <c r="H11" s="10">
        <f t="shared" si="1"/>
        <v>165370095.24959999</v>
      </c>
      <c r="I11" s="10">
        <f t="shared" si="0"/>
        <v>112451664.769728</v>
      </c>
      <c r="J11" s="21"/>
      <c r="AW11" s="40"/>
    </row>
    <row r="12" spans="1:49" x14ac:dyDescent="0.25">
      <c r="A12" s="22" t="s">
        <v>18</v>
      </c>
      <c r="B12" s="37">
        <v>114</v>
      </c>
      <c r="C12" s="33">
        <v>4092272.1444000001</v>
      </c>
      <c r="D12" s="5">
        <v>299</v>
      </c>
      <c r="E12" s="5">
        <v>375</v>
      </c>
      <c r="F12" s="5">
        <v>442</v>
      </c>
      <c r="G12" s="5">
        <v>372</v>
      </c>
      <c r="H12" s="10">
        <f t="shared" si="1"/>
        <v>1522325237.7168</v>
      </c>
      <c r="I12" s="10">
        <f t="shared" si="0"/>
        <v>1035181161.6474241</v>
      </c>
      <c r="J12" s="21"/>
      <c r="AW12" s="40"/>
    </row>
    <row r="13" spans="1:49" x14ac:dyDescent="0.25">
      <c r="A13" s="22" t="s">
        <v>20</v>
      </c>
      <c r="B13" s="37">
        <v>7</v>
      </c>
      <c r="C13" s="33">
        <v>493080.228</v>
      </c>
      <c r="D13" s="5"/>
      <c r="E13" s="5"/>
      <c r="F13" s="5">
        <v>195</v>
      </c>
      <c r="G13" s="10">
        <v>195</v>
      </c>
      <c r="H13" s="10">
        <f t="shared" si="1"/>
        <v>96150644.459999993</v>
      </c>
      <c r="I13" s="10">
        <f t="shared" si="0"/>
        <v>65382438.232799999</v>
      </c>
      <c r="J13" s="21"/>
      <c r="AW13" s="40"/>
    </row>
    <row r="14" spans="1:49" x14ac:dyDescent="0.25">
      <c r="A14" s="22" t="s">
        <v>19</v>
      </c>
      <c r="B14" s="37">
        <v>7</v>
      </c>
      <c r="C14" s="33">
        <v>237110.15759999998</v>
      </c>
      <c r="D14" s="5"/>
      <c r="E14" s="5"/>
      <c r="F14" s="5"/>
      <c r="G14" s="10">
        <v>213</v>
      </c>
      <c r="H14" s="10">
        <f t="shared" si="1"/>
        <v>50504463.568799995</v>
      </c>
      <c r="I14" s="10">
        <f t="shared" si="0"/>
        <v>34343035.226783998</v>
      </c>
      <c r="J14" s="21"/>
      <c r="AW14" s="40"/>
    </row>
    <row r="15" spans="1:49" x14ac:dyDescent="0.25">
      <c r="A15" s="22" t="s">
        <v>21</v>
      </c>
      <c r="B15" s="37">
        <v>21</v>
      </c>
      <c r="C15" s="33">
        <v>2226252.1776000001</v>
      </c>
      <c r="D15" s="5">
        <v>96</v>
      </c>
      <c r="E15" s="5"/>
      <c r="F15" s="5">
        <v>100</v>
      </c>
      <c r="G15" s="10">
        <v>98</v>
      </c>
      <c r="H15" s="10">
        <f t="shared" si="1"/>
        <v>218172713.4048</v>
      </c>
      <c r="I15" s="10">
        <f t="shared" si="0"/>
        <v>148357445.115264</v>
      </c>
      <c r="J15" s="21"/>
      <c r="AW15" s="40"/>
    </row>
    <row r="16" spans="1:49" x14ac:dyDescent="0.25">
      <c r="A16" s="22" t="s">
        <v>22</v>
      </c>
      <c r="B16" s="37">
        <v>44</v>
      </c>
      <c r="C16" s="33">
        <v>1008152.4972</v>
      </c>
      <c r="D16" s="5">
        <v>73</v>
      </c>
      <c r="E16" s="5">
        <v>95</v>
      </c>
      <c r="F16" s="5">
        <v>109</v>
      </c>
      <c r="G16" s="10">
        <v>93</v>
      </c>
      <c r="H16" s="10">
        <f t="shared" si="1"/>
        <v>93758182.239600003</v>
      </c>
      <c r="I16" s="10">
        <f t="shared" si="0"/>
        <v>63755563.922928005</v>
      </c>
      <c r="J16" s="21"/>
      <c r="AW16" s="40"/>
    </row>
    <row r="17" spans="1:49" x14ac:dyDescent="0.25">
      <c r="A17" s="22" t="s">
        <v>23</v>
      </c>
      <c r="B17" s="37">
        <v>22</v>
      </c>
      <c r="C17" s="33">
        <v>131320.8504</v>
      </c>
      <c r="D17" s="5"/>
      <c r="E17" s="5"/>
      <c r="F17" s="5">
        <v>674</v>
      </c>
      <c r="G17" s="5">
        <v>674</v>
      </c>
      <c r="H17" s="10">
        <f t="shared" si="1"/>
        <v>88510253.169599995</v>
      </c>
      <c r="I17" s="10">
        <f t="shared" si="0"/>
        <v>60186972.155327998</v>
      </c>
      <c r="J17" s="21"/>
      <c r="AW17" s="40"/>
    </row>
    <row r="18" spans="1:49" x14ac:dyDescent="0.25">
      <c r="A18" s="22" t="s">
        <v>25</v>
      </c>
      <c r="B18" s="37">
        <v>23</v>
      </c>
      <c r="C18" s="33">
        <v>303176.77279999998</v>
      </c>
      <c r="D18" s="5">
        <v>103</v>
      </c>
      <c r="E18" s="5">
        <v>143</v>
      </c>
      <c r="F18" s="5">
        <v>150</v>
      </c>
      <c r="G18" s="10">
        <v>132</v>
      </c>
      <c r="H18" s="10">
        <f t="shared" si="1"/>
        <v>40019334.009599999</v>
      </c>
      <c r="I18" s="10">
        <f t="shared" si="0"/>
        <v>27213147.126528002</v>
      </c>
      <c r="J18" s="21"/>
      <c r="AW18" s="40"/>
    </row>
    <row r="19" spans="1:49" x14ac:dyDescent="0.25">
      <c r="A19" s="22" t="s">
        <v>26</v>
      </c>
      <c r="B19" s="37">
        <v>358</v>
      </c>
      <c r="C19" s="33">
        <v>8009330.2779999999</v>
      </c>
      <c r="D19" s="5">
        <v>172</v>
      </c>
      <c r="E19" s="5">
        <v>202</v>
      </c>
      <c r="F19" s="5">
        <v>184</v>
      </c>
      <c r="G19" s="10">
        <v>186</v>
      </c>
      <c r="H19" s="10">
        <f t="shared" si="1"/>
        <v>1489735431.7079999</v>
      </c>
      <c r="I19" s="10">
        <f t="shared" si="0"/>
        <v>1013020093.56144</v>
      </c>
      <c r="J19" s="21"/>
      <c r="AW19" s="40"/>
    </row>
    <row r="20" spans="1:49" x14ac:dyDescent="0.25">
      <c r="A20" s="22" t="s">
        <v>27</v>
      </c>
      <c r="B20" s="37">
        <v>127</v>
      </c>
      <c r="C20" s="33">
        <v>2213028.568</v>
      </c>
      <c r="D20" s="5">
        <v>107</v>
      </c>
      <c r="E20" s="5">
        <v>128</v>
      </c>
      <c r="F20" s="5">
        <v>461</v>
      </c>
      <c r="G20" s="10">
        <v>232</v>
      </c>
      <c r="H20" s="10">
        <f t="shared" si="1"/>
        <v>513422627.77600002</v>
      </c>
      <c r="I20" s="10">
        <f t="shared" si="0"/>
        <v>349127386.88768005</v>
      </c>
      <c r="J20" s="21"/>
      <c r="AW20" s="40"/>
    </row>
    <row r="21" spans="1:49" x14ac:dyDescent="0.25">
      <c r="A21" s="22" t="s">
        <v>24</v>
      </c>
      <c r="B21" s="37">
        <v>36</v>
      </c>
      <c r="C21" s="33">
        <v>815057.73360000004</v>
      </c>
      <c r="D21" s="5">
        <v>95</v>
      </c>
      <c r="E21" s="5">
        <v>149</v>
      </c>
      <c r="F21" s="5">
        <v>130</v>
      </c>
      <c r="G21" s="10">
        <v>125</v>
      </c>
      <c r="H21" s="10">
        <f t="shared" si="1"/>
        <v>101882216.7</v>
      </c>
      <c r="I21" s="10">
        <f t="shared" si="0"/>
        <v>69279907.356000006</v>
      </c>
      <c r="J21" s="21"/>
      <c r="AW21" s="40"/>
    </row>
    <row r="22" spans="1:49" x14ac:dyDescent="0.25">
      <c r="A22" s="22" t="s">
        <v>28</v>
      </c>
      <c r="B22" s="37">
        <v>18</v>
      </c>
      <c r="C22" s="33">
        <v>478773.83960000001</v>
      </c>
      <c r="D22" s="5">
        <v>113</v>
      </c>
      <c r="E22" s="5"/>
      <c r="F22" s="5">
        <v>98</v>
      </c>
      <c r="G22" s="10">
        <v>106</v>
      </c>
      <c r="H22" s="10">
        <f t="shared" si="1"/>
        <v>50750026.997600004</v>
      </c>
      <c r="I22" s="10">
        <f t="shared" si="0"/>
        <v>34510018.358368002</v>
      </c>
      <c r="J22" s="21"/>
      <c r="AW22" s="40"/>
    </row>
    <row r="23" spans="1:49" x14ac:dyDescent="0.25">
      <c r="A23" s="22" t="s">
        <v>29</v>
      </c>
      <c r="B23" s="37">
        <v>57</v>
      </c>
      <c r="C23" s="33">
        <v>1700179.2072000001</v>
      </c>
      <c r="D23" s="5">
        <v>188</v>
      </c>
      <c r="E23" s="5">
        <v>249</v>
      </c>
      <c r="F23" s="5">
        <v>136</v>
      </c>
      <c r="G23" s="5">
        <v>191</v>
      </c>
      <c r="H23" s="10">
        <f t="shared" si="1"/>
        <v>324734228.57520002</v>
      </c>
      <c r="I23" s="10">
        <f t="shared" si="0"/>
        <v>220819275.43113604</v>
      </c>
      <c r="J23" s="21"/>
      <c r="AW23" s="40"/>
    </row>
    <row r="24" spans="1:49" x14ac:dyDescent="0.25">
      <c r="A24" s="22" t="s">
        <v>30</v>
      </c>
      <c r="B24" s="37">
        <v>146</v>
      </c>
      <c r="C24" s="33">
        <v>10394325.704</v>
      </c>
      <c r="D24" s="5">
        <v>107</v>
      </c>
      <c r="E24" s="5"/>
      <c r="F24" s="5">
        <v>138</v>
      </c>
      <c r="G24" s="5">
        <v>123</v>
      </c>
      <c r="H24" s="10">
        <f t="shared" si="1"/>
        <v>1278502061.592</v>
      </c>
      <c r="I24" s="10">
        <f t="shared" si="0"/>
        <v>869381401.88256001</v>
      </c>
      <c r="J24" s="21"/>
      <c r="AW24" s="40"/>
    </row>
    <row r="25" spans="1:49" x14ac:dyDescent="0.25">
      <c r="A25" s="22" t="s">
        <v>33</v>
      </c>
      <c r="B25" s="37">
        <v>33</v>
      </c>
      <c r="C25" s="33">
        <v>279356.93040000001</v>
      </c>
      <c r="D25" s="5">
        <v>284</v>
      </c>
      <c r="E25" s="5">
        <v>109</v>
      </c>
      <c r="F25" s="5">
        <v>197</v>
      </c>
      <c r="G25" s="5">
        <v>197</v>
      </c>
      <c r="H25" s="10">
        <f t="shared" si="1"/>
        <v>55033315.288800001</v>
      </c>
      <c r="I25" s="10">
        <f t="shared" si="0"/>
        <v>37422654.396384001</v>
      </c>
      <c r="J25" s="21"/>
      <c r="AW25" s="40"/>
    </row>
    <row r="26" spans="1:49" x14ac:dyDescent="0.25">
      <c r="A26" s="22" t="s">
        <v>32</v>
      </c>
      <c r="B26" s="37">
        <v>47</v>
      </c>
      <c r="C26" s="33">
        <v>1051036.9076</v>
      </c>
      <c r="D26" s="5">
        <v>206</v>
      </c>
      <c r="E26" s="5"/>
      <c r="F26" s="5">
        <v>292</v>
      </c>
      <c r="G26" s="5">
        <v>249</v>
      </c>
      <c r="H26" s="10">
        <f t="shared" si="1"/>
        <v>261708189.99240002</v>
      </c>
      <c r="I26" s="10">
        <f t="shared" si="0"/>
        <v>177961569.19483203</v>
      </c>
      <c r="J26" s="21"/>
      <c r="AW26" s="40"/>
    </row>
    <row r="27" spans="1:49" x14ac:dyDescent="0.25">
      <c r="A27" s="22" t="s">
        <v>31</v>
      </c>
      <c r="B27" s="37">
        <v>219</v>
      </c>
      <c r="C27" s="33">
        <v>5194918.2083999999</v>
      </c>
      <c r="D27" s="5">
        <v>208</v>
      </c>
      <c r="E27" s="5">
        <v>469</v>
      </c>
      <c r="F27" s="5">
        <v>440</v>
      </c>
      <c r="G27" s="5">
        <v>373</v>
      </c>
      <c r="H27" s="10">
        <f t="shared" si="1"/>
        <v>1937704491.7332001</v>
      </c>
      <c r="I27" s="10">
        <f t="shared" si="0"/>
        <v>1317639054.378576</v>
      </c>
      <c r="J27" s="21"/>
      <c r="AW27" s="40"/>
    </row>
    <row r="28" spans="1:49" x14ac:dyDescent="0.25">
      <c r="A28" s="22" t="s">
        <v>34</v>
      </c>
      <c r="B28" s="37">
        <v>168</v>
      </c>
      <c r="C28" s="33">
        <v>3697196.7940000002</v>
      </c>
      <c r="D28" s="5">
        <v>193</v>
      </c>
      <c r="E28" s="5">
        <v>194</v>
      </c>
      <c r="F28" s="5">
        <v>259</v>
      </c>
      <c r="G28" s="5">
        <v>216</v>
      </c>
      <c r="H28" s="10">
        <f t="shared" si="1"/>
        <v>798594507.50400007</v>
      </c>
      <c r="I28" s="10">
        <f t="shared" si="0"/>
        <v>543044265.10272014</v>
      </c>
      <c r="J28" s="21"/>
      <c r="AW28" s="40"/>
    </row>
    <row r="29" spans="1:49" x14ac:dyDescent="0.25">
      <c r="A29" s="22" t="s">
        <v>35</v>
      </c>
      <c r="B29" s="37">
        <v>36</v>
      </c>
      <c r="C29" s="33">
        <v>1229302.7771999999</v>
      </c>
      <c r="D29" s="5">
        <v>124</v>
      </c>
      <c r="E29" s="5">
        <v>165</v>
      </c>
      <c r="F29" s="5">
        <v>159</v>
      </c>
      <c r="G29" s="5">
        <v>150</v>
      </c>
      <c r="H29" s="10">
        <f t="shared" si="1"/>
        <v>184395416.57999998</v>
      </c>
      <c r="I29" s="10">
        <f t="shared" si="0"/>
        <v>125388883.2744</v>
      </c>
      <c r="J29" s="21"/>
      <c r="AW29" s="40"/>
    </row>
    <row r="30" spans="1:49" x14ac:dyDescent="0.25">
      <c r="A30" s="22" t="s">
        <v>37</v>
      </c>
      <c r="B30" s="37">
        <v>35</v>
      </c>
      <c r="C30" s="33">
        <v>967593.75320000004</v>
      </c>
      <c r="D30" s="5">
        <v>61</v>
      </c>
      <c r="E30" s="5">
        <v>53</v>
      </c>
      <c r="F30" s="5">
        <v>85</v>
      </c>
      <c r="G30" s="5">
        <v>67</v>
      </c>
      <c r="H30" s="10">
        <f t="shared" si="1"/>
        <v>64828781.464400001</v>
      </c>
      <c r="I30" s="10">
        <f t="shared" si="0"/>
        <v>44083571.395792007</v>
      </c>
      <c r="J30" s="21"/>
      <c r="AW30" s="40"/>
    </row>
    <row r="31" spans="1:49" x14ac:dyDescent="0.25">
      <c r="A31" s="22" t="s">
        <v>36</v>
      </c>
      <c r="B31" s="37">
        <v>141</v>
      </c>
      <c r="C31" s="33">
        <v>3588109.5467999997</v>
      </c>
      <c r="D31" s="5">
        <v>79</v>
      </c>
      <c r="E31" s="5">
        <v>111</v>
      </c>
      <c r="F31" s="5">
        <v>114</v>
      </c>
      <c r="G31" s="5">
        <v>102</v>
      </c>
      <c r="H31" s="10">
        <f t="shared" si="1"/>
        <v>365987173.77359998</v>
      </c>
      <c r="I31" s="10">
        <f t="shared" si="0"/>
        <v>248871278.16604802</v>
      </c>
      <c r="J31" s="21"/>
      <c r="AW31" s="40"/>
    </row>
    <row r="32" spans="1:49" x14ac:dyDescent="0.25">
      <c r="A32" s="22" t="s">
        <v>38</v>
      </c>
      <c r="B32" s="37">
        <v>58</v>
      </c>
      <c r="C32" s="33">
        <v>885940.30960000004</v>
      </c>
      <c r="D32" s="5"/>
      <c r="E32" s="5">
        <v>191</v>
      </c>
      <c r="F32" s="5">
        <v>115</v>
      </c>
      <c r="G32" s="5">
        <v>153</v>
      </c>
      <c r="H32" s="10">
        <f t="shared" si="1"/>
        <v>135548867.36880001</v>
      </c>
      <c r="I32" s="10">
        <f t="shared" si="0"/>
        <v>92173229.810784012</v>
      </c>
      <c r="J32" s="21"/>
      <c r="AW32" s="40"/>
    </row>
    <row r="33" spans="1:49" x14ac:dyDescent="0.25">
      <c r="A33" s="22" t="s">
        <v>41</v>
      </c>
      <c r="B33" s="37">
        <v>58</v>
      </c>
      <c r="C33" s="33">
        <v>387949.32519999996</v>
      </c>
      <c r="D33" s="5">
        <v>155</v>
      </c>
      <c r="E33" s="5"/>
      <c r="F33" s="5">
        <v>152</v>
      </c>
      <c r="G33" s="5">
        <v>154</v>
      </c>
      <c r="H33" s="10">
        <f t="shared" si="1"/>
        <v>59744196.080799997</v>
      </c>
      <c r="I33" s="10">
        <f t="shared" si="0"/>
        <v>40626053.334944002</v>
      </c>
      <c r="J33" s="21"/>
      <c r="AW33" s="40"/>
    </row>
    <row r="34" spans="1:49" x14ac:dyDescent="0.25">
      <c r="A34" s="22" t="s">
        <v>45</v>
      </c>
      <c r="B34" s="37">
        <v>5</v>
      </c>
      <c r="C34" s="33">
        <v>48758.401999999995</v>
      </c>
      <c r="D34" s="5"/>
      <c r="E34" s="5"/>
      <c r="F34" s="5"/>
      <c r="G34" s="5">
        <v>213</v>
      </c>
      <c r="H34" s="10">
        <f t="shared" si="1"/>
        <v>10385539.625999998</v>
      </c>
      <c r="I34" s="10">
        <f t="shared" si="0"/>
        <v>7062166.945679999</v>
      </c>
      <c r="J34" s="21"/>
      <c r="AW34" s="40"/>
    </row>
    <row r="35" spans="1:49" x14ac:dyDescent="0.25">
      <c r="A35" s="22" t="s">
        <v>42</v>
      </c>
      <c r="B35" s="37">
        <v>47</v>
      </c>
      <c r="C35" s="33">
        <v>595465.60919999995</v>
      </c>
      <c r="D35" s="5"/>
      <c r="E35" s="5"/>
      <c r="F35" s="5">
        <v>234</v>
      </c>
      <c r="G35" s="5">
        <v>234</v>
      </c>
      <c r="H35" s="10">
        <f t="shared" si="1"/>
        <v>139338952.5528</v>
      </c>
      <c r="I35" s="10">
        <f t="shared" si="0"/>
        <v>94750487.735904008</v>
      </c>
      <c r="J35" s="21"/>
      <c r="AW35" s="40"/>
    </row>
    <row r="36" spans="1:49" x14ac:dyDescent="0.25">
      <c r="A36" s="22" t="s">
        <v>43</v>
      </c>
      <c r="B36" s="37">
        <v>205</v>
      </c>
      <c r="C36" s="33">
        <v>4032926.8708000001</v>
      </c>
      <c r="D36" s="5">
        <v>243</v>
      </c>
      <c r="E36" s="5">
        <v>419</v>
      </c>
      <c r="F36" s="5">
        <v>638</v>
      </c>
      <c r="G36" s="5">
        <v>434</v>
      </c>
      <c r="H36" s="10">
        <f t="shared" si="1"/>
        <v>1750290261.9272001</v>
      </c>
      <c r="I36" s="10">
        <f t="shared" si="0"/>
        <v>1190197378.110496</v>
      </c>
      <c r="J36" s="21"/>
      <c r="AW36" s="40"/>
    </row>
    <row r="37" spans="1:49" x14ac:dyDescent="0.25">
      <c r="A37" s="22" t="s">
        <v>44</v>
      </c>
      <c r="B37" s="37">
        <v>46</v>
      </c>
      <c r="C37" s="33">
        <v>339335.64519999997</v>
      </c>
      <c r="D37" s="5">
        <v>114</v>
      </c>
      <c r="E37" s="5">
        <v>178</v>
      </c>
      <c r="F37" s="5">
        <v>188</v>
      </c>
      <c r="G37" s="5">
        <v>160</v>
      </c>
      <c r="H37" s="10">
        <f t="shared" si="1"/>
        <v>54293703.231999993</v>
      </c>
      <c r="I37" s="10">
        <f t="shared" si="0"/>
        <v>36919718.197760001</v>
      </c>
      <c r="J37" s="21"/>
      <c r="AW37" s="40"/>
    </row>
    <row r="38" spans="1:49" x14ac:dyDescent="0.25">
      <c r="A38" s="22" t="s">
        <v>46</v>
      </c>
      <c r="B38" s="37">
        <v>398</v>
      </c>
      <c r="C38" s="33">
        <v>11579152.989599999</v>
      </c>
      <c r="D38" s="5">
        <v>206</v>
      </c>
      <c r="E38" s="5">
        <v>311</v>
      </c>
      <c r="F38" s="5">
        <v>287</v>
      </c>
      <c r="G38" s="5">
        <v>268</v>
      </c>
      <c r="H38" s="10">
        <f t="shared" si="1"/>
        <v>3103213001.2127995</v>
      </c>
      <c r="I38" s="10">
        <f t="shared" si="0"/>
        <v>2110184840.8247039</v>
      </c>
      <c r="J38" s="21"/>
      <c r="AW38" s="40"/>
    </row>
    <row r="39" spans="1:49" x14ac:dyDescent="0.25">
      <c r="A39" s="22" t="s">
        <v>39</v>
      </c>
      <c r="B39" s="37">
        <v>158</v>
      </c>
      <c r="C39" s="33">
        <v>2966753.1179999998</v>
      </c>
      <c r="D39" s="5">
        <v>117</v>
      </c>
      <c r="E39" s="5">
        <v>161</v>
      </c>
      <c r="F39" s="5">
        <v>102</v>
      </c>
      <c r="G39" s="5">
        <v>127</v>
      </c>
      <c r="H39" s="10">
        <f t="shared" si="1"/>
        <v>376777645.986</v>
      </c>
      <c r="I39" s="10">
        <f t="shared" si="0"/>
        <v>256208799.27048001</v>
      </c>
      <c r="J39" s="21"/>
      <c r="AW39" s="40"/>
    </row>
    <row r="40" spans="1:49" x14ac:dyDescent="0.25">
      <c r="A40" s="22" t="s">
        <v>40</v>
      </c>
      <c r="B40" s="37">
        <v>17</v>
      </c>
      <c r="C40" s="33">
        <v>188295.158</v>
      </c>
      <c r="D40" s="5">
        <v>171</v>
      </c>
      <c r="E40" s="5"/>
      <c r="F40" s="5"/>
      <c r="G40" s="5">
        <v>171</v>
      </c>
      <c r="H40" s="10">
        <f t="shared" si="1"/>
        <v>32198472.017999999</v>
      </c>
      <c r="I40" s="10">
        <f t="shared" si="0"/>
        <v>21894960.972240001</v>
      </c>
      <c r="J40" s="21"/>
      <c r="AW40" s="40"/>
    </row>
    <row r="41" spans="1:49" x14ac:dyDescent="0.25">
      <c r="A41" s="22" t="s">
        <v>47</v>
      </c>
      <c r="B41" s="37">
        <v>116</v>
      </c>
      <c r="C41" s="33">
        <v>1916303.5988</v>
      </c>
      <c r="D41" s="5">
        <v>152</v>
      </c>
      <c r="E41" s="5">
        <v>331</v>
      </c>
      <c r="F41" s="5">
        <v>164</v>
      </c>
      <c r="G41" s="5">
        <v>216</v>
      </c>
      <c r="H41" s="10">
        <f t="shared" si="1"/>
        <v>413921577.34079999</v>
      </c>
      <c r="I41" s="10">
        <f t="shared" si="0"/>
        <v>281466672.59174401</v>
      </c>
      <c r="J41" s="21"/>
      <c r="AW41" s="40"/>
    </row>
    <row r="42" spans="1:49" x14ac:dyDescent="0.25">
      <c r="A42" s="22" t="s">
        <v>48</v>
      </c>
      <c r="B42" s="37">
        <v>119</v>
      </c>
      <c r="C42" s="33">
        <v>1961584.7992</v>
      </c>
      <c r="D42" s="5">
        <v>109</v>
      </c>
      <c r="E42" s="5">
        <v>97</v>
      </c>
      <c r="F42" s="5">
        <v>102</v>
      </c>
      <c r="G42" s="5">
        <v>103</v>
      </c>
      <c r="H42" s="10">
        <f t="shared" si="1"/>
        <v>202043234.31760001</v>
      </c>
      <c r="I42" s="10">
        <f t="shared" si="0"/>
        <v>137389399.33596802</v>
      </c>
      <c r="J42" s="21"/>
      <c r="AW42" s="40"/>
    </row>
    <row r="43" spans="1:49" x14ac:dyDescent="0.25">
      <c r="A43" s="22" t="s">
        <v>49</v>
      </c>
      <c r="B43" s="37">
        <v>30</v>
      </c>
      <c r="C43" s="33">
        <v>917217.47759999987</v>
      </c>
      <c r="D43" s="5">
        <v>132</v>
      </c>
      <c r="E43" s="5">
        <v>0</v>
      </c>
      <c r="F43" s="5">
        <v>232</v>
      </c>
      <c r="G43" s="5">
        <v>182</v>
      </c>
      <c r="H43" s="10">
        <f t="shared" si="1"/>
        <v>166933580.92319998</v>
      </c>
      <c r="I43" s="10">
        <f t="shared" si="0"/>
        <v>113514835.027776</v>
      </c>
      <c r="J43" s="21"/>
      <c r="AW43" s="40"/>
    </row>
    <row r="44" spans="1:49" x14ac:dyDescent="0.25">
      <c r="A44" s="22" t="s">
        <v>50</v>
      </c>
      <c r="B44" s="37">
        <v>477</v>
      </c>
      <c r="C44" s="33">
        <v>5845283.9199999999</v>
      </c>
      <c r="D44" s="5">
        <v>196</v>
      </c>
      <c r="E44" s="5">
        <v>312</v>
      </c>
      <c r="F44" s="5">
        <v>292</v>
      </c>
      <c r="G44" s="5">
        <v>267</v>
      </c>
      <c r="H44" s="10">
        <f t="shared" si="1"/>
        <v>1560690806.6399999</v>
      </c>
      <c r="I44" s="10">
        <f t="shared" si="0"/>
        <v>1061269748.5152</v>
      </c>
      <c r="J44" s="21"/>
      <c r="AW44" s="40"/>
    </row>
    <row r="45" spans="1:49" x14ac:dyDescent="0.25">
      <c r="A45" s="22" t="s">
        <v>52</v>
      </c>
      <c r="B45" s="37">
        <v>97</v>
      </c>
      <c r="C45" s="33">
        <v>1695531.21</v>
      </c>
      <c r="D45" s="5">
        <v>518</v>
      </c>
      <c r="E45" s="5">
        <v>522</v>
      </c>
      <c r="F45" s="5">
        <v>525</v>
      </c>
      <c r="G45" s="10">
        <v>522</v>
      </c>
      <c r="H45" s="10">
        <f t="shared" si="1"/>
        <v>885067291.62</v>
      </c>
      <c r="I45" s="10">
        <f t="shared" si="0"/>
        <v>601845758.3016001</v>
      </c>
      <c r="J45" s="21"/>
      <c r="AW45" s="40"/>
    </row>
    <row r="46" spans="1:49" x14ac:dyDescent="0.25">
      <c r="A46" s="22" t="s">
        <v>53</v>
      </c>
      <c r="B46" s="37">
        <v>102</v>
      </c>
      <c r="C46" s="33">
        <v>1676324.1795999999</v>
      </c>
      <c r="D46" s="5"/>
      <c r="E46" s="5">
        <v>106</v>
      </c>
      <c r="F46" s="5">
        <v>122</v>
      </c>
      <c r="G46" s="10">
        <v>114</v>
      </c>
      <c r="H46" s="10">
        <f t="shared" si="1"/>
        <v>191100956.47439998</v>
      </c>
      <c r="I46" s="10">
        <f t="shared" si="0"/>
        <v>129948650.402592</v>
      </c>
      <c r="J46" s="21"/>
      <c r="AW46" s="40"/>
    </row>
    <row r="47" spans="1:49" x14ac:dyDescent="0.25">
      <c r="A47" s="22" t="s">
        <v>54</v>
      </c>
      <c r="B47" s="37">
        <v>23</v>
      </c>
      <c r="C47" s="33">
        <v>232493.14919999999</v>
      </c>
      <c r="D47" s="5">
        <v>95</v>
      </c>
      <c r="E47" s="5">
        <v>171</v>
      </c>
      <c r="F47" s="5">
        <v>152</v>
      </c>
      <c r="G47" s="10">
        <v>140</v>
      </c>
      <c r="H47" s="10">
        <f>C47*G47</f>
        <v>32549040.887999997</v>
      </c>
      <c r="I47" s="10">
        <f t="shared" si="0"/>
        <v>22133347.80384</v>
      </c>
      <c r="J47" s="21"/>
      <c r="AW47" s="40"/>
    </row>
    <row r="48" spans="1:49" x14ac:dyDescent="0.25">
      <c r="A48" s="22" t="s">
        <v>55</v>
      </c>
      <c r="B48" s="37">
        <v>89</v>
      </c>
      <c r="C48" s="33">
        <v>2415384.4635999999</v>
      </c>
      <c r="D48" s="5">
        <v>77</v>
      </c>
      <c r="E48" s="5">
        <v>81</v>
      </c>
      <c r="F48" s="5">
        <v>120</v>
      </c>
      <c r="G48" s="10">
        <v>93</v>
      </c>
      <c r="H48" s="10">
        <f t="shared" si="1"/>
        <v>224630755.11479998</v>
      </c>
      <c r="I48" s="10">
        <f t="shared" si="0"/>
        <v>152748913.478064</v>
      </c>
      <c r="J48" s="21"/>
      <c r="AW48" s="40"/>
    </row>
    <row r="49" spans="1:49" x14ac:dyDescent="0.25">
      <c r="A49" s="22" t="s">
        <v>56</v>
      </c>
      <c r="B49" s="37">
        <v>54</v>
      </c>
      <c r="C49" s="33">
        <v>3234464.7155999998</v>
      </c>
      <c r="D49" s="5">
        <v>71</v>
      </c>
      <c r="E49" s="5">
        <v>65</v>
      </c>
      <c r="F49" s="5">
        <v>62</v>
      </c>
      <c r="G49" s="10">
        <v>66</v>
      </c>
      <c r="H49" s="10">
        <f t="shared" si="1"/>
        <v>213474671.22959998</v>
      </c>
      <c r="I49" s="10">
        <f t="shared" si="0"/>
        <v>145162776.43612799</v>
      </c>
      <c r="J49" s="21"/>
      <c r="AW49" s="40"/>
    </row>
    <row r="50" spans="1:49" x14ac:dyDescent="0.25">
      <c r="A50" s="22" t="s">
        <v>57</v>
      </c>
      <c r="B50" s="37">
        <v>11</v>
      </c>
      <c r="C50" s="33">
        <v>130813.40879999999</v>
      </c>
      <c r="D50" s="5">
        <v>292</v>
      </c>
      <c r="E50" s="5"/>
      <c r="F50" s="5"/>
      <c r="G50" s="10">
        <v>292</v>
      </c>
      <c r="H50" s="10">
        <f t="shared" si="1"/>
        <v>38197515.369599998</v>
      </c>
      <c r="I50" s="10">
        <f t="shared" si="0"/>
        <v>25974310.451328002</v>
      </c>
      <c r="J50" s="21"/>
      <c r="AW50" s="40"/>
    </row>
    <row r="51" spans="1:49" x14ac:dyDescent="0.25">
      <c r="A51" s="22" t="s">
        <v>59</v>
      </c>
      <c r="B51" s="37">
        <v>10</v>
      </c>
      <c r="C51" s="33">
        <v>154559.54519999999</v>
      </c>
      <c r="D51" s="5">
        <v>429</v>
      </c>
      <c r="E51" s="5">
        <v>468</v>
      </c>
      <c r="F51" s="5">
        <v>437</v>
      </c>
      <c r="G51" s="10">
        <v>445</v>
      </c>
      <c r="H51" s="10">
        <f t="shared" si="1"/>
        <v>68778997.613999993</v>
      </c>
      <c r="I51" s="10">
        <f t="shared" si="0"/>
        <v>46769718.377519995</v>
      </c>
      <c r="J51" s="21"/>
      <c r="AW51" s="40"/>
    </row>
    <row r="52" spans="1:49" x14ac:dyDescent="0.25">
      <c r="A52" s="22" t="s">
        <v>58</v>
      </c>
      <c r="B52" s="37">
        <v>136</v>
      </c>
      <c r="C52" s="33">
        <v>2681099.6507999999</v>
      </c>
      <c r="D52" s="5">
        <v>208</v>
      </c>
      <c r="E52" s="5"/>
      <c r="F52" s="5">
        <v>220</v>
      </c>
      <c r="G52" s="10">
        <v>214</v>
      </c>
      <c r="H52" s="10">
        <f t="shared" si="1"/>
        <v>573755325.27119994</v>
      </c>
      <c r="I52" s="10">
        <f t="shared" si="0"/>
        <v>390153621.184416</v>
      </c>
      <c r="J52" s="21"/>
      <c r="AW52" s="40"/>
    </row>
    <row r="53" spans="1:49" x14ac:dyDescent="0.25">
      <c r="A53" s="22" t="s">
        <v>60</v>
      </c>
      <c r="B53" s="37">
        <v>126</v>
      </c>
      <c r="C53" s="33">
        <v>5034293.6815999998</v>
      </c>
      <c r="D53" s="5">
        <v>157</v>
      </c>
      <c r="E53" s="5">
        <v>194</v>
      </c>
      <c r="F53" s="5">
        <v>166</v>
      </c>
      <c r="G53" s="10">
        <v>173</v>
      </c>
      <c r="H53" s="10">
        <f t="shared" si="1"/>
        <v>870932806.9167999</v>
      </c>
      <c r="I53" s="10">
        <f t="shared" si="0"/>
        <v>592234308.70342398</v>
      </c>
      <c r="J53" s="21"/>
      <c r="AW53" s="40"/>
    </row>
    <row r="54" spans="1:49" x14ac:dyDescent="0.25">
      <c r="A54" s="22" t="s">
        <v>62</v>
      </c>
      <c r="B54" s="37">
        <v>141</v>
      </c>
      <c r="C54" s="33">
        <v>2080427.9232000001</v>
      </c>
      <c r="D54" s="5">
        <v>139</v>
      </c>
      <c r="E54" s="5">
        <v>148</v>
      </c>
      <c r="F54" s="5">
        <v>152</v>
      </c>
      <c r="G54" s="10">
        <v>147</v>
      </c>
      <c r="H54" s="10">
        <f t="shared" si="1"/>
        <v>305822904.71039999</v>
      </c>
      <c r="I54" s="10">
        <f t="shared" si="0"/>
        <v>207959575.20307201</v>
      </c>
      <c r="J54" s="21"/>
      <c r="AW54" s="40"/>
    </row>
    <row r="55" spans="1:49" x14ac:dyDescent="0.25">
      <c r="A55" s="22" t="s">
        <v>61</v>
      </c>
      <c r="B55" s="37">
        <v>80</v>
      </c>
      <c r="C55" s="33">
        <v>1152762.8084</v>
      </c>
      <c r="D55" s="5">
        <v>132</v>
      </c>
      <c r="E55" s="5">
        <v>111</v>
      </c>
      <c r="F55" s="5">
        <v>124</v>
      </c>
      <c r="G55" s="10">
        <v>123</v>
      </c>
      <c r="H55" s="10">
        <f t="shared" si="1"/>
        <v>141789825.4332</v>
      </c>
      <c r="I55" s="10">
        <f t="shared" si="0"/>
        <v>96417081.294576004</v>
      </c>
      <c r="J55" s="21"/>
      <c r="AW55" s="40"/>
    </row>
    <row r="56" spans="1:49" ht="15.75" thickBot="1" x14ac:dyDescent="0.3">
      <c r="A56" s="22" t="s">
        <v>63</v>
      </c>
      <c r="B56" s="37">
        <v>100</v>
      </c>
      <c r="C56" s="35">
        <v>953227.43160000001</v>
      </c>
      <c r="D56" s="6">
        <v>114</v>
      </c>
      <c r="E56" s="6"/>
      <c r="F56" s="6">
        <v>138</v>
      </c>
      <c r="G56" s="6">
        <v>126</v>
      </c>
      <c r="H56" s="11">
        <f t="shared" si="1"/>
        <v>120106656.38160001</v>
      </c>
      <c r="I56" s="11">
        <f t="shared" si="0"/>
        <v>81672526.339488015</v>
      </c>
      <c r="J56" s="21"/>
      <c r="AW56" s="40"/>
    </row>
    <row r="57" spans="1:49" ht="16.5" thickTop="1" thickBot="1" x14ac:dyDescent="0.3">
      <c r="A57" s="22" t="s">
        <v>51</v>
      </c>
      <c r="B57" s="38">
        <v>65</v>
      </c>
      <c r="C57" s="33">
        <v>1549574.6076</v>
      </c>
      <c r="D57" s="5">
        <v>312</v>
      </c>
      <c r="E57" s="5">
        <v>390</v>
      </c>
      <c r="F57" s="5">
        <v>179</v>
      </c>
      <c r="G57" s="5">
        <v>294</v>
      </c>
      <c r="H57" s="10">
        <f t="shared" si="1"/>
        <v>455574934.63440001</v>
      </c>
      <c r="I57" s="11">
        <f t="shared" si="0"/>
        <v>309790955.55139202</v>
      </c>
      <c r="J57" s="21"/>
      <c r="AW57" s="40"/>
    </row>
    <row r="58" spans="1:49" ht="16.149999999999999" customHeight="1" thickTop="1" x14ac:dyDescent="0.25">
      <c r="A58" s="23" t="s">
        <v>0</v>
      </c>
      <c r="B58" s="24">
        <v>5153</v>
      </c>
      <c r="C58" s="7">
        <f>SUM(C6:C57)</f>
        <v>122247298.34080002</v>
      </c>
      <c r="D58" s="8"/>
      <c r="E58" s="8"/>
      <c r="F58" s="8">
        <f>SUM(F6:F57)/48</f>
        <v>212.625</v>
      </c>
      <c r="G58" s="8"/>
      <c r="H58" s="8">
        <f>SUM(H6:H57)</f>
        <v>25154003251.914787</v>
      </c>
      <c r="I58" s="24">
        <f>SUM(I6:I57)</f>
        <v>17104722211.302061</v>
      </c>
      <c r="J58" s="21"/>
    </row>
    <row r="59" spans="1:49" ht="16.149999999999999" customHeight="1" x14ac:dyDescent="0.25">
      <c r="A59" s="1"/>
      <c r="B59" s="7"/>
      <c r="C59" s="8"/>
      <c r="D59" s="8"/>
      <c r="E59" s="8"/>
      <c r="F59" s="8"/>
      <c r="G59" s="8"/>
      <c r="H59" s="8"/>
      <c r="I59" s="8"/>
    </row>
    <row r="60" spans="1:49" x14ac:dyDescent="0.25">
      <c r="A60" s="2" t="s">
        <v>72</v>
      </c>
      <c r="B60" s="7"/>
      <c r="C60" s="8"/>
    </row>
    <row r="61" spans="1:49" x14ac:dyDescent="0.25">
      <c r="A61" s="1"/>
      <c r="B61" s="2" t="s">
        <v>11</v>
      </c>
      <c r="C61" s="8"/>
    </row>
    <row r="62" spans="1:49" x14ac:dyDescent="0.25">
      <c r="A62" s="2" t="s">
        <v>75</v>
      </c>
    </row>
    <row r="63" spans="1:49" x14ac:dyDescent="0.25">
      <c r="A63" s="2"/>
      <c r="B63" s="19" t="s">
        <v>5</v>
      </c>
    </row>
    <row r="64" spans="1:49" x14ac:dyDescent="0.25">
      <c r="A64" s="2"/>
      <c r="B64" s="19" t="s">
        <v>10</v>
      </c>
      <c r="H64" s="3"/>
    </row>
    <row r="65" spans="1:8" x14ac:dyDescent="0.25">
      <c r="A65" s="2"/>
      <c r="B65" s="19" t="s">
        <v>6</v>
      </c>
      <c r="H65" s="3"/>
    </row>
    <row r="66" spans="1:8" x14ac:dyDescent="0.25">
      <c r="B66" s="19" t="s">
        <v>88</v>
      </c>
    </row>
    <row r="67" spans="1:8" x14ac:dyDescent="0.25">
      <c r="B67" s="19" t="s">
        <v>7</v>
      </c>
    </row>
    <row r="68" spans="1:8" x14ac:dyDescent="0.25">
      <c r="B68" s="12"/>
      <c r="C68" s="12" t="s">
        <v>4</v>
      </c>
    </row>
    <row r="69" spans="1:8" x14ac:dyDescent="0.25">
      <c r="B69" s="20" t="s">
        <v>74</v>
      </c>
    </row>
    <row r="70" spans="1:8" x14ac:dyDescent="0.25">
      <c r="B70"/>
      <c r="C70" s="2" t="s">
        <v>73</v>
      </c>
    </row>
  </sheetData>
  <sortState ref="AJ6:AO56">
    <sortCondition ref="AJ6:AJ56"/>
  </sortState>
  <mergeCells count="6">
    <mergeCell ref="H4:H5"/>
    <mergeCell ref="I4:I5"/>
    <mergeCell ref="A4:A5"/>
    <mergeCell ref="C4:C5"/>
    <mergeCell ref="B4:B5"/>
    <mergeCell ref="D4:G4"/>
  </mergeCells>
  <pageMargins left="0.75" right="0.75" top="0.45" bottom="0.45" header="0.3" footer="0.3"/>
  <pageSetup paperSize="5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49" workbookViewId="0">
      <selection activeCell="C70" sqref="A60:C70"/>
    </sheetView>
  </sheetViews>
  <sheetFormatPr defaultRowHeight="15" x14ac:dyDescent="0.25"/>
  <cols>
    <col min="1" max="1" width="13.5703125" customWidth="1"/>
    <col min="2" max="2" width="13.28515625" style="1" customWidth="1"/>
    <col min="3" max="3" width="14" style="1" customWidth="1"/>
    <col min="4" max="4" width="12" style="1" customWidth="1"/>
    <col min="5" max="6" width="11.85546875" style="1" customWidth="1"/>
    <col min="7" max="7" width="14" customWidth="1"/>
    <col min="8" max="8" width="22.7109375" customWidth="1"/>
    <col min="9" max="9" width="27.28515625" customWidth="1"/>
    <col min="11" max="11" width="17.85546875" style="30" bestFit="1" customWidth="1"/>
    <col min="12" max="12" width="10.140625" bestFit="1" customWidth="1"/>
    <col min="13" max="13" width="5.85546875" style="27" bestFit="1" customWidth="1"/>
    <col min="14" max="14" width="11" bestFit="1" customWidth="1"/>
    <col min="15" max="15" width="12" bestFit="1" customWidth="1"/>
    <col min="16" max="16" width="5.5703125" bestFit="1" customWidth="1"/>
    <col min="18" max="18" width="17.85546875" bestFit="1" customWidth="1"/>
    <col min="19" max="33" width="8.7109375" customWidth="1"/>
  </cols>
  <sheetData>
    <row r="1" spans="1:24" x14ac:dyDescent="0.25">
      <c r="H1" t="s">
        <v>9</v>
      </c>
    </row>
    <row r="2" spans="1:24" x14ac:dyDescent="0.25">
      <c r="A2" s="4" t="s">
        <v>77</v>
      </c>
    </row>
    <row r="3" spans="1:24" ht="15.75" thickBot="1" x14ac:dyDescent="0.3"/>
    <row r="4" spans="1:24" ht="42.6" customHeight="1" thickTop="1" x14ac:dyDescent="0.25">
      <c r="A4" s="44" t="s">
        <v>1</v>
      </c>
      <c r="B4" s="46" t="s">
        <v>84</v>
      </c>
      <c r="C4" s="41" t="s">
        <v>85</v>
      </c>
      <c r="D4" s="48" t="s">
        <v>3</v>
      </c>
      <c r="E4" s="49"/>
      <c r="F4" s="49"/>
      <c r="G4" s="50"/>
      <c r="H4" s="41" t="s">
        <v>86</v>
      </c>
      <c r="I4" s="41" t="s">
        <v>87</v>
      </c>
    </row>
    <row r="5" spans="1:24" ht="48" customHeight="1" thickBot="1" x14ac:dyDescent="0.3">
      <c r="A5" s="45"/>
      <c r="B5" s="47"/>
      <c r="C5" s="43"/>
      <c r="D5" s="13" t="s">
        <v>64</v>
      </c>
      <c r="E5" s="13" t="s">
        <v>71</v>
      </c>
      <c r="F5" s="13" t="s">
        <v>70</v>
      </c>
      <c r="G5" s="18" t="s">
        <v>78</v>
      </c>
      <c r="H5" s="42"/>
      <c r="I5" s="43"/>
      <c r="K5"/>
      <c r="M5"/>
      <c r="N5" s="32"/>
    </row>
    <row r="6" spans="1:24" ht="16.5" thickTop="1" thickBot="1" x14ac:dyDescent="0.3">
      <c r="A6" s="22" t="s">
        <v>13</v>
      </c>
      <c r="B6" s="5">
        <v>1175</v>
      </c>
      <c r="C6" s="5">
        <v>2254634.1524</v>
      </c>
      <c r="D6" s="9">
        <v>77</v>
      </c>
      <c r="E6" s="9">
        <v>93</v>
      </c>
      <c r="F6" s="25">
        <v>98</v>
      </c>
      <c r="G6" s="10">
        <v>90</v>
      </c>
      <c r="H6" s="10">
        <f>C6*G6</f>
        <v>202917073.71599999</v>
      </c>
      <c r="I6" s="10">
        <f>0.68*H6</f>
        <v>137983610.12687999</v>
      </c>
      <c r="K6"/>
      <c r="M6"/>
      <c r="N6" s="40"/>
      <c r="O6" s="32"/>
      <c r="P6" s="32"/>
      <c r="Q6" s="32"/>
      <c r="R6" s="32"/>
      <c r="T6" s="32"/>
      <c r="U6" s="32"/>
      <c r="V6" s="32"/>
      <c r="W6" s="32"/>
      <c r="X6" s="32"/>
    </row>
    <row r="7" spans="1:24" ht="16.5" thickTop="1" thickBot="1" x14ac:dyDescent="0.3">
      <c r="A7" s="22" t="s">
        <v>12</v>
      </c>
      <c r="B7" s="9">
        <v>116</v>
      </c>
      <c r="C7" s="9">
        <v>367933.35800000001</v>
      </c>
      <c r="D7" s="9">
        <v>250</v>
      </c>
      <c r="E7" s="9"/>
      <c r="F7" s="25">
        <v>283</v>
      </c>
      <c r="G7" s="10">
        <v>267</v>
      </c>
      <c r="H7" s="10">
        <f t="shared" ref="H7:H57" si="0">C7*G7</f>
        <v>98238206.585999995</v>
      </c>
      <c r="I7" s="10">
        <f t="shared" ref="I7:I58" si="1">0.68*H7</f>
        <v>66801980.478480004</v>
      </c>
      <c r="K7"/>
      <c r="M7"/>
      <c r="N7" s="40"/>
      <c r="O7" s="32"/>
      <c r="P7" s="32"/>
      <c r="Q7" s="32"/>
      <c r="R7" s="32"/>
      <c r="T7" s="32"/>
      <c r="U7" s="32"/>
      <c r="V7" s="32"/>
      <c r="W7" s="32"/>
      <c r="X7" s="32"/>
    </row>
    <row r="8" spans="1:24" ht="16.5" thickTop="1" thickBot="1" x14ac:dyDescent="0.3">
      <c r="A8" s="22" t="s">
        <v>15</v>
      </c>
      <c r="B8" s="5">
        <v>161</v>
      </c>
      <c r="C8" s="5">
        <v>706552.60240000009</v>
      </c>
      <c r="D8" s="9">
        <v>121</v>
      </c>
      <c r="E8" s="9">
        <v>171</v>
      </c>
      <c r="F8" s="25">
        <v>138</v>
      </c>
      <c r="G8" s="10">
        <v>144</v>
      </c>
      <c r="H8" s="10">
        <f t="shared" si="0"/>
        <v>101743574.74560001</v>
      </c>
      <c r="I8" s="10">
        <f t="shared" si="1"/>
        <v>69185630.827008009</v>
      </c>
      <c r="K8"/>
      <c r="M8"/>
      <c r="N8" s="40"/>
      <c r="O8" s="32"/>
      <c r="P8" s="32"/>
      <c r="Q8" s="32"/>
      <c r="R8" s="32"/>
      <c r="T8" s="32"/>
      <c r="U8" s="32"/>
      <c r="V8" s="32"/>
      <c r="W8" s="32"/>
      <c r="X8" s="32"/>
    </row>
    <row r="9" spans="1:24" ht="16.5" thickTop="1" thickBot="1" x14ac:dyDescent="0.3">
      <c r="A9" s="22" t="s">
        <v>14</v>
      </c>
      <c r="B9" s="5">
        <v>738</v>
      </c>
      <c r="C9" s="5">
        <v>2184804.0120000001</v>
      </c>
      <c r="D9" s="9">
        <v>230</v>
      </c>
      <c r="E9" s="9">
        <v>124</v>
      </c>
      <c r="F9" s="25">
        <v>123</v>
      </c>
      <c r="G9" s="10">
        <v>159</v>
      </c>
      <c r="H9" s="10">
        <f t="shared" si="0"/>
        <v>347383837.90799999</v>
      </c>
      <c r="I9" s="10">
        <f t="shared" si="1"/>
        <v>236221009.77744001</v>
      </c>
      <c r="K9"/>
      <c r="M9"/>
      <c r="N9" s="40"/>
      <c r="O9" s="32"/>
      <c r="P9" s="32"/>
      <c r="Q9" s="32"/>
      <c r="R9" s="32"/>
      <c r="T9" s="32"/>
      <c r="U9" s="32"/>
      <c r="V9" s="32"/>
      <c r="W9" s="32"/>
      <c r="X9" s="32"/>
    </row>
    <row r="10" spans="1:24" ht="16.5" thickTop="1" thickBot="1" x14ac:dyDescent="0.3">
      <c r="A10" s="22" t="s">
        <v>16</v>
      </c>
      <c r="B10" s="5">
        <v>983</v>
      </c>
      <c r="C10" s="5">
        <v>5977278.0236</v>
      </c>
      <c r="D10" s="9">
        <v>179</v>
      </c>
      <c r="E10" s="9">
        <v>243</v>
      </c>
      <c r="F10" s="25">
        <v>210</v>
      </c>
      <c r="G10" s="10">
        <v>211</v>
      </c>
      <c r="H10" s="10">
        <f t="shared" si="0"/>
        <v>1261205662.9796</v>
      </c>
      <c r="I10" s="10">
        <f t="shared" si="1"/>
        <v>857619850.82612801</v>
      </c>
      <c r="K10"/>
      <c r="M10"/>
      <c r="N10" s="40"/>
      <c r="O10" s="32"/>
      <c r="P10" s="32"/>
      <c r="Q10" s="32"/>
      <c r="R10" s="32"/>
      <c r="T10" s="32"/>
      <c r="U10" s="32"/>
      <c r="V10" s="32"/>
      <c r="W10" s="32"/>
      <c r="X10" s="32"/>
    </row>
    <row r="11" spans="1:24" ht="16.5" thickTop="1" thickBot="1" x14ac:dyDescent="0.3">
      <c r="A11" s="22" t="s">
        <v>17</v>
      </c>
      <c r="B11" s="5">
        <v>384</v>
      </c>
      <c r="C11" s="5">
        <v>1118562.2560000001</v>
      </c>
      <c r="D11" s="9"/>
      <c r="E11" s="9"/>
      <c r="F11" s="25">
        <v>184</v>
      </c>
      <c r="G11" s="10">
        <v>184</v>
      </c>
      <c r="H11" s="10">
        <f t="shared" si="0"/>
        <v>205815455.104</v>
      </c>
      <c r="I11" s="10">
        <f t="shared" si="1"/>
        <v>139954509.47072002</v>
      </c>
      <c r="K11"/>
      <c r="M11"/>
      <c r="N11" s="40"/>
      <c r="O11" s="32"/>
      <c r="P11" s="32"/>
      <c r="Q11" s="32"/>
      <c r="R11" s="32"/>
      <c r="T11" s="32"/>
      <c r="U11" s="32"/>
      <c r="V11" s="32"/>
      <c r="W11" s="32"/>
      <c r="X11" s="32"/>
    </row>
    <row r="12" spans="1:24" ht="16.5" thickTop="1" thickBot="1" x14ac:dyDescent="0.3">
      <c r="A12" s="22" t="s">
        <v>18</v>
      </c>
      <c r="B12" s="5">
        <v>224</v>
      </c>
      <c r="C12" s="5">
        <v>819523.5639999999</v>
      </c>
      <c r="D12" s="9">
        <v>702</v>
      </c>
      <c r="E12" s="9">
        <v>480</v>
      </c>
      <c r="F12" s="25">
        <v>439</v>
      </c>
      <c r="G12" s="10">
        <v>541</v>
      </c>
      <c r="H12" s="10">
        <f t="shared" si="0"/>
        <v>443362248.12399995</v>
      </c>
      <c r="I12" s="10">
        <f t="shared" si="1"/>
        <v>301486328.72431999</v>
      </c>
      <c r="K12"/>
      <c r="M12"/>
      <c r="N12" s="40"/>
      <c r="O12" s="32"/>
      <c r="P12" s="32"/>
      <c r="Q12" s="32"/>
      <c r="R12" s="32"/>
      <c r="T12" s="32"/>
      <c r="U12" s="32"/>
      <c r="V12" s="32"/>
      <c r="W12" s="32"/>
      <c r="X12" s="32"/>
    </row>
    <row r="13" spans="1:24" ht="16.5" thickTop="1" thickBot="1" x14ac:dyDescent="0.3">
      <c r="A13" s="22" t="s">
        <v>20</v>
      </c>
      <c r="B13" s="5">
        <v>36</v>
      </c>
      <c r="C13" s="5">
        <v>72514.222399999999</v>
      </c>
      <c r="D13" s="9">
        <v>173</v>
      </c>
      <c r="E13" s="9">
        <v>199</v>
      </c>
      <c r="F13" s="25"/>
      <c r="G13" s="10">
        <v>186</v>
      </c>
      <c r="H13" s="10">
        <f t="shared" si="0"/>
        <v>13487645.3664</v>
      </c>
      <c r="I13" s="10">
        <f t="shared" si="1"/>
        <v>9171598.8491520006</v>
      </c>
      <c r="K13"/>
      <c r="M13"/>
      <c r="N13" s="40"/>
      <c r="O13" s="32"/>
      <c r="P13" s="32"/>
      <c r="Q13" s="32"/>
      <c r="R13" s="32"/>
      <c r="T13" s="32"/>
      <c r="U13" s="32"/>
      <c r="V13" s="32"/>
      <c r="W13" s="32"/>
      <c r="X13" s="32"/>
    </row>
    <row r="14" spans="1:24" ht="16.5" thickTop="1" thickBot="1" x14ac:dyDescent="0.3">
      <c r="A14" s="22" t="s">
        <v>19</v>
      </c>
      <c r="B14" s="5">
        <v>2</v>
      </c>
      <c r="C14" s="5">
        <v>64593.678800000002</v>
      </c>
      <c r="D14" s="9"/>
      <c r="E14" s="9"/>
      <c r="F14" s="25"/>
      <c r="G14" s="10">
        <v>203</v>
      </c>
      <c r="H14" s="10">
        <f t="shared" si="0"/>
        <v>13112516.796399999</v>
      </c>
      <c r="I14" s="10">
        <f t="shared" si="1"/>
        <v>8916511.4215520006</v>
      </c>
      <c r="K14"/>
      <c r="M14"/>
      <c r="N14" s="40"/>
      <c r="O14" s="32"/>
      <c r="P14" s="32"/>
      <c r="Q14" s="32"/>
      <c r="R14" s="32"/>
      <c r="T14" s="32"/>
      <c r="U14" s="32"/>
      <c r="V14" s="32"/>
      <c r="W14" s="32"/>
      <c r="X14" s="32"/>
    </row>
    <row r="15" spans="1:24" ht="16.5" thickTop="1" thickBot="1" x14ac:dyDescent="0.3">
      <c r="A15" s="22" t="s">
        <v>21</v>
      </c>
      <c r="B15" s="5">
        <v>235</v>
      </c>
      <c r="C15" s="5">
        <v>2101435.3167999997</v>
      </c>
      <c r="D15" s="9">
        <v>119</v>
      </c>
      <c r="E15" s="9">
        <v>100</v>
      </c>
      <c r="F15" s="25">
        <v>159</v>
      </c>
      <c r="G15" s="10">
        <v>126</v>
      </c>
      <c r="H15" s="10">
        <f t="shared" si="0"/>
        <v>264780849.91679996</v>
      </c>
      <c r="I15" s="10">
        <f t="shared" si="1"/>
        <v>180050977.94342399</v>
      </c>
      <c r="K15"/>
      <c r="M15"/>
      <c r="N15" s="40"/>
      <c r="O15" s="32"/>
      <c r="P15" s="32"/>
      <c r="Q15" s="32"/>
      <c r="R15" s="32"/>
      <c r="T15" s="32"/>
      <c r="U15" s="32"/>
      <c r="V15" s="32"/>
      <c r="W15" s="32"/>
      <c r="X15" s="32"/>
    </row>
    <row r="16" spans="1:24" ht="16.5" thickTop="1" thickBot="1" x14ac:dyDescent="0.3">
      <c r="A16" s="22" t="s">
        <v>22</v>
      </c>
      <c r="B16" s="5">
        <v>656</v>
      </c>
      <c r="C16" s="5">
        <v>1925457.1307999999</v>
      </c>
      <c r="D16" s="9">
        <v>115</v>
      </c>
      <c r="E16" s="9">
        <v>116</v>
      </c>
      <c r="F16" s="25">
        <v>136</v>
      </c>
      <c r="G16" s="10">
        <v>123</v>
      </c>
      <c r="H16" s="10">
        <f t="shared" si="0"/>
        <v>236831227.08839998</v>
      </c>
      <c r="I16" s="10">
        <f t="shared" si="1"/>
        <v>161045234.42011198</v>
      </c>
      <c r="K16"/>
      <c r="M16"/>
      <c r="N16" s="40"/>
      <c r="O16" s="32"/>
      <c r="P16" s="32"/>
      <c r="Q16" s="32"/>
      <c r="R16" s="32"/>
      <c r="T16" s="32"/>
      <c r="U16" s="32"/>
      <c r="V16" s="32"/>
      <c r="W16" s="32"/>
      <c r="X16" s="32"/>
    </row>
    <row r="17" spans="1:24" ht="16.5" thickTop="1" thickBot="1" x14ac:dyDescent="0.3">
      <c r="A17" s="22" t="s">
        <v>23</v>
      </c>
      <c r="B17" s="5">
        <v>42</v>
      </c>
      <c r="C17" s="5">
        <v>76605.712399999989</v>
      </c>
      <c r="D17" s="9">
        <v>787</v>
      </c>
      <c r="E17" s="9"/>
      <c r="F17" s="25"/>
      <c r="G17" s="10">
        <v>787</v>
      </c>
      <c r="H17" s="10">
        <f t="shared" si="0"/>
        <v>60288695.658799991</v>
      </c>
      <c r="I17" s="10">
        <f t="shared" si="1"/>
        <v>40996313.047983997</v>
      </c>
      <c r="K17"/>
      <c r="M17"/>
      <c r="N17" s="40"/>
      <c r="O17" s="32"/>
      <c r="P17" s="32"/>
      <c r="Q17" s="32"/>
      <c r="R17" s="32"/>
      <c r="T17" s="32"/>
      <c r="U17" s="32"/>
      <c r="V17" s="32"/>
      <c r="W17" s="32"/>
      <c r="X17" s="32"/>
    </row>
    <row r="18" spans="1:24" ht="16.5" thickTop="1" thickBot="1" x14ac:dyDescent="0.3">
      <c r="A18" s="22" t="s">
        <v>25</v>
      </c>
      <c r="B18" s="5">
        <v>388</v>
      </c>
      <c r="C18" s="5">
        <v>992436.87160000007</v>
      </c>
      <c r="D18" s="9">
        <v>149</v>
      </c>
      <c r="E18" s="9">
        <v>218</v>
      </c>
      <c r="F18" s="25">
        <v>178</v>
      </c>
      <c r="G18" s="10">
        <v>182</v>
      </c>
      <c r="H18" s="10">
        <f t="shared" si="0"/>
        <v>180623510.63120002</v>
      </c>
      <c r="I18" s="10">
        <f t="shared" si="1"/>
        <v>122823987.22921602</v>
      </c>
      <c r="K18"/>
      <c r="M18"/>
      <c r="N18" s="40"/>
      <c r="O18" s="32"/>
      <c r="P18" s="32"/>
      <c r="Q18" s="32"/>
      <c r="R18" s="32"/>
      <c r="T18" s="32"/>
      <c r="U18" s="32"/>
      <c r="V18" s="32"/>
      <c r="W18" s="32"/>
      <c r="X18" s="32"/>
    </row>
    <row r="19" spans="1:24" ht="16.5" thickTop="1" thickBot="1" x14ac:dyDescent="0.3">
      <c r="A19" s="22" t="s">
        <v>26</v>
      </c>
      <c r="B19" s="5">
        <v>1885</v>
      </c>
      <c r="C19" s="5">
        <v>6568345.3751999997</v>
      </c>
      <c r="D19" s="9">
        <v>146</v>
      </c>
      <c r="E19" s="9">
        <v>163</v>
      </c>
      <c r="F19" s="25">
        <v>197</v>
      </c>
      <c r="G19" s="10">
        <v>169</v>
      </c>
      <c r="H19" s="10">
        <f t="shared" si="0"/>
        <v>1110050368.4087999</v>
      </c>
      <c r="I19" s="10">
        <f t="shared" si="1"/>
        <v>754834250.51798403</v>
      </c>
      <c r="K19"/>
      <c r="M19"/>
      <c r="N19" s="40"/>
      <c r="O19" s="32"/>
      <c r="P19" s="32"/>
      <c r="Q19" s="32"/>
      <c r="R19" s="32"/>
      <c r="T19" s="32"/>
      <c r="U19" s="32"/>
      <c r="V19" s="32"/>
      <c r="W19" s="32"/>
      <c r="X19" s="32"/>
    </row>
    <row r="20" spans="1:24" ht="16.5" thickTop="1" thickBot="1" x14ac:dyDescent="0.3">
      <c r="A20" s="22" t="s">
        <v>27</v>
      </c>
      <c r="B20" s="5">
        <v>1406</v>
      </c>
      <c r="C20" s="5">
        <v>2895696.4452</v>
      </c>
      <c r="D20" s="9">
        <v>113</v>
      </c>
      <c r="E20" s="9">
        <v>158</v>
      </c>
      <c r="F20" s="25">
        <v>504</v>
      </c>
      <c r="G20" s="10">
        <v>259</v>
      </c>
      <c r="H20" s="10">
        <f t="shared" si="0"/>
        <v>749985379.30680001</v>
      </c>
      <c r="I20" s="10">
        <f t="shared" si="1"/>
        <v>509990057.92862403</v>
      </c>
      <c r="K20"/>
      <c r="M20"/>
      <c r="N20" s="40"/>
      <c r="O20" s="32"/>
      <c r="P20" s="32"/>
      <c r="Q20" s="32"/>
      <c r="R20" s="32"/>
      <c r="T20" s="32"/>
      <c r="U20" s="32"/>
      <c r="V20" s="32"/>
      <c r="W20" s="32"/>
      <c r="X20" s="32"/>
    </row>
    <row r="21" spans="1:24" ht="16.5" thickTop="1" thickBot="1" x14ac:dyDescent="0.3">
      <c r="A21" s="22" t="s">
        <v>24</v>
      </c>
      <c r="B21" s="5">
        <v>4932</v>
      </c>
      <c r="C21" s="5">
        <v>9210294.8736000005</v>
      </c>
      <c r="D21" s="9">
        <v>86</v>
      </c>
      <c r="E21" s="9">
        <v>90</v>
      </c>
      <c r="F21" s="25">
        <v>103</v>
      </c>
      <c r="G21" s="10">
        <v>93</v>
      </c>
      <c r="H21" s="10">
        <f t="shared" si="0"/>
        <v>856557423.24480009</v>
      </c>
      <c r="I21" s="10">
        <f t="shared" si="1"/>
        <v>582459047.80646408</v>
      </c>
      <c r="K21"/>
      <c r="M21"/>
      <c r="N21" s="40"/>
      <c r="O21" s="32"/>
      <c r="P21" s="32"/>
      <c r="Q21" s="32"/>
      <c r="R21" s="32"/>
      <c r="T21" s="32"/>
      <c r="U21" s="32"/>
      <c r="V21" s="32"/>
      <c r="W21" s="32"/>
      <c r="X21" s="32"/>
    </row>
    <row r="22" spans="1:24" ht="16.5" thickTop="1" thickBot="1" x14ac:dyDescent="0.3">
      <c r="A22" s="22" t="s">
        <v>28</v>
      </c>
      <c r="B22" s="5">
        <v>2133</v>
      </c>
      <c r="C22" s="5">
        <v>3068640.0959999999</v>
      </c>
      <c r="D22" s="9">
        <v>94</v>
      </c>
      <c r="E22" s="9">
        <v>105</v>
      </c>
      <c r="F22" s="25">
        <v>85</v>
      </c>
      <c r="G22" s="10">
        <v>95</v>
      </c>
      <c r="H22" s="10">
        <f t="shared" si="0"/>
        <v>291520809.12</v>
      </c>
      <c r="I22" s="10">
        <f t="shared" si="1"/>
        <v>198234150.20160002</v>
      </c>
      <c r="K22"/>
      <c r="M22"/>
      <c r="N22" s="40"/>
      <c r="O22" s="32"/>
      <c r="P22" s="32"/>
      <c r="Q22" s="32"/>
      <c r="R22" s="32"/>
      <c r="T22" s="32"/>
      <c r="U22" s="32"/>
      <c r="V22" s="32"/>
      <c r="W22" s="32"/>
      <c r="X22" s="32"/>
    </row>
    <row r="23" spans="1:24" ht="16.5" thickTop="1" thickBot="1" x14ac:dyDescent="0.3">
      <c r="A23" s="22" t="s">
        <v>29</v>
      </c>
      <c r="B23" s="5">
        <v>1100</v>
      </c>
      <c r="C23" s="5">
        <v>2228268.1711999997</v>
      </c>
      <c r="D23" s="9">
        <v>148</v>
      </c>
      <c r="E23" s="9">
        <v>157</v>
      </c>
      <c r="F23" s="25">
        <v>177</v>
      </c>
      <c r="G23" s="10">
        <v>161</v>
      </c>
      <c r="H23" s="10">
        <f t="shared" si="0"/>
        <v>358751175.56319994</v>
      </c>
      <c r="I23" s="10">
        <f t="shared" si="1"/>
        <v>243950799.38297597</v>
      </c>
      <c r="K23"/>
      <c r="M23"/>
      <c r="N23" s="40"/>
      <c r="O23" s="32"/>
      <c r="P23" s="32"/>
      <c r="Q23" s="32"/>
      <c r="R23" s="32"/>
      <c r="T23" s="32"/>
      <c r="U23" s="32"/>
      <c r="V23" s="32"/>
      <c r="W23" s="32"/>
      <c r="X23" s="32"/>
    </row>
    <row r="24" spans="1:24" ht="16.5" thickTop="1" thickBot="1" x14ac:dyDescent="0.3">
      <c r="A24" s="22" t="s">
        <v>30</v>
      </c>
      <c r="B24" s="5">
        <v>1593</v>
      </c>
      <c r="C24" s="5">
        <v>6195556.5671999995</v>
      </c>
      <c r="D24" s="9">
        <v>99</v>
      </c>
      <c r="E24" s="9">
        <v>140</v>
      </c>
      <c r="F24" s="25">
        <v>164</v>
      </c>
      <c r="G24" s="10">
        <v>135</v>
      </c>
      <c r="H24" s="10">
        <f t="shared" si="0"/>
        <v>836400136.57199991</v>
      </c>
      <c r="I24" s="10">
        <f t="shared" si="1"/>
        <v>568752092.86896002</v>
      </c>
      <c r="K24"/>
      <c r="M24"/>
      <c r="N24" s="40"/>
      <c r="O24" s="32"/>
      <c r="P24" s="32"/>
      <c r="Q24" s="32"/>
      <c r="R24" s="32"/>
      <c r="T24" s="32"/>
      <c r="U24" s="32"/>
      <c r="V24" s="32"/>
      <c r="W24" s="32"/>
      <c r="X24" s="32"/>
    </row>
    <row r="25" spans="1:24" ht="16.5" thickTop="1" thickBot="1" x14ac:dyDescent="0.3">
      <c r="A25" s="22" t="s">
        <v>33</v>
      </c>
      <c r="B25" s="5">
        <v>319</v>
      </c>
      <c r="C25" s="5">
        <v>867673.48800000001</v>
      </c>
      <c r="D25" s="9">
        <v>225</v>
      </c>
      <c r="E25" s="9">
        <v>220</v>
      </c>
      <c r="F25" s="25">
        <v>234</v>
      </c>
      <c r="G25" s="10">
        <v>227</v>
      </c>
      <c r="H25" s="10">
        <f t="shared" si="0"/>
        <v>196961881.77599999</v>
      </c>
      <c r="I25" s="10">
        <f t="shared" si="1"/>
        <v>133934079.60768001</v>
      </c>
      <c r="K25"/>
      <c r="M25"/>
      <c r="N25" s="40"/>
      <c r="O25" s="32"/>
      <c r="P25" s="32"/>
      <c r="Q25" s="32"/>
      <c r="R25" s="32"/>
      <c r="T25" s="32"/>
      <c r="U25" s="32"/>
      <c r="V25" s="32"/>
      <c r="W25" s="32"/>
      <c r="X25" s="32"/>
    </row>
    <row r="26" spans="1:24" ht="16.5" thickTop="1" thickBot="1" x14ac:dyDescent="0.3">
      <c r="A26" s="22" t="s">
        <v>32</v>
      </c>
      <c r="B26" s="5">
        <v>261</v>
      </c>
      <c r="C26" s="5">
        <v>889029.72080000001</v>
      </c>
      <c r="D26" s="9">
        <v>334</v>
      </c>
      <c r="E26" s="9">
        <v>406</v>
      </c>
      <c r="F26" s="25">
        <v>401</v>
      </c>
      <c r="G26" s="10">
        <v>381</v>
      </c>
      <c r="H26" s="10">
        <f t="shared" si="0"/>
        <v>338720323.62480003</v>
      </c>
      <c r="I26" s="10">
        <f t="shared" si="1"/>
        <v>230329820.06486404</v>
      </c>
      <c r="K26"/>
      <c r="M26"/>
      <c r="N26" s="40"/>
      <c r="O26" s="32"/>
      <c r="P26" s="32"/>
      <c r="Q26" s="32"/>
      <c r="R26" s="32"/>
      <c r="T26" s="32"/>
      <c r="U26" s="32"/>
      <c r="V26" s="32"/>
      <c r="W26" s="32"/>
      <c r="X26" s="32"/>
    </row>
    <row r="27" spans="1:24" ht="16.5" thickTop="1" thickBot="1" x14ac:dyDescent="0.3">
      <c r="A27" s="22" t="s">
        <v>31</v>
      </c>
      <c r="B27" s="5">
        <v>264</v>
      </c>
      <c r="C27" s="5">
        <v>1251473.9724000001</v>
      </c>
      <c r="D27" s="9">
        <v>383</v>
      </c>
      <c r="E27" s="9">
        <v>424</v>
      </c>
      <c r="F27" s="25">
        <v>460</v>
      </c>
      <c r="G27" s="10">
        <v>423</v>
      </c>
      <c r="H27" s="10">
        <f t="shared" si="0"/>
        <v>529373490.32520002</v>
      </c>
      <c r="I27" s="10">
        <f t="shared" si="1"/>
        <v>359973973.42113602</v>
      </c>
      <c r="K27"/>
      <c r="M27"/>
      <c r="N27" s="40"/>
      <c r="O27" s="32"/>
      <c r="P27" s="32"/>
      <c r="Q27" s="32"/>
      <c r="R27" s="32"/>
      <c r="T27" s="32"/>
      <c r="U27" s="32"/>
      <c r="V27" s="32"/>
      <c r="W27" s="32"/>
      <c r="X27" s="32"/>
    </row>
    <row r="28" spans="1:24" ht="16.5" thickTop="1" thickBot="1" x14ac:dyDescent="0.3">
      <c r="A28" s="22" t="s">
        <v>34</v>
      </c>
      <c r="B28" s="5">
        <v>1066</v>
      </c>
      <c r="C28" s="5">
        <v>2468164.2004</v>
      </c>
      <c r="D28" s="9">
        <v>194</v>
      </c>
      <c r="E28" s="9">
        <v>180</v>
      </c>
      <c r="F28" s="25">
        <v>222</v>
      </c>
      <c r="G28" s="10">
        <v>199</v>
      </c>
      <c r="H28" s="10">
        <f t="shared" si="0"/>
        <v>491164675.87959999</v>
      </c>
      <c r="I28" s="10">
        <f t="shared" si="1"/>
        <v>333991979.59812802</v>
      </c>
      <c r="K28"/>
      <c r="M28"/>
      <c r="N28" s="40"/>
      <c r="O28" s="32"/>
      <c r="P28" s="32"/>
      <c r="Q28" s="32"/>
      <c r="R28" s="32"/>
      <c r="T28" s="32"/>
      <c r="U28" s="32"/>
      <c r="V28" s="32"/>
      <c r="W28" s="32"/>
      <c r="X28" s="32"/>
    </row>
    <row r="29" spans="1:24" ht="16.5" thickTop="1" thickBot="1" x14ac:dyDescent="0.3">
      <c r="A29" s="22" t="s">
        <v>35</v>
      </c>
      <c r="B29" s="5">
        <v>764</v>
      </c>
      <c r="C29" s="5">
        <v>2053262.7967999999</v>
      </c>
      <c r="D29" s="9">
        <v>89</v>
      </c>
      <c r="E29" s="9">
        <v>126</v>
      </c>
      <c r="F29" s="25">
        <v>91</v>
      </c>
      <c r="G29" s="10">
        <v>102</v>
      </c>
      <c r="H29" s="10">
        <f t="shared" si="0"/>
        <v>209432805.27359998</v>
      </c>
      <c r="I29" s="10">
        <f t="shared" si="1"/>
        <v>142414307.58604801</v>
      </c>
      <c r="K29"/>
      <c r="M29"/>
      <c r="N29" s="40"/>
      <c r="O29" s="32"/>
      <c r="P29" s="32"/>
      <c r="Q29" s="32"/>
      <c r="R29" s="32"/>
      <c r="T29" s="32"/>
      <c r="U29" s="32"/>
      <c r="V29" s="32"/>
      <c r="W29" s="32"/>
      <c r="X29" s="32"/>
    </row>
    <row r="30" spans="1:24" ht="16.5" thickTop="1" thickBot="1" x14ac:dyDescent="0.3">
      <c r="A30" s="22" t="s">
        <v>37</v>
      </c>
      <c r="B30" s="5">
        <v>2063</v>
      </c>
      <c r="C30" s="5">
        <v>4273111.9135999996</v>
      </c>
      <c r="D30" s="9">
        <v>79</v>
      </c>
      <c r="E30" s="9">
        <v>67</v>
      </c>
      <c r="F30" s="25">
        <v>74</v>
      </c>
      <c r="G30" s="10">
        <v>74</v>
      </c>
      <c r="H30" s="10">
        <f t="shared" si="0"/>
        <v>316210281.60639995</v>
      </c>
      <c r="I30" s="10">
        <f t="shared" si="1"/>
        <v>215022991.49235198</v>
      </c>
      <c r="K30"/>
      <c r="M30"/>
      <c r="N30" s="40"/>
      <c r="O30" s="32"/>
      <c r="P30" s="32"/>
      <c r="Q30" s="32"/>
      <c r="R30" s="32"/>
      <c r="T30" s="32"/>
      <c r="U30" s="32"/>
      <c r="V30" s="32"/>
      <c r="W30" s="32"/>
      <c r="X30" s="32"/>
    </row>
    <row r="31" spans="1:24" ht="16.5" thickTop="1" thickBot="1" x14ac:dyDescent="0.3">
      <c r="A31" s="22" t="s">
        <v>36</v>
      </c>
      <c r="B31" s="5">
        <v>3054</v>
      </c>
      <c r="C31" s="5">
        <v>7144167.6359999999</v>
      </c>
      <c r="D31" s="9">
        <v>94</v>
      </c>
      <c r="E31" s="9">
        <v>103</v>
      </c>
      <c r="F31" s="25">
        <v>109</v>
      </c>
      <c r="G31" s="10">
        <v>102</v>
      </c>
      <c r="H31" s="10">
        <f t="shared" si="0"/>
        <v>728705098.87199998</v>
      </c>
      <c r="I31" s="10">
        <f t="shared" si="1"/>
        <v>495519467.23296005</v>
      </c>
      <c r="K31"/>
      <c r="M31"/>
      <c r="N31" s="40"/>
      <c r="O31" s="32"/>
      <c r="P31" s="32"/>
      <c r="Q31" s="32"/>
      <c r="R31" s="32"/>
      <c r="T31" s="32"/>
      <c r="U31" s="32"/>
      <c r="V31" s="32"/>
      <c r="W31" s="32"/>
      <c r="X31" s="32"/>
    </row>
    <row r="32" spans="1:24" ht="16.5" thickTop="1" thickBot="1" x14ac:dyDescent="0.3">
      <c r="A32" s="22" t="s">
        <v>38</v>
      </c>
      <c r="B32" s="5">
        <v>407</v>
      </c>
      <c r="C32" s="5">
        <v>950665.69079999998</v>
      </c>
      <c r="D32" s="9">
        <v>179</v>
      </c>
      <c r="E32" s="9">
        <v>131</v>
      </c>
      <c r="F32" s="25">
        <v>119</v>
      </c>
      <c r="G32" s="10">
        <v>143</v>
      </c>
      <c r="H32" s="10">
        <f t="shared" si="0"/>
        <v>135945193.78439999</v>
      </c>
      <c r="I32" s="10">
        <f t="shared" si="1"/>
        <v>92442731.773391992</v>
      </c>
      <c r="K32"/>
      <c r="M32"/>
      <c r="N32" s="40"/>
      <c r="O32" s="32"/>
      <c r="P32" s="32"/>
      <c r="Q32" s="32"/>
      <c r="R32" s="32"/>
      <c r="T32" s="32"/>
      <c r="U32" s="32"/>
      <c r="V32" s="32"/>
      <c r="W32" s="32"/>
      <c r="X32" s="32"/>
    </row>
    <row r="33" spans="1:24" ht="16.5" thickTop="1" thickBot="1" x14ac:dyDescent="0.3">
      <c r="A33" s="22" t="s">
        <v>41</v>
      </c>
      <c r="B33" s="5">
        <v>2303</v>
      </c>
      <c r="C33" s="5">
        <v>3041513.7056</v>
      </c>
      <c r="D33" s="9">
        <v>109</v>
      </c>
      <c r="E33" s="9">
        <v>133</v>
      </c>
      <c r="F33" s="25">
        <v>149</v>
      </c>
      <c r="G33" s="10">
        <v>131</v>
      </c>
      <c r="H33" s="10">
        <f t="shared" si="0"/>
        <v>398438295.43360001</v>
      </c>
      <c r="I33" s="10">
        <f t="shared" si="1"/>
        <v>270938040.89484805</v>
      </c>
      <c r="K33"/>
      <c r="M33"/>
      <c r="N33" s="40"/>
      <c r="O33" s="32"/>
      <c r="P33" s="32"/>
      <c r="Q33" s="32"/>
      <c r="R33" s="32"/>
      <c r="T33" s="32"/>
      <c r="U33" s="32"/>
      <c r="V33" s="32"/>
      <c r="W33" s="32"/>
      <c r="X33" s="32"/>
    </row>
    <row r="34" spans="1:24" ht="16.5" thickTop="1" thickBot="1" x14ac:dyDescent="0.3">
      <c r="A34" s="22" t="s">
        <v>45</v>
      </c>
      <c r="B34" s="5">
        <v>26</v>
      </c>
      <c r="C34" s="5">
        <v>82395.130399999995</v>
      </c>
      <c r="D34" s="9">
        <v>240</v>
      </c>
      <c r="E34" s="9">
        <v>231</v>
      </c>
      <c r="F34" s="25"/>
      <c r="G34" s="10">
        <v>236</v>
      </c>
      <c r="H34" s="10">
        <f t="shared" si="0"/>
        <v>19445250.7744</v>
      </c>
      <c r="I34" s="10">
        <f t="shared" si="1"/>
        <v>13222770.526592001</v>
      </c>
      <c r="K34"/>
      <c r="M34"/>
      <c r="N34" s="40"/>
      <c r="O34" s="32"/>
      <c r="P34" s="32"/>
      <c r="Q34" s="32"/>
      <c r="R34" s="32"/>
      <c r="T34" s="32"/>
      <c r="U34" s="32"/>
      <c r="V34" s="32"/>
      <c r="W34" s="32"/>
      <c r="X34" s="32"/>
    </row>
    <row r="35" spans="1:24" ht="16.5" thickTop="1" thickBot="1" x14ac:dyDescent="0.3">
      <c r="A35" s="22" t="s">
        <v>42</v>
      </c>
      <c r="B35" s="5">
        <v>257</v>
      </c>
      <c r="C35" s="5">
        <v>636207.59600000002</v>
      </c>
      <c r="D35" s="9">
        <v>221</v>
      </c>
      <c r="E35" s="9">
        <v>338</v>
      </c>
      <c r="F35" s="25">
        <v>306</v>
      </c>
      <c r="G35" s="10">
        <v>289</v>
      </c>
      <c r="H35" s="10">
        <f t="shared" si="0"/>
        <v>183863995.24400002</v>
      </c>
      <c r="I35" s="10">
        <f t="shared" si="1"/>
        <v>125027516.76592003</v>
      </c>
      <c r="K35"/>
      <c r="M35"/>
      <c r="N35" s="40"/>
      <c r="O35" s="32"/>
      <c r="P35" s="32"/>
      <c r="Q35" s="32"/>
      <c r="R35" s="32"/>
      <c r="T35" s="32"/>
      <c r="U35" s="32"/>
      <c r="V35" s="32"/>
      <c r="W35" s="32"/>
      <c r="X35" s="32"/>
    </row>
    <row r="36" spans="1:24" ht="16.5" thickTop="1" thickBot="1" x14ac:dyDescent="0.3">
      <c r="A36" s="22" t="s">
        <v>43</v>
      </c>
      <c r="B36" s="5">
        <v>404</v>
      </c>
      <c r="C36" s="5">
        <v>1777727.1728000001</v>
      </c>
      <c r="D36" s="9"/>
      <c r="E36" s="9"/>
      <c r="F36" s="25">
        <v>489</v>
      </c>
      <c r="G36" s="10">
        <v>489</v>
      </c>
      <c r="H36" s="10">
        <f t="shared" si="0"/>
        <v>869308587.49919999</v>
      </c>
      <c r="I36" s="10">
        <f t="shared" si="1"/>
        <v>591129839.49945605</v>
      </c>
      <c r="K36"/>
      <c r="M36"/>
      <c r="N36" s="40"/>
      <c r="O36" s="32"/>
      <c r="P36" s="32"/>
      <c r="Q36" s="32"/>
      <c r="R36" s="32"/>
      <c r="T36" s="32"/>
      <c r="U36" s="32"/>
      <c r="V36" s="32"/>
      <c r="W36" s="32"/>
      <c r="X36" s="32"/>
    </row>
    <row r="37" spans="1:24" ht="16.5" thickTop="1" thickBot="1" x14ac:dyDescent="0.3">
      <c r="A37" s="22" t="s">
        <v>44</v>
      </c>
      <c r="B37" s="5">
        <v>212</v>
      </c>
      <c r="C37" s="5">
        <v>669022.36800000002</v>
      </c>
      <c r="D37" s="9">
        <v>170</v>
      </c>
      <c r="E37" s="9">
        <v>125</v>
      </c>
      <c r="F37" s="25">
        <v>258</v>
      </c>
      <c r="G37" s="10">
        <v>185</v>
      </c>
      <c r="H37" s="10">
        <f t="shared" si="0"/>
        <v>123769138.08</v>
      </c>
      <c r="I37" s="10">
        <f t="shared" si="1"/>
        <v>84163013.894400001</v>
      </c>
      <c r="K37"/>
      <c r="M37"/>
      <c r="N37" s="40"/>
      <c r="O37" s="32"/>
      <c r="P37" s="32"/>
      <c r="Q37" s="32"/>
      <c r="R37" s="32"/>
      <c r="T37" s="32"/>
      <c r="U37" s="32"/>
      <c r="V37" s="32"/>
      <c r="W37" s="32"/>
      <c r="X37" s="32"/>
    </row>
    <row r="38" spans="1:24" ht="16.5" thickTop="1" thickBot="1" x14ac:dyDescent="0.3">
      <c r="A38" s="22" t="s">
        <v>46</v>
      </c>
      <c r="B38" s="5">
        <v>1530</v>
      </c>
      <c r="C38" s="5">
        <v>4958518.2108000005</v>
      </c>
      <c r="D38" s="9">
        <v>220</v>
      </c>
      <c r="E38" s="9">
        <v>302</v>
      </c>
      <c r="F38" s="25">
        <v>288</v>
      </c>
      <c r="G38" s="10">
        <v>270</v>
      </c>
      <c r="H38" s="10">
        <f t="shared" si="0"/>
        <v>1338799916.9160001</v>
      </c>
      <c r="I38" s="10">
        <f t="shared" si="1"/>
        <v>910383943.5028801</v>
      </c>
      <c r="K38"/>
      <c r="M38"/>
      <c r="N38" s="40"/>
      <c r="O38" s="32"/>
      <c r="P38" s="32"/>
      <c r="Q38" s="32"/>
      <c r="R38" s="32"/>
      <c r="T38" s="32"/>
      <c r="U38" s="32"/>
      <c r="V38" s="32"/>
      <c r="W38" s="32"/>
      <c r="X38" s="32"/>
    </row>
    <row r="39" spans="1:24" ht="16.5" thickTop="1" thickBot="1" x14ac:dyDescent="0.3">
      <c r="A39" s="22" t="s">
        <v>39</v>
      </c>
      <c r="B39" s="5">
        <v>1632</v>
      </c>
      <c r="C39" s="5">
        <v>6205959.6580000008</v>
      </c>
      <c r="D39" s="9">
        <v>110</v>
      </c>
      <c r="E39" s="9">
        <v>111</v>
      </c>
      <c r="F39" s="25">
        <v>128</v>
      </c>
      <c r="G39" s="10">
        <v>117</v>
      </c>
      <c r="H39" s="10">
        <f t="shared" si="0"/>
        <v>726097279.98600006</v>
      </c>
      <c r="I39" s="10">
        <f t="shared" si="1"/>
        <v>493746150.3904801</v>
      </c>
      <c r="K39"/>
      <c r="M39"/>
      <c r="N39" s="40"/>
      <c r="O39" s="32"/>
      <c r="P39" s="32"/>
      <c r="Q39" s="32"/>
      <c r="R39" s="32"/>
      <c r="T39" s="32"/>
      <c r="U39" s="32"/>
      <c r="V39" s="32"/>
      <c r="W39" s="32"/>
      <c r="X39" s="32"/>
    </row>
    <row r="40" spans="1:24" ht="16.5" thickTop="1" thickBot="1" x14ac:dyDescent="0.3">
      <c r="A40" s="22" t="s">
        <v>40</v>
      </c>
      <c r="B40" s="5">
        <v>644</v>
      </c>
      <c r="C40" s="5">
        <v>764076.53079999995</v>
      </c>
      <c r="D40" s="9">
        <v>140</v>
      </c>
      <c r="E40" s="9">
        <v>173</v>
      </c>
      <c r="F40" s="25">
        <v>178</v>
      </c>
      <c r="G40" s="10">
        <v>164</v>
      </c>
      <c r="H40" s="10">
        <f t="shared" si="0"/>
        <v>125308551.05119999</v>
      </c>
      <c r="I40" s="10">
        <f t="shared" si="1"/>
        <v>85209814.714816004</v>
      </c>
      <c r="K40"/>
      <c r="M40"/>
      <c r="N40" s="40"/>
      <c r="O40" s="32"/>
      <c r="P40" s="32"/>
      <c r="Q40" s="32"/>
      <c r="R40" s="32"/>
      <c r="T40" s="32"/>
      <c r="U40" s="32"/>
      <c r="V40" s="32"/>
      <c r="W40" s="32"/>
      <c r="X40" s="32"/>
    </row>
    <row r="41" spans="1:24" ht="16.5" thickTop="1" thickBot="1" x14ac:dyDescent="0.3">
      <c r="A41" s="22" t="s">
        <v>47</v>
      </c>
      <c r="B41" s="5">
        <v>1826</v>
      </c>
      <c r="C41" s="5">
        <v>4221983.6215999993</v>
      </c>
      <c r="D41" s="9">
        <v>157</v>
      </c>
      <c r="E41" s="9">
        <v>173</v>
      </c>
      <c r="F41" s="25">
        <v>191</v>
      </c>
      <c r="G41" s="10">
        <v>174</v>
      </c>
      <c r="H41" s="10">
        <f t="shared" si="0"/>
        <v>734625150.15839982</v>
      </c>
      <c r="I41" s="10">
        <f t="shared" si="1"/>
        <v>499545102.10771191</v>
      </c>
      <c r="K41"/>
      <c r="M41"/>
      <c r="N41" s="40"/>
      <c r="O41" s="32"/>
      <c r="P41" s="32"/>
      <c r="Q41" s="32"/>
      <c r="R41" s="32"/>
      <c r="T41" s="32"/>
      <c r="U41" s="32"/>
      <c r="V41" s="32"/>
      <c r="W41" s="32"/>
      <c r="X41" s="32"/>
    </row>
    <row r="42" spans="1:24" ht="16.5" thickTop="1" thickBot="1" x14ac:dyDescent="0.3">
      <c r="A42" s="22" t="s">
        <v>48</v>
      </c>
      <c r="B42" s="5">
        <v>3341</v>
      </c>
      <c r="C42" s="5">
        <v>6154855.7911999999</v>
      </c>
      <c r="D42" s="9">
        <v>115</v>
      </c>
      <c r="E42" s="9">
        <v>112</v>
      </c>
      <c r="F42" s="25">
        <v>111</v>
      </c>
      <c r="G42" s="10">
        <v>113</v>
      </c>
      <c r="H42" s="10">
        <f t="shared" si="0"/>
        <v>695498704.40559995</v>
      </c>
      <c r="I42" s="10">
        <f t="shared" si="1"/>
        <v>472939118.99580801</v>
      </c>
      <c r="K42"/>
      <c r="M42"/>
      <c r="N42" s="40"/>
      <c r="O42" s="32"/>
      <c r="P42" s="32"/>
      <c r="Q42" s="32"/>
      <c r="R42" s="32"/>
      <c r="T42" s="32"/>
      <c r="U42" s="32"/>
      <c r="V42" s="32"/>
      <c r="W42" s="32"/>
      <c r="X42" s="32"/>
    </row>
    <row r="43" spans="1:24" ht="16.5" thickTop="1" thickBot="1" x14ac:dyDescent="0.3">
      <c r="A43" s="22" t="s">
        <v>49</v>
      </c>
      <c r="B43" s="5">
        <v>399</v>
      </c>
      <c r="C43" s="5">
        <v>1367346.4756</v>
      </c>
      <c r="D43" s="9">
        <v>187</v>
      </c>
      <c r="E43" s="9">
        <v>199</v>
      </c>
      <c r="F43" s="25">
        <v>150</v>
      </c>
      <c r="G43" s="10">
        <v>179</v>
      </c>
      <c r="H43" s="10">
        <f t="shared" si="0"/>
        <v>244755019.13240001</v>
      </c>
      <c r="I43" s="10">
        <f t="shared" si="1"/>
        <v>166433413.01003203</v>
      </c>
      <c r="K43"/>
      <c r="M43"/>
      <c r="N43" s="40"/>
      <c r="O43" s="32"/>
      <c r="P43" s="32"/>
      <c r="Q43" s="32"/>
      <c r="R43" s="32"/>
      <c r="T43" s="32"/>
      <c r="U43" s="32"/>
      <c r="V43" s="32"/>
      <c r="W43" s="32"/>
      <c r="X43" s="32"/>
    </row>
    <row r="44" spans="1:24" ht="16.5" thickTop="1" thickBot="1" x14ac:dyDescent="0.3">
      <c r="A44" s="22" t="s">
        <v>50</v>
      </c>
      <c r="B44" s="5">
        <v>4029</v>
      </c>
      <c r="C44" s="5">
        <v>8665831.5568000004</v>
      </c>
      <c r="D44" s="9">
        <v>283</v>
      </c>
      <c r="E44" s="9">
        <v>341</v>
      </c>
      <c r="F44" s="25">
        <v>300</v>
      </c>
      <c r="G44" s="10">
        <v>308</v>
      </c>
      <c r="H44" s="10">
        <f t="shared" si="0"/>
        <v>2669076119.4944</v>
      </c>
      <c r="I44" s="10">
        <f t="shared" si="1"/>
        <v>1814971761.2561922</v>
      </c>
      <c r="K44"/>
      <c r="M44"/>
      <c r="N44" s="40"/>
      <c r="O44" s="32"/>
      <c r="P44" s="32"/>
      <c r="Q44" s="32"/>
      <c r="R44" s="32"/>
      <c r="T44" s="32"/>
      <c r="U44" s="32"/>
      <c r="V44" s="32"/>
      <c r="W44" s="32"/>
      <c r="X44" s="32"/>
    </row>
    <row r="45" spans="1:24" ht="16.5" thickTop="1" thickBot="1" x14ac:dyDescent="0.3">
      <c r="A45" s="22" t="s">
        <v>52</v>
      </c>
      <c r="B45" s="5">
        <v>95</v>
      </c>
      <c r="C45" s="5">
        <v>427354.27439999999</v>
      </c>
      <c r="D45" s="9"/>
      <c r="E45" s="9"/>
      <c r="F45" s="25"/>
      <c r="G45" s="10">
        <v>203</v>
      </c>
      <c r="H45" s="10">
        <f t="shared" si="0"/>
        <v>86752917.703199998</v>
      </c>
      <c r="I45" s="10">
        <f t="shared" si="1"/>
        <v>58991984.038176</v>
      </c>
      <c r="K45"/>
      <c r="M45"/>
      <c r="N45" s="40"/>
      <c r="O45" s="32"/>
      <c r="P45" s="32"/>
      <c r="Q45" s="32"/>
      <c r="R45" s="32"/>
      <c r="T45" s="32"/>
      <c r="U45" s="32"/>
      <c r="V45" s="32"/>
      <c r="W45" s="32"/>
      <c r="X45" s="32"/>
    </row>
    <row r="46" spans="1:24" ht="16.5" thickTop="1" thickBot="1" x14ac:dyDescent="0.3">
      <c r="A46" s="22" t="s">
        <v>53</v>
      </c>
      <c r="B46" s="5">
        <v>862</v>
      </c>
      <c r="C46" s="5">
        <v>3126528.0352000003</v>
      </c>
      <c r="D46" s="9">
        <v>113</v>
      </c>
      <c r="E46" s="9">
        <v>142</v>
      </c>
      <c r="F46" s="25">
        <v>153</v>
      </c>
      <c r="G46" s="10">
        <v>136</v>
      </c>
      <c r="H46" s="10">
        <f t="shared" si="0"/>
        <v>425207812.78720003</v>
      </c>
      <c r="I46" s="10">
        <f t="shared" si="1"/>
        <v>289141312.69529605</v>
      </c>
      <c r="K46"/>
      <c r="M46"/>
      <c r="N46" s="40"/>
      <c r="O46" s="32"/>
      <c r="P46" s="32"/>
      <c r="Q46" s="32"/>
      <c r="R46" s="32"/>
      <c r="T46" s="32"/>
      <c r="U46" s="32"/>
      <c r="V46" s="32"/>
      <c r="W46" s="32"/>
      <c r="X46" s="32"/>
    </row>
    <row r="47" spans="1:24" ht="16.5" thickTop="1" thickBot="1" x14ac:dyDescent="0.3">
      <c r="A47" s="22" t="s">
        <v>54</v>
      </c>
      <c r="B47" s="5">
        <v>1124</v>
      </c>
      <c r="C47" s="5">
        <v>1770268.8788000001</v>
      </c>
      <c r="D47" s="9">
        <v>116</v>
      </c>
      <c r="E47" s="9">
        <v>165</v>
      </c>
      <c r="F47" s="25">
        <v>163</v>
      </c>
      <c r="G47" s="10">
        <v>148</v>
      </c>
      <c r="H47" s="10">
        <f t="shared" si="0"/>
        <v>261999794.06240001</v>
      </c>
      <c r="I47" s="10">
        <f t="shared" si="1"/>
        <v>178159859.96243203</v>
      </c>
      <c r="K47"/>
      <c r="M47"/>
      <c r="N47" s="40"/>
      <c r="O47" s="32"/>
      <c r="P47" s="32"/>
      <c r="Q47" s="32"/>
      <c r="R47" s="32"/>
      <c r="T47" s="32"/>
      <c r="U47" s="32"/>
      <c r="V47" s="32"/>
      <c r="W47" s="32"/>
      <c r="X47" s="32"/>
    </row>
    <row r="48" spans="1:24" ht="16.5" thickTop="1" thickBot="1" x14ac:dyDescent="0.3">
      <c r="A48" s="22" t="s">
        <v>55</v>
      </c>
      <c r="B48" s="5">
        <v>909</v>
      </c>
      <c r="C48" s="5">
        <v>2735501.8879999998</v>
      </c>
      <c r="D48" s="9"/>
      <c r="E48" s="9"/>
      <c r="F48" s="25">
        <v>78</v>
      </c>
      <c r="G48" s="10">
        <v>78</v>
      </c>
      <c r="H48" s="10">
        <f t="shared" si="0"/>
        <v>213369147.264</v>
      </c>
      <c r="I48" s="10">
        <f t="shared" si="1"/>
        <v>145091020.13952002</v>
      </c>
      <c r="K48"/>
      <c r="M48"/>
      <c r="N48" s="40"/>
      <c r="O48" s="32"/>
      <c r="P48" s="32"/>
      <c r="Q48" s="32"/>
      <c r="R48" s="32"/>
      <c r="T48" s="32"/>
      <c r="U48" s="32"/>
      <c r="V48" s="32"/>
      <c r="W48" s="32"/>
      <c r="X48" s="32"/>
    </row>
    <row r="49" spans="1:24" ht="16.5" thickTop="1" thickBot="1" x14ac:dyDescent="0.3">
      <c r="A49" s="22" t="s">
        <v>56</v>
      </c>
      <c r="B49" s="5">
        <v>846</v>
      </c>
      <c r="C49" s="5">
        <v>2787104.5883999998</v>
      </c>
      <c r="D49" s="9">
        <v>101</v>
      </c>
      <c r="E49" s="9">
        <v>118</v>
      </c>
      <c r="F49" s="25">
        <v>89</v>
      </c>
      <c r="G49" s="10">
        <v>103</v>
      </c>
      <c r="H49" s="10">
        <f t="shared" si="0"/>
        <v>287071772.60519999</v>
      </c>
      <c r="I49" s="10">
        <f t="shared" si="1"/>
        <v>195208805.37153602</v>
      </c>
      <c r="K49"/>
      <c r="M49"/>
      <c r="N49" s="40"/>
      <c r="O49" s="32"/>
      <c r="P49" s="32"/>
      <c r="Q49" s="32"/>
      <c r="R49" s="32"/>
      <c r="T49" s="32"/>
      <c r="U49" s="32"/>
      <c r="V49" s="32"/>
      <c r="W49" s="32"/>
      <c r="X49" s="32"/>
    </row>
    <row r="50" spans="1:24" ht="16.5" thickTop="1" thickBot="1" x14ac:dyDescent="0.3">
      <c r="A50" s="22" t="s">
        <v>57</v>
      </c>
      <c r="B50" s="5">
        <v>84</v>
      </c>
      <c r="C50" s="5">
        <v>137936.5288</v>
      </c>
      <c r="D50" s="9"/>
      <c r="E50" s="9"/>
      <c r="F50" s="25">
        <v>186</v>
      </c>
      <c r="G50" s="10">
        <v>186</v>
      </c>
      <c r="H50" s="10">
        <f t="shared" si="0"/>
        <v>25656194.356800001</v>
      </c>
      <c r="I50" s="10">
        <f t="shared" si="1"/>
        <v>17446212.162624002</v>
      </c>
      <c r="K50"/>
      <c r="M50"/>
      <c r="N50" s="40"/>
      <c r="O50" s="32"/>
      <c r="P50" s="32"/>
      <c r="Q50" s="32"/>
      <c r="R50" s="32"/>
      <c r="T50" s="32"/>
      <c r="U50" s="32"/>
      <c r="V50" s="32"/>
      <c r="W50" s="32"/>
      <c r="X50" s="32"/>
    </row>
    <row r="51" spans="1:24" ht="16.5" thickTop="1" thickBot="1" x14ac:dyDescent="0.3">
      <c r="A51" s="22" t="s">
        <v>59</v>
      </c>
      <c r="B51" s="5">
        <v>145</v>
      </c>
      <c r="C51" s="5">
        <v>344578.45520000003</v>
      </c>
      <c r="D51" s="9">
        <v>267</v>
      </c>
      <c r="E51" s="9">
        <v>349</v>
      </c>
      <c r="F51" s="25">
        <v>360</v>
      </c>
      <c r="G51" s="10">
        <v>326</v>
      </c>
      <c r="H51" s="10">
        <f t="shared" si="0"/>
        <v>112332576.39520001</v>
      </c>
      <c r="I51" s="10">
        <f t="shared" si="1"/>
        <v>76386151.948736012</v>
      </c>
      <c r="K51"/>
      <c r="M51"/>
      <c r="N51" s="40"/>
      <c r="O51" s="32"/>
      <c r="P51" s="32"/>
      <c r="Q51" s="32"/>
      <c r="R51" s="32"/>
      <c r="T51" s="32"/>
      <c r="U51" s="32"/>
      <c r="V51" s="32"/>
      <c r="W51" s="32"/>
      <c r="X51" s="32"/>
    </row>
    <row r="52" spans="1:24" ht="16.5" thickTop="1" thickBot="1" x14ac:dyDescent="0.3">
      <c r="A52" s="22" t="s">
        <v>58</v>
      </c>
      <c r="B52" s="5">
        <v>799</v>
      </c>
      <c r="C52" s="5">
        <v>2225131.2007999998</v>
      </c>
      <c r="D52" s="9">
        <v>212</v>
      </c>
      <c r="E52" s="9">
        <v>170</v>
      </c>
      <c r="F52" s="25">
        <v>211</v>
      </c>
      <c r="G52" s="10">
        <v>198</v>
      </c>
      <c r="H52" s="10">
        <f t="shared" si="0"/>
        <v>440575977.75839996</v>
      </c>
      <c r="I52" s="10">
        <f t="shared" si="1"/>
        <v>299591664.87571198</v>
      </c>
      <c r="K52"/>
      <c r="M52"/>
      <c r="N52" s="40"/>
      <c r="O52" s="32"/>
      <c r="P52" s="32"/>
      <c r="Q52" s="32"/>
      <c r="R52" s="32"/>
      <c r="T52" s="32"/>
      <c r="U52" s="32"/>
      <c r="V52" s="32"/>
      <c r="W52" s="32"/>
      <c r="X52" s="32"/>
    </row>
    <row r="53" spans="1:24" ht="16.5" thickTop="1" thickBot="1" x14ac:dyDescent="0.3">
      <c r="A53" s="22" t="s">
        <v>60</v>
      </c>
      <c r="B53" s="5">
        <v>266</v>
      </c>
      <c r="C53" s="5">
        <v>1442729.8520000002</v>
      </c>
      <c r="D53" s="9">
        <v>176</v>
      </c>
      <c r="E53" s="9">
        <v>213</v>
      </c>
      <c r="F53" s="25">
        <v>208</v>
      </c>
      <c r="G53" s="10">
        <v>199</v>
      </c>
      <c r="H53" s="10">
        <f t="shared" si="0"/>
        <v>287103240.54800004</v>
      </c>
      <c r="I53" s="10">
        <f t="shared" si="1"/>
        <v>195230203.57264003</v>
      </c>
      <c r="K53"/>
      <c r="M53"/>
      <c r="N53" s="40"/>
      <c r="O53" s="32"/>
      <c r="P53" s="32"/>
      <c r="Q53" s="32"/>
      <c r="R53" s="32"/>
      <c r="T53" s="32"/>
      <c r="U53" s="32"/>
      <c r="V53" s="32"/>
      <c r="W53" s="32"/>
      <c r="X53" s="32"/>
    </row>
    <row r="54" spans="1:24" ht="16.5" thickTop="1" thickBot="1" x14ac:dyDescent="0.3">
      <c r="A54" s="22" t="s">
        <v>62</v>
      </c>
      <c r="B54" s="5">
        <v>1106</v>
      </c>
      <c r="C54" s="5">
        <v>2471116.7444000002</v>
      </c>
      <c r="D54" s="9">
        <v>145</v>
      </c>
      <c r="E54" s="9">
        <v>201</v>
      </c>
      <c r="F54" s="25">
        <v>165</v>
      </c>
      <c r="G54" s="10">
        <v>171</v>
      </c>
      <c r="H54" s="10">
        <f t="shared" si="0"/>
        <v>422560963.29240006</v>
      </c>
      <c r="I54" s="10">
        <f t="shared" si="1"/>
        <v>287341455.03883207</v>
      </c>
      <c r="K54"/>
      <c r="M54"/>
      <c r="N54" s="40"/>
      <c r="O54" s="32"/>
      <c r="P54" s="32"/>
      <c r="Q54" s="32"/>
      <c r="R54" s="32"/>
      <c r="T54" s="32"/>
      <c r="U54" s="32"/>
      <c r="V54" s="32"/>
      <c r="W54" s="32"/>
      <c r="X54" s="32"/>
    </row>
    <row r="55" spans="1:24" ht="16.5" thickTop="1" thickBot="1" x14ac:dyDescent="0.3">
      <c r="A55" s="22" t="s">
        <v>61</v>
      </c>
      <c r="B55" s="5">
        <v>1152</v>
      </c>
      <c r="C55" s="5">
        <v>2589629.6439999999</v>
      </c>
      <c r="D55" s="9">
        <v>117</v>
      </c>
      <c r="E55" s="9">
        <v>123</v>
      </c>
      <c r="F55" s="25">
        <v>109</v>
      </c>
      <c r="G55" s="10">
        <v>117</v>
      </c>
      <c r="H55" s="10">
        <f t="shared" si="0"/>
        <v>302986668.34799999</v>
      </c>
      <c r="I55" s="10">
        <f t="shared" si="1"/>
        <v>206030934.47664002</v>
      </c>
      <c r="K55"/>
      <c r="M55"/>
      <c r="N55" s="40"/>
      <c r="O55" s="32"/>
      <c r="P55" s="32"/>
      <c r="Q55" s="32"/>
      <c r="R55" s="32"/>
      <c r="T55" s="32"/>
      <c r="U55" s="32"/>
      <c r="V55" s="32"/>
      <c r="W55" s="32"/>
      <c r="X55" s="32"/>
    </row>
    <row r="56" spans="1:24" ht="16.5" thickTop="1" thickBot="1" x14ac:dyDescent="0.3">
      <c r="A56" s="22" t="s">
        <v>63</v>
      </c>
      <c r="B56" s="6">
        <v>244</v>
      </c>
      <c r="C56" s="6">
        <v>722478.58600000001</v>
      </c>
      <c r="D56" s="9">
        <v>131</v>
      </c>
      <c r="E56" s="9">
        <v>142</v>
      </c>
      <c r="F56" s="25">
        <v>123</v>
      </c>
      <c r="G56" s="10">
        <v>132</v>
      </c>
      <c r="H56" s="10">
        <f t="shared" si="0"/>
        <v>95367173.351999998</v>
      </c>
      <c r="I56" s="10">
        <f t="shared" si="1"/>
        <v>64849677.879360005</v>
      </c>
      <c r="K56"/>
      <c r="M56"/>
      <c r="N56" s="40"/>
      <c r="O56" s="32"/>
      <c r="P56" s="32"/>
      <c r="Q56" s="32"/>
      <c r="R56" s="32"/>
      <c r="T56" s="32"/>
      <c r="U56" s="32"/>
      <c r="V56" s="32"/>
      <c r="W56" s="32"/>
      <c r="X56" s="32"/>
    </row>
    <row r="57" spans="1:24" ht="15.75" thickTop="1" x14ac:dyDescent="0.25">
      <c r="A57" s="22" t="s">
        <v>51</v>
      </c>
      <c r="B57" s="5">
        <v>232</v>
      </c>
      <c r="C57" s="5">
        <v>1043744.8556</v>
      </c>
      <c r="D57" s="9">
        <v>131</v>
      </c>
      <c r="E57" s="9">
        <v>218</v>
      </c>
      <c r="F57" s="25">
        <v>231</v>
      </c>
      <c r="G57" s="10">
        <v>194</v>
      </c>
      <c r="H57" s="10">
        <f t="shared" si="0"/>
        <v>202486501.98640001</v>
      </c>
      <c r="I57" s="10">
        <f t="shared" si="1"/>
        <v>137690821.35075203</v>
      </c>
      <c r="K57"/>
      <c r="M57"/>
      <c r="N57" s="40"/>
      <c r="O57" s="32"/>
      <c r="P57" s="32"/>
      <c r="Q57" s="32"/>
      <c r="R57" s="32"/>
      <c r="T57" s="32"/>
      <c r="U57" s="32"/>
      <c r="V57" s="32"/>
      <c r="W57" s="32"/>
      <c r="X57" s="32"/>
    </row>
    <row r="58" spans="1:24" x14ac:dyDescent="0.25">
      <c r="A58" s="23" t="s">
        <v>0</v>
      </c>
      <c r="B58" s="7">
        <v>50854</v>
      </c>
      <c r="C58" s="7">
        <v>129096223.19759999</v>
      </c>
      <c r="D58" s="8"/>
      <c r="E58" s="8"/>
      <c r="F58" s="8">
        <f>ROUNDUP(SUM(F6:F57)/47,0)</f>
        <v>203</v>
      </c>
      <c r="G58" s="8"/>
      <c r="H58" s="8">
        <f>SUM(H6:H57)</f>
        <v>21872026296.613205</v>
      </c>
      <c r="I58" s="8">
        <f t="shared" si="1"/>
        <v>14872977881.69698</v>
      </c>
      <c r="K58"/>
      <c r="M58"/>
    </row>
    <row r="59" spans="1:24" x14ac:dyDescent="0.25">
      <c r="A59" s="1"/>
      <c r="B59" s="7"/>
      <c r="C59" s="8"/>
      <c r="D59" s="8"/>
      <c r="E59" s="8"/>
      <c r="F59" s="8"/>
      <c r="G59" s="8"/>
      <c r="H59" s="8"/>
      <c r="I59" s="8"/>
    </row>
    <row r="60" spans="1:24" x14ac:dyDescent="0.25">
      <c r="A60" s="2" t="s">
        <v>72</v>
      </c>
      <c r="B60" s="7"/>
      <c r="C60" s="8"/>
      <c r="D60" s="8"/>
      <c r="E60" s="8"/>
      <c r="F60" s="8"/>
      <c r="G60" s="8"/>
      <c r="H60" s="8"/>
      <c r="I60" s="8"/>
    </row>
    <row r="61" spans="1:24" x14ac:dyDescent="0.25">
      <c r="A61" s="1"/>
      <c r="B61" s="2" t="s">
        <v>11</v>
      </c>
      <c r="C61" s="8"/>
      <c r="D61" s="8"/>
      <c r="E61" s="8"/>
      <c r="F61" s="8"/>
      <c r="G61" s="8"/>
      <c r="H61" s="8"/>
      <c r="I61" s="8"/>
    </row>
    <row r="62" spans="1:24" x14ac:dyDescent="0.25">
      <c r="A62" s="2" t="s">
        <v>65</v>
      </c>
    </row>
    <row r="63" spans="1:24" x14ac:dyDescent="0.25">
      <c r="A63" s="2"/>
      <c r="B63" s="19" t="s">
        <v>5</v>
      </c>
    </row>
    <row r="64" spans="1:24" x14ac:dyDescent="0.25">
      <c r="A64" s="2"/>
      <c r="B64" s="19" t="s">
        <v>10</v>
      </c>
    </row>
    <row r="65" spans="1:8" x14ac:dyDescent="0.25">
      <c r="A65" s="2"/>
      <c r="B65" s="19" t="s">
        <v>6</v>
      </c>
      <c r="H65" s="3"/>
    </row>
    <row r="66" spans="1:8" x14ac:dyDescent="0.25">
      <c r="B66" s="19" t="s">
        <v>88</v>
      </c>
      <c r="H66" s="3"/>
    </row>
    <row r="67" spans="1:8" x14ac:dyDescent="0.25">
      <c r="B67" s="19" t="s">
        <v>7</v>
      </c>
    </row>
    <row r="68" spans="1:8" x14ac:dyDescent="0.25">
      <c r="B68" s="12"/>
      <c r="C68" s="12" t="s">
        <v>4</v>
      </c>
    </row>
    <row r="69" spans="1:8" x14ac:dyDescent="0.25">
      <c r="B69" s="20" t="s">
        <v>76</v>
      </c>
    </row>
    <row r="70" spans="1:8" x14ac:dyDescent="0.25">
      <c r="B70"/>
      <c r="C70" s="2" t="s">
        <v>73</v>
      </c>
    </row>
    <row r="73" spans="1:8" x14ac:dyDescent="0.25">
      <c r="B73" s="20"/>
    </row>
    <row r="74" spans="1:8" x14ac:dyDescent="0.25">
      <c r="B74"/>
      <c r="C74" s="2"/>
    </row>
  </sheetData>
  <sortState ref="N6:R56">
    <sortCondition ref="N6:N56"/>
  </sortState>
  <mergeCells count="6">
    <mergeCell ref="I4:I5"/>
    <mergeCell ref="A4:A5"/>
    <mergeCell ref="B4:B5"/>
    <mergeCell ref="C4:C5"/>
    <mergeCell ref="D4:G4"/>
    <mergeCell ref="H4:H5"/>
  </mergeCells>
  <pageMargins left="0.75" right="0.75" top="0.5" bottom="0.5" header="0.3" footer="0.3"/>
  <pageSetup paperSize="5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tabSelected="1" topLeftCell="A46" workbookViewId="0">
      <selection activeCell="B61" sqref="A60:B61"/>
    </sheetView>
  </sheetViews>
  <sheetFormatPr defaultRowHeight="15" x14ac:dyDescent="0.25"/>
  <cols>
    <col min="1" max="1" width="14.85546875" customWidth="1"/>
    <col min="2" max="2" width="13.42578125" style="1" customWidth="1"/>
    <col min="3" max="3" width="14.85546875" style="1" customWidth="1"/>
    <col min="4" max="4" width="19.85546875" customWidth="1"/>
    <col min="5" max="5" width="27" customWidth="1"/>
    <col min="6" max="6" width="6" bestFit="1" customWidth="1"/>
    <col min="7" max="8" width="12" bestFit="1" customWidth="1"/>
    <col min="9" max="9" width="18" bestFit="1" customWidth="1"/>
    <col min="10" max="10" width="14.28515625" bestFit="1" customWidth="1"/>
    <col min="11" max="14" width="8.7109375" customWidth="1"/>
    <col min="15" max="15" width="18" bestFit="1" customWidth="1"/>
  </cols>
  <sheetData>
    <row r="2" spans="1:7" x14ac:dyDescent="0.25">
      <c r="A2" s="2" t="s">
        <v>79</v>
      </c>
    </row>
    <row r="3" spans="1:7" ht="12.6" customHeight="1" thickBot="1" x14ac:dyDescent="0.3">
      <c r="A3" s="2"/>
      <c r="B3" s="2" t="s">
        <v>2</v>
      </c>
    </row>
    <row r="4" spans="1:7" ht="55.9" customHeight="1" thickTop="1" x14ac:dyDescent="0.25">
      <c r="A4" s="41" t="s">
        <v>1</v>
      </c>
      <c r="B4" s="41" t="s">
        <v>80</v>
      </c>
      <c r="C4" s="41" t="s">
        <v>81</v>
      </c>
      <c r="D4" s="41" t="s">
        <v>82</v>
      </c>
      <c r="E4" s="41" t="s">
        <v>83</v>
      </c>
    </row>
    <row r="5" spans="1:7" ht="44.45" customHeight="1" thickBot="1" x14ac:dyDescent="0.3">
      <c r="A5" s="43"/>
      <c r="B5" s="43"/>
      <c r="C5" s="43"/>
      <c r="D5" s="42"/>
      <c r="E5" s="43"/>
    </row>
    <row r="6" spans="1:7" ht="16.5" thickTop="1" thickBot="1" x14ac:dyDescent="0.3">
      <c r="A6" s="22" t="s">
        <v>13</v>
      </c>
      <c r="B6" s="5">
        <v>1229</v>
      </c>
      <c r="C6" s="10">
        <v>3435252.1260000002</v>
      </c>
      <c r="D6" s="14">
        <v>326881960.94400001</v>
      </c>
      <c r="E6" s="14">
        <v>222279733.44191998</v>
      </c>
      <c r="G6" s="24"/>
    </row>
    <row r="7" spans="1:7" ht="15.75" thickTop="1" x14ac:dyDescent="0.25">
      <c r="A7" s="22" t="s">
        <v>12</v>
      </c>
      <c r="B7" s="5">
        <v>144</v>
      </c>
      <c r="C7" s="9">
        <v>656646.64639999997</v>
      </c>
      <c r="D7" s="16">
        <v>183697339.9524</v>
      </c>
      <c r="E7" s="16">
        <v>124914191.16763201</v>
      </c>
      <c r="G7" s="24"/>
    </row>
    <row r="8" spans="1:7" x14ac:dyDescent="0.25">
      <c r="A8" s="22" t="s">
        <v>15</v>
      </c>
      <c r="B8" s="5">
        <v>214</v>
      </c>
      <c r="C8" s="10">
        <v>1605357.7831999999</v>
      </c>
      <c r="D8" s="14">
        <v>199713339.45280001</v>
      </c>
      <c r="E8" s="14">
        <v>135805070.82790402</v>
      </c>
      <c r="G8" s="24"/>
    </row>
    <row r="9" spans="1:7" x14ac:dyDescent="0.25">
      <c r="A9" s="22" t="s">
        <v>14</v>
      </c>
      <c r="B9" s="5">
        <v>811</v>
      </c>
      <c r="C9" s="10">
        <v>4716411.97</v>
      </c>
      <c r="D9" s="14">
        <v>701808952.02799988</v>
      </c>
      <c r="E9" s="14">
        <v>477230087.37904</v>
      </c>
      <c r="G9" s="24"/>
    </row>
    <row r="10" spans="1:7" x14ac:dyDescent="0.25">
      <c r="A10" s="22" t="s">
        <v>16</v>
      </c>
      <c r="B10" s="5">
        <v>1388</v>
      </c>
      <c r="C10" s="10">
        <v>19225703.088799998</v>
      </c>
      <c r="D10" s="15">
        <v>3924139101.0847998</v>
      </c>
      <c r="E10" s="15">
        <v>2668414588.7376642</v>
      </c>
      <c r="G10" s="24"/>
    </row>
    <row r="11" spans="1:7" x14ac:dyDescent="0.25">
      <c r="A11" s="22" t="s">
        <v>17</v>
      </c>
      <c r="B11" s="5">
        <v>497</v>
      </c>
      <c r="C11" s="10">
        <v>2452192.0564000001</v>
      </c>
      <c r="D11" s="14">
        <v>371185550.35360003</v>
      </c>
      <c r="E11" s="14">
        <v>252406174.24044803</v>
      </c>
      <c r="G11" s="24"/>
    </row>
    <row r="12" spans="1:7" x14ac:dyDescent="0.25">
      <c r="A12" s="22" t="s">
        <v>18</v>
      </c>
      <c r="B12" s="5">
        <v>338</v>
      </c>
      <c r="C12" s="10">
        <v>4911795.7083999999</v>
      </c>
      <c r="D12" s="14">
        <v>1965687485.8407998</v>
      </c>
      <c r="E12" s="14">
        <v>1336667490.3717442</v>
      </c>
      <c r="G12" s="24"/>
    </row>
    <row r="13" spans="1:7" x14ac:dyDescent="0.25">
      <c r="A13" s="22" t="s">
        <v>20</v>
      </c>
      <c r="B13" s="5">
        <v>43</v>
      </c>
      <c r="C13" s="10">
        <v>565594.45039999997</v>
      </c>
      <c r="D13" s="14">
        <v>109638289.8264</v>
      </c>
      <c r="E13" s="14">
        <v>74554037.081952006</v>
      </c>
      <c r="G13" s="24"/>
    </row>
    <row r="14" spans="1:7" x14ac:dyDescent="0.25">
      <c r="A14" s="22" t="s">
        <v>19</v>
      </c>
      <c r="B14" s="5">
        <v>9</v>
      </c>
      <c r="C14" s="10">
        <v>301703.83639999997</v>
      </c>
      <c r="D14" s="14">
        <v>63616980.365199998</v>
      </c>
      <c r="E14" s="14">
        <v>43259546.648336001</v>
      </c>
      <c r="G14" s="24"/>
    </row>
    <row r="15" spans="1:7" x14ac:dyDescent="0.25">
      <c r="A15" s="22" t="s">
        <v>21</v>
      </c>
      <c r="B15" s="5">
        <v>256</v>
      </c>
      <c r="C15" s="10">
        <v>4327687.4944000002</v>
      </c>
      <c r="D15" s="14">
        <v>482953563.32159996</v>
      </c>
      <c r="E15" s="14">
        <v>328408423.05868798</v>
      </c>
      <c r="G15" s="24"/>
    </row>
    <row r="16" spans="1:7" x14ac:dyDescent="0.25">
      <c r="A16" s="22" t="s">
        <v>22</v>
      </c>
      <c r="B16" s="5">
        <v>700</v>
      </c>
      <c r="C16" s="10">
        <v>2933609.628</v>
      </c>
      <c r="D16" s="14">
        <v>330589409.32799995</v>
      </c>
      <c r="E16" s="14">
        <v>224800798.34303999</v>
      </c>
      <c r="G16" s="24"/>
    </row>
    <row r="17" spans="1:7" x14ac:dyDescent="0.25">
      <c r="A17" s="22" t="s">
        <v>23</v>
      </c>
      <c r="B17" s="5">
        <v>64</v>
      </c>
      <c r="C17" s="10">
        <v>207926.56279999999</v>
      </c>
      <c r="D17" s="17">
        <v>148798948.82839999</v>
      </c>
      <c r="E17" s="17">
        <v>101183285.20331199</v>
      </c>
      <c r="G17" s="24"/>
    </row>
    <row r="18" spans="1:7" x14ac:dyDescent="0.25">
      <c r="A18" s="22" t="s">
        <v>25</v>
      </c>
      <c r="B18" s="5">
        <v>411</v>
      </c>
      <c r="C18" s="10">
        <v>1295613.6444000001</v>
      </c>
      <c r="D18" s="14">
        <v>220642844.6408</v>
      </c>
      <c r="E18" s="14">
        <v>150037134.35574403</v>
      </c>
      <c r="G18" s="24"/>
    </row>
    <row r="19" spans="1:7" x14ac:dyDescent="0.25">
      <c r="A19" s="22" t="s">
        <v>26</v>
      </c>
      <c r="B19" s="5">
        <v>2243</v>
      </c>
      <c r="C19" s="10">
        <v>14577675.653200001</v>
      </c>
      <c r="D19" s="14">
        <v>2599785800.1167998</v>
      </c>
      <c r="E19" s="14">
        <v>1767854344.0794239</v>
      </c>
      <c r="G19" s="24"/>
    </row>
    <row r="20" spans="1:7" x14ac:dyDescent="0.25">
      <c r="A20" s="22" t="s">
        <v>27</v>
      </c>
      <c r="B20" s="5">
        <v>1533</v>
      </c>
      <c r="C20" s="10">
        <v>5108725.0131999999</v>
      </c>
      <c r="D20" s="17">
        <v>1263408007.0827999</v>
      </c>
      <c r="E20" s="14">
        <v>859117444.81630409</v>
      </c>
      <c r="G20" s="24"/>
    </row>
    <row r="21" spans="1:7" x14ac:dyDescent="0.25">
      <c r="A21" s="22" t="s">
        <v>24</v>
      </c>
      <c r="B21" s="5">
        <v>4968</v>
      </c>
      <c r="C21" s="10">
        <v>10025352.6072</v>
      </c>
      <c r="D21" s="14">
        <v>958439639.94480014</v>
      </c>
      <c r="E21" s="14">
        <v>651738955.16246414</v>
      </c>
      <c r="G21" s="24"/>
    </row>
    <row r="22" spans="1:7" x14ac:dyDescent="0.25">
      <c r="A22" s="22" t="s">
        <v>28</v>
      </c>
      <c r="B22" s="5">
        <v>2151</v>
      </c>
      <c r="C22" s="10">
        <v>3547413.9356</v>
      </c>
      <c r="D22" s="14">
        <v>342270836.11760002</v>
      </c>
      <c r="E22" s="14">
        <v>232744168.55996802</v>
      </c>
      <c r="G22" s="24"/>
    </row>
    <row r="23" spans="1:7" x14ac:dyDescent="0.25">
      <c r="A23" s="22" t="s">
        <v>29</v>
      </c>
      <c r="B23" s="5">
        <v>1157</v>
      </c>
      <c r="C23" s="10">
        <v>3928447.3783999998</v>
      </c>
      <c r="D23" s="14">
        <v>683485404.13839996</v>
      </c>
      <c r="E23" s="14">
        <v>464770074.81411201</v>
      </c>
      <c r="G23" s="24"/>
    </row>
    <row r="24" spans="1:7" x14ac:dyDescent="0.25">
      <c r="A24" s="22" t="s">
        <v>30</v>
      </c>
      <c r="B24" s="5">
        <v>1739</v>
      </c>
      <c r="C24" s="10">
        <v>16589882.271199999</v>
      </c>
      <c r="D24" s="17">
        <v>2114902198.164</v>
      </c>
      <c r="E24" s="14">
        <v>1438133494.7515202</v>
      </c>
      <c r="G24" s="24"/>
    </row>
    <row r="25" spans="1:7" x14ac:dyDescent="0.25">
      <c r="A25" s="22" t="s">
        <v>33</v>
      </c>
      <c r="B25" s="5">
        <v>352</v>
      </c>
      <c r="C25" s="10">
        <v>1147030.4184000001</v>
      </c>
      <c r="D25" s="17">
        <v>251995197.06479999</v>
      </c>
      <c r="E25" s="14">
        <v>171356734.00406402</v>
      </c>
      <c r="G25" s="24"/>
    </row>
    <row r="26" spans="1:7" x14ac:dyDescent="0.25">
      <c r="A26" s="22" t="s">
        <v>32</v>
      </c>
      <c r="B26" s="5">
        <v>308</v>
      </c>
      <c r="C26" s="10">
        <v>1940066.6284</v>
      </c>
      <c r="D26" s="14">
        <v>600428513.61720002</v>
      </c>
      <c r="E26" s="14">
        <v>408291389.25969607</v>
      </c>
      <c r="G26" s="24"/>
    </row>
    <row r="27" spans="1:7" x14ac:dyDescent="0.25">
      <c r="A27" s="22" t="s">
        <v>31</v>
      </c>
      <c r="B27" s="5">
        <v>483</v>
      </c>
      <c r="C27" s="10">
        <v>6446392.1808000002</v>
      </c>
      <c r="D27" s="17">
        <v>2467077982.0584002</v>
      </c>
      <c r="E27" s="14">
        <v>1677613027.7997122</v>
      </c>
      <c r="G27" s="24"/>
    </row>
    <row r="28" spans="1:7" x14ac:dyDescent="0.25">
      <c r="A28" s="22" t="s">
        <v>34</v>
      </c>
      <c r="B28" s="5">
        <v>1234</v>
      </c>
      <c r="C28" s="10">
        <v>6165360.9944000002</v>
      </c>
      <c r="D28" s="14">
        <v>1289759183.3836</v>
      </c>
      <c r="E28" s="14">
        <v>877036244.7008481</v>
      </c>
      <c r="G28" s="24"/>
    </row>
    <row r="29" spans="1:7" x14ac:dyDescent="0.25">
      <c r="A29" s="22" t="s">
        <v>35</v>
      </c>
      <c r="B29" s="5">
        <v>800</v>
      </c>
      <c r="C29" s="10">
        <v>3282565.574</v>
      </c>
      <c r="D29" s="14">
        <v>393828221.85359997</v>
      </c>
      <c r="E29" s="14">
        <v>267803190.860448</v>
      </c>
      <c r="G29" s="24"/>
    </row>
    <row r="30" spans="1:7" x14ac:dyDescent="0.25">
      <c r="A30" s="22" t="s">
        <v>37</v>
      </c>
      <c r="B30" s="5">
        <v>2098</v>
      </c>
      <c r="C30" s="10">
        <v>5240705.6667999998</v>
      </c>
      <c r="D30" s="14">
        <v>381039063.07079995</v>
      </c>
      <c r="E30" s="14">
        <v>259106562.88814399</v>
      </c>
      <c r="G30" s="24"/>
    </row>
    <row r="31" spans="1:7" x14ac:dyDescent="0.25">
      <c r="A31" s="22" t="s">
        <v>36</v>
      </c>
      <c r="B31" s="5">
        <v>3195</v>
      </c>
      <c r="C31" s="10">
        <v>10732277.182799999</v>
      </c>
      <c r="D31" s="14">
        <v>1094692272.6455998</v>
      </c>
      <c r="E31" s="14">
        <v>744390745.39900804</v>
      </c>
      <c r="G31" s="24"/>
    </row>
    <row r="32" spans="1:7" x14ac:dyDescent="0.25">
      <c r="A32" s="22" t="s">
        <v>38</v>
      </c>
      <c r="B32" s="5">
        <v>465</v>
      </c>
      <c r="C32" s="10">
        <v>1836606.0004</v>
      </c>
      <c r="D32" s="17">
        <v>271494061.15320003</v>
      </c>
      <c r="E32" s="14">
        <v>184615961.584176</v>
      </c>
      <c r="G32" s="24"/>
    </row>
    <row r="33" spans="1:7" x14ac:dyDescent="0.25">
      <c r="A33" s="22" t="s">
        <v>41</v>
      </c>
      <c r="B33" s="5">
        <v>2361</v>
      </c>
      <c r="C33" s="10">
        <v>3429463.0307999998</v>
      </c>
      <c r="D33" s="17">
        <v>458182491.51440001</v>
      </c>
      <c r="E33" s="14">
        <v>311564094.22979206</v>
      </c>
      <c r="G33" s="24"/>
    </row>
    <row r="34" spans="1:7" x14ac:dyDescent="0.25">
      <c r="A34" s="22" t="s">
        <v>45</v>
      </c>
      <c r="B34" s="5">
        <v>31</v>
      </c>
      <c r="C34" s="10">
        <v>131153.5324</v>
      </c>
      <c r="D34" s="17">
        <v>29830790.400399998</v>
      </c>
      <c r="E34" s="14">
        <v>20284937.472272001</v>
      </c>
      <c r="G34" s="24"/>
    </row>
    <row r="35" spans="1:7" x14ac:dyDescent="0.25">
      <c r="A35" s="22" t="s">
        <v>42</v>
      </c>
      <c r="B35" s="5">
        <v>304</v>
      </c>
      <c r="C35" s="10">
        <v>1231673.2052</v>
      </c>
      <c r="D35" s="17">
        <v>323202947.79680002</v>
      </c>
      <c r="E35" s="14">
        <v>219778004.50182402</v>
      </c>
      <c r="G35" s="24"/>
    </row>
    <row r="36" spans="1:7" x14ac:dyDescent="0.25">
      <c r="A36" s="22" t="s">
        <v>43</v>
      </c>
      <c r="B36" s="5">
        <v>609</v>
      </c>
      <c r="C36" s="10">
        <v>5810654.0436000004</v>
      </c>
      <c r="D36" s="17">
        <v>2619598849.4264002</v>
      </c>
      <c r="E36" s="14">
        <v>1781327217.609952</v>
      </c>
      <c r="G36" s="24"/>
    </row>
    <row r="37" spans="1:7" x14ac:dyDescent="0.25">
      <c r="A37" s="22" t="s">
        <v>44</v>
      </c>
      <c r="B37" s="5">
        <v>258</v>
      </c>
      <c r="C37" s="10">
        <v>1008358.0131999999</v>
      </c>
      <c r="D37" s="14">
        <v>178062841.31199998</v>
      </c>
      <c r="E37" s="14">
        <v>121082732.09216</v>
      </c>
      <c r="G37" s="24"/>
    </row>
    <row r="38" spans="1:7" x14ac:dyDescent="0.25">
      <c r="A38" s="22" t="s">
        <v>46</v>
      </c>
      <c r="B38" s="5">
        <v>1928</v>
      </c>
      <c r="C38" s="10">
        <v>16537671.200399999</v>
      </c>
      <c r="D38" s="14">
        <v>4442012918.1287994</v>
      </c>
      <c r="E38" s="14">
        <v>3020568784.3275843</v>
      </c>
      <c r="G38" s="24"/>
    </row>
    <row r="39" spans="1:7" x14ac:dyDescent="0.25">
      <c r="A39" s="22" t="s">
        <v>39</v>
      </c>
      <c r="B39" s="5">
        <v>1790</v>
      </c>
      <c r="C39" s="10">
        <v>9172712.7760000005</v>
      </c>
      <c r="D39" s="17">
        <v>1102874925.9720001</v>
      </c>
      <c r="E39" s="14">
        <v>749954949.66096008</v>
      </c>
      <c r="G39" s="24"/>
    </row>
    <row r="40" spans="1:7" x14ac:dyDescent="0.25">
      <c r="A40" s="22" t="s">
        <v>40</v>
      </c>
      <c r="B40" s="5">
        <v>661</v>
      </c>
      <c r="C40" s="10">
        <v>952371.68879999989</v>
      </c>
      <c r="D40" s="17">
        <v>157507023.06919998</v>
      </c>
      <c r="E40" s="14">
        <v>107104775.68705601</v>
      </c>
      <c r="G40" s="24"/>
    </row>
    <row r="41" spans="1:7" x14ac:dyDescent="0.25">
      <c r="A41" s="22" t="s">
        <v>47</v>
      </c>
      <c r="B41" s="5">
        <v>1942</v>
      </c>
      <c r="C41" s="10">
        <v>6138287.2203999991</v>
      </c>
      <c r="D41" s="14">
        <v>1148546727.4991999</v>
      </c>
      <c r="E41" s="14">
        <v>781011774.69945598</v>
      </c>
      <c r="G41" s="24"/>
    </row>
    <row r="42" spans="1:7" x14ac:dyDescent="0.25">
      <c r="A42" s="22" t="s">
        <v>48</v>
      </c>
      <c r="B42" s="5">
        <v>3460</v>
      </c>
      <c r="C42" s="10">
        <v>8116440.5904000001</v>
      </c>
      <c r="D42" s="14">
        <v>897541938.72319996</v>
      </c>
      <c r="E42" s="14">
        <v>610328518.33177602</v>
      </c>
      <c r="G42" s="24"/>
    </row>
    <row r="43" spans="1:7" x14ac:dyDescent="0.25">
      <c r="A43" s="22" t="s">
        <v>49</v>
      </c>
      <c r="B43" s="5">
        <v>429</v>
      </c>
      <c r="C43" s="10">
        <v>2284563.9531999999</v>
      </c>
      <c r="D43" s="14">
        <v>411688600.05559999</v>
      </c>
      <c r="E43" s="14">
        <v>279948248.03780806</v>
      </c>
      <c r="G43" s="24"/>
    </row>
    <row r="44" spans="1:7" x14ac:dyDescent="0.25">
      <c r="A44" s="22" t="s">
        <v>50</v>
      </c>
      <c r="B44" s="5">
        <v>4506</v>
      </c>
      <c r="C44" s="10">
        <v>14511115.4768</v>
      </c>
      <c r="D44" s="14">
        <v>4229766926.1343999</v>
      </c>
      <c r="E44" s="14">
        <v>2876241509.7713923</v>
      </c>
      <c r="G44" s="24"/>
    </row>
    <row r="45" spans="1:7" x14ac:dyDescent="0.25">
      <c r="A45" s="22" t="s">
        <v>52</v>
      </c>
      <c r="B45" s="5">
        <v>192</v>
      </c>
      <c r="C45" s="10">
        <v>2122885.4844</v>
      </c>
      <c r="D45" s="17">
        <v>971820209.32319999</v>
      </c>
      <c r="E45" s="14">
        <v>660837742.33977604</v>
      </c>
      <c r="G45" s="24"/>
    </row>
    <row r="46" spans="1:7" x14ac:dyDescent="0.25">
      <c r="A46" s="22" t="s">
        <v>53</v>
      </c>
      <c r="B46" s="5">
        <v>964</v>
      </c>
      <c r="C46" s="10">
        <v>4802852.2148000002</v>
      </c>
      <c r="D46" s="14">
        <v>616308769.26160002</v>
      </c>
      <c r="E46" s="14">
        <v>419089963.09788805</v>
      </c>
      <c r="G46" s="24"/>
    </row>
    <row r="47" spans="1:7" x14ac:dyDescent="0.25">
      <c r="A47" s="22" t="s">
        <v>54</v>
      </c>
      <c r="B47" s="5">
        <v>1147</v>
      </c>
      <c r="C47" s="10">
        <v>2002762.0279999999</v>
      </c>
      <c r="D47" s="14">
        <v>294548834.95039999</v>
      </c>
      <c r="E47" s="14">
        <v>200293207.76627204</v>
      </c>
      <c r="G47" s="24"/>
    </row>
    <row r="48" spans="1:7" x14ac:dyDescent="0.25">
      <c r="A48" s="22" t="s">
        <v>55</v>
      </c>
      <c r="B48" s="5">
        <v>998</v>
      </c>
      <c r="C48" s="10">
        <v>5150886.3515999997</v>
      </c>
      <c r="D48" s="14">
        <v>437999902.37879997</v>
      </c>
      <c r="E48" s="14">
        <v>297839933.61758399</v>
      </c>
      <c r="G48" s="24"/>
    </row>
    <row r="49" spans="1:7" x14ac:dyDescent="0.25">
      <c r="A49" s="22" t="s">
        <v>56</v>
      </c>
      <c r="B49" s="5">
        <v>900</v>
      </c>
      <c r="C49" s="10">
        <v>6021569.3039999995</v>
      </c>
      <c r="D49" s="14">
        <v>500546443.8348</v>
      </c>
      <c r="E49" s="14">
        <v>340371581.80766404</v>
      </c>
      <c r="G49" s="24"/>
    </row>
    <row r="50" spans="1:7" x14ac:dyDescent="0.25">
      <c r="A50" s="22" t="s">
        <v>57</v>
      </c>
      <c r="B50" s="5">
        <v>95</v>
      </c>
      <c r="C50" s="10">
        <v>268749.9376</v>
      </c>
      <c r="D50" s="17">
        <v>63853709.726400003</v>
      </c>
      <c r="E50" s="14">
        <v>43420522.613952003</v>
      </c>
      <c r="G50" s="24"/>
    </row>
    <row r="51" spans="1:7" x14ac:dyDescent="0.25">
      <c r="A51" s="22" t="s">
        <v>59</v>
      </c>
      <c r="B51" s="5">
        <v>155</v>
      </c>
      <c r="C51" s="10">
        <v>499138.00040000002</v>
      </c>
      <c r="D51" s="14">
        <v>181111574.00920001</v>
      </c>
      <c r="E51" s="14">
        <v>123155870.32625601</v>
      </c>
      <c r="G51" s="24"/>
    </row>
    <row r="52" spans="1:7" x14ac:dyDescent="0.25">
      <c r="A52" s="22" t="s">
        <v>58</v>
      </c>
      <c r="B52" s="5">
        <v>935</v>
      </c>
      <c r="C52" s="10">
        <v>4906230.8515999997</v>
      </c>
      <c r="D52" s="14">
        <v>1014331303.0295999</v>
      </c>
      <c r="E52" s="14">
        <v>689745286.06012797</v>
      </c>
      <c r="G52" s="24"/>
    </row>
    <row r="53" spans="1:7" x14ac:dyDescent="0.25">
      <c r="A53" s="22" t="s">
        <v>60</v>
      </c>
      <c r="B53" s="5">
        <v>392</v>
      </c>
      <c r="C53" s="10">
        <v>6477023.5335999997</v>
      </c>
      <c r="D53" s="14">
        <v>1158036047.4647999</v>
      </c>
      <c r="E53" s="14">
        <v>787464512.27606404</v>
      </c>
      <c r="G53" s="24"/>
    </row>
    <row r="54" spans="1:7" x14ac:dyDescent="0.25">
      <c r="A54" s="22" t="s">
        <v>62</v>
      </c>
      <c r="B54" s="5">
        <v>1247</v>
      </c>
      <c r="C54" s="10">
        <v>4551544.6676000003</v>
      </c>
      <c r="D54" s="14">
        <v>728383868.00279999</v>
      </c>
      <c r="E54" s="14">
        <v>495301030.24190408</v>
      </c>
      <c r="G54" s="24"/>
    </row>
    <row r="55" spans="1:7" x14ac:dyDescent="0.25">
      <c r="A55" s="22" t="s">
        <v>61</v>
      </c>
      <c r="B55" s="5">
        <v>1232</v>
      </c>
      <c r="C55" s="10">
        <v>3742392.4523999998</v>
      </c>
      <c r="D55" s="14">
        <v>444776493.78119999</v>
      </c>
      <c r="E55" s="14">
        <v>302448015.77121603</v>
      </c>
      <c r="G55" s="24"/>
    </row>
    <row r="56" spans="1:7" ht="15.75" thickBot="1" x14ac:dyDescent="0.3">
      <c r="A56" s="22" t="s">
        <v>63</v>
      </c>
      <c r="B56" s="6">
        <v>344</v>
      </c>
      <c r="C56" s="11">
        <v>1675706.0175999999</v>
      </c>
      <c r="D56" s="11">
        <v>215473829.73360002</v>
      </c>
      <c r="E56" s="11">
        <v>146522204.21884802</v>
      </c>
      <c r="G56" s="24"/>
    </row>
    <row r="57" spans="1:7" ht="15.75" thickTop="1" x14ac:dyDescent="0.25">
      <c r="A57" s="22" t="s">
        <v>51</v>
      </c>
      <c r="B57" s="5">
        <v>297</v>
      </c>
      <c r="C57" s="10">
        <v>2593319.4632000001</v>
      </c>
      <c r="D57" s="17">
        <v>658061436.62080002</v>
      </c>
      <c r="E57" s="14">
        <v>447481776.90214407</v>
      </c>
      <c r="G57" s="24"/>
    </row>
    <row r="58" spans="1:7" x14ac:dyDescent="0.25">
      <c r="A58" s="23" t="s">
        <v>0</v>
      </c>
      <c r="B58" s="7">
        <v>56007</v>
      </c>
      <c r="C58" s="8">
        <v>251343521.53839996</v>
      </c>
      <c r="D58" s="8">
        <v>47026029548.527985</v>
      </c>
      <c r="E58" s="8">
        <v>31977700092.99905</v>
      </c>
      <c r="G58" s="24"/>
    </row>
    <row r="59" spans="1:7" x14ac:dyDescent="0.25">
      <c r="B59"/>
      <c r="C59"/>
    </row>
    <row r="60" spans="1:7" x14ac:dyDescent="0.25">
      <c r="A60" s="2" t="s">
        <v>72</v>
      </c>
    </row>
    <row r="61" spans="1:7" x14ac:dyDescent="0.25">
      <c r="B61" s="2" t="s">
        <v>11</v>
      </c>
    </row>
  </sheetData>
  <mergeCells count="5">
    <mergeCell ref="A4:A5"/>
    <mergeCell ref="B4:B5"/>
    <mergeCell ref="C4:C5"/>
    <mergeCell ref="D4:D5"/>
    <mergeCell ref="E4:E5"/>
  </mergeCells>
  <pageMargins left="0.45" right="0.45" top="0.45" bottom="0.45" header="0.3" footer="0.3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NHS SD </vt:lpstr>
      <vt:lpstr>non-NHS SD </vt:lpstr>
      <vt:lpstr>Combined SD</vt:lpstr>
      <vt:lpstr>'Combined SD'!Print_Area</vt:lpstr>
      <vt:lpstr>'NHS SD '!Print_Area</vt:lpstr>
      <vt:lpstr>'non-NHS SD '!Print_Area</vt:lpstr>
      <vt:lpstr>'Combined SD'!Print_Titles</vt:lpstr>
      <vt:lpstr>'NHS SD '!Print_Titles</vt:lpstr>
      <vt:lpstr>'non-NHS SD '!Print_Titles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 User</dc:creator>
  <cp:lastModifiedBy>Michelle Cribbs</cp:lastModifiedBy>
  <cp:lastPrinted>2014-10-20T13:37:18Z</cp:lastPrinted>
  <dcterms:created xsi:type="dcterms:W3CDTF">2013-04-09T19:58:31Z</dcterms:created>
  <dcterms:modified xsi:type="dcterms:W3CDTF">2017-06-01T11:30:03Z</dcterms:modified>
</cp:coreProperties>
</file>