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0800"/>
  </bookViews>
  <sheets>
    <sheet name="NHS SD" sheetId="1" r:id="rId1"/>
    <sheet name="non-NHS SD" sheetId="7" r:id="rId2"/>
    <sheet name="Totals NHS and non NHS" sheetId="9" r:id="rId3"/>
  </sheets>
  <calcPr calcId="145621"/>
</workbook>
</file>

<file path=xl/calcChain.xml><?xml version="1.0" encoding="utf-8"?>
<calcChain xmlns="http://schemas.openxmlformats.org/spreadsheetml/2006/main">
  <c r="K58" i="9" l="1"/>
  <c r="J58" i="9"/>
  <c r="I58" i="9"/>
  <c r="H58" i="9"/>
  <c r="G58" i="9"/>
  <c r="F58" i="9"/>
  <c r="M10" i="1"/>
  <c r="J10" i="1"/>
  <c r="K57" i="7" l="1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N6" i="7" s="1"/>
  <c r="J39" i="7"/>
  <c r="J37" i="7"/>
  <c r="J36" i="7"/>
  <c r="J17" i="7"/>
  <c r="J13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8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6" i="7"/>
  <c r="I15" i="7"/>
  <c r="I14" i="7"/>
  <c r="I12" i="7"/>
  <c r="I11" i="7"/>
  <c r="I10" i="7"/>
  <c r="I9" i="7"/>
  <c r="I8" i="7"/>
  <c r="I7" i="7"/>
  <c r="I6" i="7"/>
  <c r="L6" i="7" s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57" i="1"/>
  <c r="J45" i="1"/>
  <c r="J39" i="1"/>
  <c r="J36" i="1"/>
  <c r="J34" i="1"/>
  <c r="J21" i="1"/>
  <c r="J14" i="1"/>
  <c r="J13" i="1"/>
  <c r="J6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8" i="1"/>
  <c r="I37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2" i="1"/>
  <c r="I11" i="1"/>
  <c r="I9" i="1"/>
  <c r="I8" i="1"/>
  <c r="I7" i="1"/>
  <c r="I58" i="1" l="1"/>
  <c r="E58" i="9"/>
  <c r="D58" i="9"/>
  <c r="E58" i="7"/>
  <c r="D58" i="7"/>
  <c r="B58" i="9" l="1"/>
  <c r="C58" i="9"/>
  <c r="C58" i="1"/>
  <c r="J58" i="1" l="1"/>
  <c r="E58" i="1"/>
  <c r="D58" i="1"/>
  <c r="H58" i="7" l="1"/>
  <c r="K58" i="1" l="1"/>
  <c r="K58" i="7"/>
  <c r="J58" i="7"/>
  <c r="I58" i="7"/>
  <c r="F58" i="7"/>
  <c r="F59" i="7" s="1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M39" i="7"/>
  <c r="N38" i="7"/>
  <c r="L38" i="7"/>
  <c r="N37" i="7"/>
  <c r="M37" i="7"/>
  <c r="N36" i="7"/>
  <c r="M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M17" i="7"/>
  <c r="N16" i="7"/>
  <c r="L16" i="7"/>
  <c r="N15" i="7"/>
  <c r="L15" i="7"/>
  <c r="N14" i="7"/>
  <c r="L14" i="7"/>
  <c r="N13" i="7"/>
  <c r="M13" i="7"/>
  <c r="N12" i="7"/>
  <c r="L12" i="7"/>
  <c r="N11" i="7"/>
  <c r="L11" i="7"/>
  <c r="N10" i="7"/>
  <c r="L10" i="7"/>
  <c r="N9" i="7"/>
  <c r="L9" i="7"/>
  <c r="N8" i="7"/>
  <c r="L8" i="7"/>
  <c r="N7" i="7"/>
  <c r="L7" i="7"/>
  <c r="N58" i="7" l="1"/>
  <c r="M58" i="7"/>
  <c r="L58" i="7"/>
  <c r="N57" i="1"/>
  <c r="M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L47" i="1"/>
  <c r="L46" i="1"/>
  <c r="N45" i="1"/>
  <c r="M45" i="1"/>
  <c r="N44" i="1"/>
  <c r="L44" i="1"/>
  <c r="N43" i="1"/>
  <c r="L43" i="1"/>
  <c r="N42" i="1"/>
  <c r="L42" i="1"/>
  <c r="N41" i="1"/>
  <c r="L41" i="1"/>
  <c r="N40" i="1"/>
  <c r="L40" i="1"/>
  <c r="N39" i="1"/>
  <c r="M39" i="1"/>
  <c r="N38" i="1"/>
  <c r="L38" i="1"/>
  <c r="N37" i="1"/>
  <c r="L37" i="1"/>
  <c r="N36" i="1"/>
  <c r="M36" i="1"/>
  <c r="N35" i="1"/>
  <c r="L35" i="1"/>
  <c r="N34" i="1"/>
  <c r="M34" i="1"/>
  <c r="N33" i="1"/>
  <c r="L33" i="1"/>
  <c r="N32" i="1"/>
  <c r="L32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M21" i="1"/>
  <c r="N20" i="1"/>
  <c r="L20" i="1"/>
  <c r="N19" i="1"/>
  <c r="L19" i="1"/>
  <c r="N18" i="1"/>
  <c r="L18" i="1"/>
  <c r="N17" i="1"/>
  <c r="L17" i="1"/>
  <c r="N16" i="1"/>
  <c r="L16" i="1"/>
  <c r="N15" i="1"/>
  <c r="N14" i="1"/>
  <c r="M14" i="1"/>
  <c r="N13" i="1"/>
  <c r="M13" i="1"/>
  <c r="N12" i="1"/>
  <c r="L12" i="1"/>
  <c r="N11" i="1"/>
  <c r="L11" i="1"/>
  <c r="N10" i="1"/>
  <c r="N9" i="1"/>
  <c r="L9" i="1"/>
  <c r="N8" i="1"/>
  <c r="L8" i="1"/>
  <c r="N7" i="1"/>
  <c r="L7" i="1"/>
  <c r="N6" i="1"/>
  <c r="M6" i="1"/>
  <c r="M58" i="1" l="1"/>
  <c r="L58" i="1"/>
  <c r="F58" i="1"/>
  <c r="F59" i="1" s="1"/>
  <c r="N47" i="1"/>
  <c r="N46" i="1"/>
  <c r="N31" i="1"/>
  <c r="N58" i="1" l="1"/>
</calcChain>
</file>

<file path=xl/sharedStrings.xml><?xml version="1.0" encoding="utf-8"?>
<sst xmlns="http://schemas.openxmlformats.org/spreadsheetml/2006/main" count="242" uniqueCount="104">
  <si>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</si>
  <si>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</si>
  <si>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</si>
  <si>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</si>
  <si>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</si>
  <si>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</si>
  <si>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</si>
  <si>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</si>
  <si>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</si>
  <si>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</si>
  <si>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</si>
  <si>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</si>
  <si>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</si>
  <si>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</si>
  <si>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</si>
  <si>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</si>
  <si>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</si>
  <si>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</si>
  <si>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</si>
  <si>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</si>
  <si>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</si>
  <si>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</si>
  <si>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</si>
  <si>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</si>
  <si>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</si>
  <si>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</si>
  <si>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</si>
  <si>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</si>
  <si>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</si>
  <si>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</si>
  <si>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</si>
  <si>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</si>
  <si>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</si>
  <si>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</si>
  <si>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</si>
  <si>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</si>
  <si>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</si>
  <si>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</si>
  <si>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</si>
  <si>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</si>
  <si>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</si>
  <si>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</si>
  <si>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</si>
  <si>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</si>
  <si>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</si>
  <si>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</si>
  <si>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</si>
  <si>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</si>
  <si>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</si>
  <si>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</si>
  <si>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</si>
  <si>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</si>
  <si>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Totals</t>
  </si>
  <si>
    <t>Total Number of SD NHS Bridges</t>
  </si>
  <si>
    <t>State</t>
  </si>
  <si>
    <t>Total Number of SD NHS Bridges Replaced in 2012</t>
  </si>
  <si>
    <t>Total Using National Average</t>
  </si>
  <si>
    <t>Total Using 2012 Actual Cost (if available)</t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</si>
  <si>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NHS Bridges</t>
    </r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</si>
  <si>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NHS Bridges Replaced in 2012</t>
    </r>
  </si>
  <si>
    <r>
      <t>Unit Cost (dollars/M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</t>
    </r>
  </si>
  <si>
    <r>
      <t>2012 REPLACEMENT AND REHABILITATION COSTS OF STRUCTURALLY DEFICIENT (SD) NON-NATIONAL HIGHWAY SYSTEM</t>
    </r>
    <r>
      <rPr>
        <b/>
        <sz val="11"/>
        <color theme="1"/>
        <rFont val="Calibri"/>
        <family val="2"/>
      </rPr>
      <t>*</t>
    </r>
    <r>
      <rPr>
        <b/>
        <sz val="11"/>
        <color theme="1"/>
        <rFont val="Calibri"/>
        <family val="2"/>
        <scheme val="minor"/>
      </rPr>
      <t xml:space="preserve"> (non-NHS) BRIDGES</t>
    </r>
  </si>
  <si>
    <t>Total Number of SD non-NHS Bridges</t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</si>
  <si>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non-NHS Bridges</t>
    </r>
  </si>
  <si>
    <t>Total Number of SD non-NHS Bridges Replaced in 2012</t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</si>
  <si>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non-NHS Bridges Replaced in 2012</t>
    </r>
  </si>
  <si>
    <t>Total Using 3- Year FAH Average</t>
  </si>
  <si>
    <t>NHS totals are based on a mix of pre and post-MAP-21 system definitions.  States are transitioning to the MAP-21 NHS definition.</t>
  </si>
  <si>
    <t>Total Using 3- Year NFAH Average</t>
  </si>
  <si>
    <t>Total Costs (dollars) Assuming Replacement of Total Number  SD non-NHS Bridges</t>
  </si>
  <si>
    <t>Total Costs (dollars) Assuming Rehabilitation of Total Number  SD non-NHS Bridges (Rehab cost = 68% of Replacement cost)</t>
  </si>
  <si>
    <r>
      <t>2012 TOTAL REPLACEMENT COSTS OF STRUCTURALLY DEFICIENT (SD) NATIONAL HIGHWAY SYSTEM And non-NATIONAL HIGHWAY SYSTEM</t>
    </r>
    <r>
      <rPr>
        <b/>
        <sz val="11"/>
        <color theme="1"/>
        <rFont val="Calibri"/>
        <family val="2"/>
        <scheme val="minor"/>
      </rPr>
      <t xml:space="preserve"> BRIDGES</t>
    </r>
  </si>
  <si>
    <t>Total Costs (dollars) Assuming Replacement of Total Remaining SD NHS and non-NHS Bridges</t>
  </si>
  <si>
    <t>Total Number of SD NHS and NNHS Bridges</t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</si>
  <si>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NHS and NNHS Bridges</t>
    </r>
  </si>
  <si>
    <t>Total Number of SD NHS and NNHS Bridges Replaced in 2012</t>
  </si>
  <si>
    <r>
      <t>Total Area (M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 of SD NHS and NNHS Bridges Replaced in 2012</t>
    </r>
  </si>
  <si>
    <t>Total Costs (dollars) Assuming Rehabilitation of Total Remaining SD NHS and NNHS Bridges (Rehab cost = 68% of Replacement cost)</t>
  </si>
  <si>
    <t>Total Using 3- Year Average</t>
  </si>
  <si>
    <r>
      <t>Reported Actual</t>
    </r>
    <r>
      <rPr>
        <b/>
        <sz val="11"/>
        <rFont val="Calibri"/>
        <family val="2"/>
      </rPr>
      <t>¹</t>
    </r>
  </si>
  <si>
    <r>
      <t>3 - Year FAH Average</t>
    </r>
    <r>
      <rPr>
        <b/>
        <sz val="11"/>
        <rFont val="Calibri"/>
        <family val="2"/>
      </rPr>
      <t>²</t>
    </r>
  </si>
  <si>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Reported Actual = Unit cost submitted by the State for SD NHS bridges replaced in 2012. </t>
    </r>
  </si>
  <si>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AK, CA, DC, DE,IN, ND, NH, NV, PR, &amp; WY reported no NHS bridge projects in 2012; therefore, the 3-year average of costs for bridge replacements on Federal-aid Highways (FAH) as submitted in 2009, 2010, and 2011 was used.  </t>
    </r>
  </si>
  <si>
    <r>
      <t>National Average</t>
    </r>
    <r>
      <rPr>
        <b/>
        <sz val="11"/>
        <rFont val="Calibri"/>
        <family val="2"/>
      </rPr>
      <t>³</t>
    </r>
  </si>
  <si>
    <r>
      <rPr>
        <b/>
        <sz val="11"/>
        <color theme="1"/>
        <rFont val="Calibri"/>
        <family val="2"/>
      </rPr>
      <t>³</t>
    </r>
    <r>
      <rPr>
        <b/>
        <sz val="11"/>
        <color theme="1"/>
        <rFont val="Calibri"/>
        <family val="2"/>
        <scheme val="minor"/>
      </rPr>
      <t>National Average = Average of all submitted unit costs for SD NHS bridges replaced in 2012</t>
    </r>
  </si>
  <si>
    <t>NOTES:</t>
  </si>
  <si>
    <t>Total Using 2012 Actual Cost</t>
  </si>
  <si>
    <t>Estimated Total Costs (dollars) Assuming Replacement of Total Number  SD NHS Bridges</t>
  </si>
  <si>
    <t>ESTIMATED 2012 REPLACEMENT AND REHABILITATION COSTS OF STRUCTURALLY DEFICIENT (SD) NATIONAL HIGHWAY SYSTEM (NHS) BRIDGES</t>
  </si>
  <si>
    <t>Estimated Total Costs (dollars) Assuming Rehabilitation of Total Number SD NHS Bridges (Rehab cost = 68% of Replacement cost)</t>
  </si>
  <si>
    <t>Estimated Total Replacement Costs (Actual plus 3-Year FAH Avg)</t>
  </si>
  <si>
    <t>Estimated Total Replacement Costs (National Avg)</t>
  </si>
  <si>
    <t>Estimated Total Rehabilitation  Costs (Actual plus 3-Year FAH Avg)</t>
  </si>
  <si>
    <t>Estimated Total Rehabilitation  Costs (National Avg)</t>
  </si>
  <si>
    <t>SUMMARY</t>
  </si>
  <si>
    <r>
      <rPr>
        <b/>
        <sz val="11"/>
        <color theme="1"/>
        <rFont val="Calibri"/>
        <family val="2"/>
      </rPr>
      <t>³</t>
    </r>
    <r>
      <rPr>
        <b/>
        <sz val="11"/>
        <color theme="1"/>
        <rFont val="Calibri"/>
        <family val="2"/>
        <scheme val="minor"/>
      </rPr>
      <t>National Average = Average of all submitted unit costs for SD non-NHS bridges replaced in 2012</t>
    </r>
  </si>
  <si>
    <t>Estimated Total Replacement Costs (Actual plus 3-Year FAH &amp; NFAH Avg)</t>
  </si>
  <si>
    <t>Estimated Total Rehabilitation  Costs (Actual plus 3-Year FAH &amp; NFAH Avg)</t>
  </si>
  <si>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Reported Actual = Unit cost submitted by the State for SD non-NHS bridges replaced in 2012. </t>
    </r>
  </si>
  <si>
    <t>NHS and non-NHS  totals are based on a mix of pre and post-MAP-21 system definitions.  States are transitioning to the MAP-21 NHS definition.</t>
  </si>
  <si>
    <t>Non-NHS totals are based on a mix of pre and post-MAP-21 system definitions.  States are transitioning to the MAP-21 NHS definition.</t>
  </si>
  <si>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DC, HI, NH, NJ, &amp; NV reported no Non-HS bridge projects in 2012; therefore, the 3-year average of costs for bridge replacements on Non-Federal-aid Highways (NFAH) as submitted in 2009, 2010, and 2011 was used.  </t>
    </r>
  </si>
  <si>
    <t>http://www.fhwa.dot.gov/bridge/nbi/121218.cfm</t>
  </si>
  <si>
    <t xml:space="preserve">Unit costs are described in the memorandum found at: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</si>
</sst>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4" fillId="0" borderId="0" xfId="0" applyFont="1"/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43" fontId="0" fillId="0" borderId="0" xfId="1" applyFont="1"/>
    <xf numFmtId="0" fontId="8" fillId="0" borderId="0" xfId="2"/>
    <xf numFmtId="0" fontId="5" fillId="0" borderId="0" xfId="0" applyFon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4" xfId="0" applyBorder="1"/>
    <xf numFmtId="0" fontId="0" fillId="0" borderId="16" xfId="0" applyBorder="1"/>
    <xf numFmtId="164" fontId="0" fillId="0" borderId="16" xfId="0" applyNumberFormat="1" applyBorder="1"/>
    <xf numFmtId="0" fontId="0" fillId="0" borderId="5" xfId="0" applyBorder="1"/>
    <xf numFmtId="6" fontId="0" fillId="0" borderId="17" xfId="0" applyNumberFormat="1" applyBorder="1"/>
    <xf numFmtId="6" fontId="0" fillId="0" borderId="6" xfId="0" applyNumberFormat="1" applyBorder="1"/>
    <xf numFmtId="6" fontId="0" fillId="0" borderId="2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6"/>
  <sheetViews>
    <sheetView tabSelected="1" topLeftCell="A56" workbookViewId="0">
      <selection activeCell="E72" sqref="E72"/>
    </sheetView>
  </sheetViews>
  <sheetFormatPr defaultRowHeight="15" x14ac:dyDescent="0.25"/>
  <cols>
    <col min="2" max="2" width="11.140625" style="2" customWidth="1"/>
    <col min="3" max="3" width="18.140625" style="2" customWidth="1"/>
    <col min="4" max="4" width="15.42578125" style="2" customWidth="1"/>
    <col min="5" max="5" width="15.28515625" style="2" customWidth="1"/>
    <col min="6" max="7" width="10.140625" customWidth="1"/>
    <col min="8" max="8" width="14.85546875" customWidth="1"/>
    <col min="9" max="9" width="18" bestFit="1" customWidth="1"/>
    <col min="10" max="10" width="18" customWidth="1"/>
    <col min="11" max="12" width="18" bestFit="1" customWidth="1"/>
    <col min="13" max="13" width="14.85546875" customWidth="1"/>
    <col min="14" max="14" width="16.42578125" customWidth="1"/>
    <col min="15" max="15" width="22.42578125" bestFit="1" customWidth="1"/>
    <col min="16" max="16" width="20.42578125" bestFit="1" customWidth="1"/>
    <col min="17" max="17" width="32.28515625" bestFit="1" customWidth="1"/>
  </cols>
  <sheetData>
    <row r="2" spans="1:18" x14ac:dyDescent="0.25">
      <c r="A2" s="15" t="s">
        <v>88</v>
      </c>
    </row>
    <row r="3" spans="1:18" ht="15.75" thickBot="1" x14ac:dyDescent="0.3"/>
    <row r="4" spans="1:18" ht="47.25" customHeight="1" thickTop="1" x14ac:dyDescent="0.25">
      <c r="A4" s="66" t="s">
        <v>54</v>
      </c>
      <c r="B4" s="64" t="s">
        <v>53</v>
      </c>
      <c r="C4" s="68" t="s">
        <v>58</v>
      </c>
      <c r="D4" s="64" t="s">
        <v>55</v>
      </c>
      <c r="E4" s="68" t="s">
        <v>59</v>
      </c>
      <c r="F4" s="71" t="s">
        <v>60</v>
      </c>
      <c r="G4" s="72"/>
      <c r="H4" s="73"/>
      <c r="I4" s="61" t="s">
        <v>87</v>
      </c>
      <c r="J4" s="62"/>
      <c r="K4" s="63"/>
      <c r="L4" s="61" t="s">
        <v>89</v>
      </c>
      <c r="M4" s="62"/>
      <c r="N4" s="63"/>
    </row>
    <row r="5" spans="1:18" ht="51" customHeight="1" thickBot="1" x14ac:dyDescent="0.3">
      <c r="A5" s="67"/>
      <c r="B5" s="65"/>
      <c r="C5" s="69"/>
      <c r="D5" s="70"/>
      <c r="E5" s="69"/>
      <c r="F5" s="23" t="s">
        <v>79</v>
      </c>
      <c r="G5" s="6" t="s">
        <v>80</v>
      </c>
      <c r="H5" s="24" t="s">
        <v>83</v>
      </c>
      <c r="I5" s="23" t="s">
        <v>86</v>
      </c>
      <c r="J5" s="6" t="s">
        <v>66</v>
      </c>
      <c r="K5" s="24" t="s">
        <v>56</v>
      </c>
      <c r="L5" s="23" t="s">
        <v>86</v>
      </c>
      <c r="M5" s="6" t="s">
        <v>66</v>
      </c>
      <c r="N5" s="24" t="s">
        <v>56</v>
      </c>
    </row>
    <row r="6" spans="1:18" ht="15.75" thickTop="1" x14ac:dyDescent="0.25">
      <c r="A6" s="39" t="s">
        <v>0</v>
      </c>
      <c r="B6" s="19">
        <v>34</v>
      </c>
      <c r="C6" s="20">
        <v>33294.69</v>
      </c>
      <c r="D6" s="19">
        <v>0</v>
      </c>
      <c r="E6" s="20">
        <v>0</v>
      </c>
      <c r="F6" s="25"/>
      <c r="G6" s="10">
        <v>3236</v>
      </c>
      <c r="H6" s="20">
        <v>1803</v>
      </c>
      <c r="I6" s="19"/>
      <c r="J6" s="5">
        <f>C6*G6</f>
        <v>107741616.84</v>
      </c>
      <c r="K6" s="20">
        <f>C6*H6</f>
        <v>60030326.070000008</v>
      </c>
      <c r="L6" s="19"/>
      <c r="M6" s="5">
        <f>ROUND(J6*0.68,1)</f>
        <v>73264299.5</v>
      </c>
      <c r="N6" s="20">
        <f>ROUND(K6*0.68,1)</f>
        <v>40820621.700000003</v>
      </c>
      <c r="R6" s="1"/>
    </row>
    <row r="7" spans="1:18" x14ac:dyDescent="0.25">
      <c r="A7" s="40" t="s">
        <v>1</v>
      </c>
      <c r="B7" s="21">
        <v>74</v>
      </c>
      <c r="C7" s="22">
        <v>73172.31</v>
      </c>
      <c r="D7" s="21">
        <v>8</v>
      </c>
      <c r="E7" s="22">
        <v>19267</v>
      </c>
      <c r="F7" s="21">
        <v>2295</v>
      </c>
      <c r="G7" s="5"/>
      <c r="H7" s="20">
        <v>1803</v>
      </c>
      <c r="I7" s="19">
        <f t="shared" ref="I7:I56" si="0">C7*F7</f>
        <v>167930451.44999999</v>
      </c>
      <c r="J7" s="5"/>
      <c r="K7" s="20">
        <f t="shared" ref="K7:K57" si="1">C7*H7</f>
        <v>131929674.92999999</v>
      </c>
      <c r="L7" s="21">
        <f t="shared" ref="L7:L56" si="2">ROUND(I7*0.68,1)</f>
        <v>114192707</v>
      </c>
      <c r="M7" s="4"/>
      <c r="N7" s="22">
        <f t="shared" ref="N7:N57" si="3">ROUND(K7*0.68,1)</f>
        <v>89712179</v>
      </c>
      <c r="R7" s="1"/>
    </row>
    <row r="8" spans="1:18" x14ac:dyDescent="0.25">
      <c r="A8" s="40" t="s">
        <v>2</v>
      </c>
      <c r="B8" s="21">
        <v>47</v>
      </c>
      <c r="C8" s="22">
        <v>94923.69</v>
      </c>
      <c r="D8" s="21">
        <v>6</v>
      </c>
      <c r="E8" s="22">
        <v>22018.74</v>
      </c>
      <c r="F8" s="21">
        <v>823</v>
      </c>
      <c r="G8" s="5"/>
      <c r="H8" s="20">
        <v>1803</v>
      </c>
      <c r="I8" s="19">
        <f t="shared" si="0"/>
        <v>78122196.870000005</v>
      </c>
      <c r="J8" s="5"/>
      <c r="K8" s="20">
        <f t="shared" si="1"/>
        <v>171147413.06999999</v>
      </c>
      <c r="L8" s="21">
        <f t="shared" si="2"/>
        <v>53123093.899999999</v>
      </c>
      <c r="M8" s="4"/>
      <c r="N8" s="22">
        <f t="shared" si="3"/>
        <v>116380240.90000001</v>
      </c>
      <c r="R8" s="1"/>
    </row>
    <row r="9" spans="1:18" x14ac:dyDescent="0.25">
      <c r="A9" s="40" t="s">
        <v>3</v>
      </c>
      <c r="B9" s="21">
        <v>61</v>
      </c>
      <c r="C9" s="22">
        <v>104408.96000000001</v>
      </c>
      <c r="D9" s="21">
        <v>6</v>
      </c>
      <c r="E9" s="22">
        <v>10779</v>
      </c>
      <c r="F9" s="21">
        <v>811</v>
      </c>
      <c r="G9" s="5"/>
      <c r="H9" s="20">
        <v>1803</v>
      </c>
      <c r="I9" s="19">
        <f t="shared" si="0"/>
        <v>84675666.560000002</v>
      </c>
      <c r="J9" s="5"/>
      <c r="K9" s="20">
        <f t="shared" si="1"/>
        <v>188249354.88000003</v>
      </c>
      <c r="L9" s="21">
        <f t="shared" si="2"/>
        <v>57579453.299999997</v>
      </c>
      <c r="M9" s="4"/>
      <c r="N9" s="22">
        <f t="shared" si="3"/>
        <v>128009561.3</v>
      </c>
      <c r="R9" s="1"/>
    </row>
    <row r="10" spans="1:18" x14ac:dyDescent="0.25">
      <c r="A10" s="40" t="s">
        <v>4</v>
      </c>
      <c r="B10" s="21">
        <v>672</v>
      </c>
      <c r="C10" s="22">
        <v>2274850.33</v>
      </c>
      <c r="D10" s="21">
        <v>0</v>
      </c>
      <c r="E10" s="22">
        <v>0</v>
      </c>
      <c r="F10" s="26"/>
      <c r="G10" s="11">
        <v>1618</v>
      </c>
      <c r="H10" s="20">
        <v>1803</v>
      </c>
      <c r="I10" s="19"/>
      <c r="J10" s="5">
        <f>C10*G10</f>
        <v>3680707833.9400001</v>
      </c>
      <c r="K10" s="20">
        <f t="shared" si="1"/>
        <v>4101555144.9900002</v>
      </c>
      <c r="L10" s="21"/>
      <c r="M10" s="5">
        <f>ROUND(J10*0.68,1)</f>
        <v>2502881327.0999999</v>
      </c>
      <c r="N10" s="22">
        <f t="shared" si="3"/>
        <v>2789057498.5999999</v>
      </c>
      <c r="R10" s="1"/>
    </row>
    <row r="11" spans="1:18" x14ac:dyDescent="0.25">
      <c r="A11" s="40" t="s">
        <v>5</v>
      </c>
      <c r="B11" s="21">
        <v>126</v>
      </c>
      <c r="C11" s="22">
        <v>136587.18</v>
      </c>
      <c r="D11" s="21">
        <v>8</v>
      </c>
      <c r="E11" s="22">
        <v>10400</v>
      </c>
      <c r="F11" s="26">
        <v>1162</v>
      </c>
      <c r="G11" s="10"/>
      <c r="H11" s="20">
        <v>1803</v>
      </c>
      <c r="I11" s="19">
        <f t="shared" si="0"/>
        <v>158714303.16</v>
      </c>
      <c r="J11" s="5"/>
      <c r="K11" s="20">
        <f t="shared" si="1"/>
        <v>246266685.53999999</v>
      </c>
      <c r="L11" s="21">
        <f t="shared" si="2"/>
        <v>107925726.09999999</v>
      </c>
      <c r="M11" s="4"/>
      <c r="N11" s="22">
        <f t="shared" si="3"/>
        <v>167461346.19999999</v>
      </c>
      <c r="R11" s="1"/>
    </row>
    <row r="12" spans="1:18" x14ac:dyDescent="0.25">
      <c r="A12" s="40" t="s">
        <v>6</v>
      </c>
      <c r="B12" s="21">
        <v>101</v>
      </c>
      <c r="C12" s="22">
        <v>431924.84</v>
      </c>
      <c r="D12" s="21">
        <v>6</v>
      </c>
      <c r="E12" s="22">
        <v>6975</v>
      </c>
      <c r="F12" s="26">
        <v>2655</v>
      </c>
      <c r="G12" s="10"/>
      <c r="H12" s="20">
        <v>1803</v>
      </c>
      <c r="I12" s="19">
        <f t="shared" si="0"/>
        <v>1146760450.2</v>
      </c>
      <c r="J12" s="5"/>
      <c r="K12" s="20">
        <f t="shared" si="1"/>
        <v>778760486.5200001</v>
      </c>
      <c r="L12" s="21">
        <f t="shared" si="2"/>
        <v>779797106.10000002</v>
      </c>
      <c r="M12" s="4"/>
      <c r="N12" s="22">
        <f t="shared" si="3"/>
        <v>529557130.80000001</v>
      </c>
      <c r="R12" s="1"/>
    </row>
    <row r="13" spans="1:18" x14ac:dyDescent="0.25">
      <c r="A13" s="40" t="s">
        <v>7</v>
      </c>
      <c r="B13" s="21">
        <v>18</v>
      </c>
      <c r="C13" s="22">
        <v>51464.43</v>
      </c>
      <c r="D13" s="21">
        <v>0</v>
      </c>
      <c r="E13" s="22">
        <v>0</v>
      </c>
      <c r="F13" s="26"/>
      <c r="G13" s="11">
        <v>2681</v>
      </c>
      <c r="H13" s="20">
        <v>1803</v>
      </c>
      <c r="I13" s="19"/>
      <c r="J13" s="5">
        <f t="shared" ref="J13:J57" si="4">C13*G13</f>
        <v>137976136.83000001</v>
      </c>
      <c r="K13" s="20">
        <f t="shared" si="1"/>
        <v>92790367.290000007</v>
      </c>
      <c r="L13" s="21"/>
      <c r="M13" s="4">
        <f t="shared" ref="M13:M57" si="5">ROUND(J13*0.68,1)</f>
        <v>93823773</v>
      </c>
      <c r="N13" s="22">
        <f t="shared" si="3"/>
        <v>63097449.799999997</v>
      </c>
      <c r="R13" s="1"/>
    </row>
    <row r="14" spans="1:18" x14ac:dyDescent="0.25">
      <c r="A14" s="40" t="s">
        <v>8</v>
      </c>
      <c r="B14" s="21">
        <v>2</v>
      </c>
      <c r="C14" s="22">
        <v>591.44000000000005</v>
      </c>
      <c r="D14" s="21">
        <v>0</v>
      </c>
      <c r="E14" s="22">
        <v>0</v>
      </c>
      <c r="F14" s="26"/>
      <c r="G14" s="11">
        <v>1944</v>
      </c>
      <c r="H14" s="20">
        <v>1803</v>
      </c>
      <c r="I14" s="19"/>
      <c r="J14" s="5">
        <f t="shared" si="4"/>
        <v>1149759.3600000001</v>
      </c>
      <c r="K14" s="20">
        <f t="shared" si="1"/>
        <v>1066366.32</v>
      </c>
      <c r="L14" s="21"/>
      <c r="M14" s="4">
        <f t="shared" si="5"/>
        <v>781836.4</v>
      </c>
      <c r="N14" s="22">
        <f t="shared" si="3"/>
        <v>725129.1</v>
      </c>
      <c r="R14" s="1"/>
    </row>
    <row r="15" spans="1:18" x14ac:dyDescent="0.25">
      <c r="A15" s="40" t="s">
        <v>9</v>
      </c>
      <c r="B15" s="21">
        <v>19</v>
      </c>
      <c r="C15" s="22">
        <v>274478.90999999997</v>
      </c>
      <c r="D15" s="21">
        <v>2</v>
      </c>
      <c r="E15" s="22">
        <v>28053</v>
      </c>
      <c r="F15" s="26">
        <v>632</v>
      </c>
      <c r="G15" s="10"/>
      <c r="H15" s="20">
        <v>1803</v>
      </c>
      <c r="I15" s="19">
        <f t="shared" si="0"/>
        <v>173470671.11999997</v>
      </c>
      <c r="J15" s="5"/>
      <c r="K15" s="20">
        <f t="shared" si="1"/>
        <v>494885474.72999996</v>
      </c>
      <c r="L15" s="21">
        <v>117960057</v>
      </c>
      <c r="M15" s="4"/>
      <c r="N15" s="22">
        <f t="shared" si="3"/>
        <v>336522122.80000001</v>
      </c>
      <c r="R15" s="1"/>
    </row>
    <row r="16" spans="1:18" x14ac:dyDescent="0.25">
      <c r="A16" s="40" t="s">
        <v>10</v>
      </c>
      <c r="B16" s="21">
        <v>34</v>
      </c>
      <c r="C16" s="22">
        <v>72328.53</v>
      </c>
      <c r="D16" s="21">
        <v>2</v>
      </c>
      <c r="E16" s="22">
        <v>9997</v>
      </c>
      <c r="F16" s="26">
        <v>600</v>
      </c>
      <c r="G16" s="10"/>
      <c r="H16" s="20">
        <v>1803</v>
      </c>
      <c r="I16" s="19">
        <f t="shared" si="0"/>
        <v>43397118</v>
      </c>
      <c r="J16" s="5"/>
      <c r="K16" s="20">
        <f t="shared" si="1"/>
        <v>130408339.59</v>
      </c>
      <c r="L16" s="21">
        <f t="shared" si="2"/>
        <v>29510040.199999999</v>
      </c>
      <c r="M16" s="4"/>
      <c r="N16" s="22">
        <f t="shared" si="3"/>
        <v>88677670.900000006</v>
      </c>
      <c r="R16" s="1"/>
    </row>
    <row r="17" spans="1:18" x14ac:dyDescent="0.25">
      <c r="A17" s="40" t="s">
        <v>11</v>
      </c>
      <c r="B17" s="21">
        <v>32</v>
      </c>
      <c r="C17" s="22">
        <v>27528.17</v>
      </c>
      <c r="D17" s="21">
        <v>1</v>
      </c>
      <c r="E17" s="22">
        <v>1434</v>
      </c>
      <c r="F17" s="26">
        <v>8011</v>
      </c>
      <c r="G17" s="10"/>
      <c r="H17" s="20">
        <v>1803</v>
      </c>
      <c r="I17" s="19">
        <f t="shared" si="0"/>
        <v>220528169.86999997</v>
      </c>
      <c r="J17" s="5"/>
      <c r="K17" s="20">
        <f t="shared" si="1"/>
        <v>49633290.509999998</v>
      </c>
      <c r="L17" s="21">
        <f t="shared" si="2"/>
        <v>149959155.5</v>
      </c>
      <c r="M17" s="4"/>
      <c r="N17" s="22">
        <f t="shared" si="3"/>
        <v>33750637.5</v>
      </c>
      <c r="R17" s="1"/>
    </row>
    <row r="18" spans="1:18" x14ac:dyDescent="0.25">
      <c r="A18" s="40" t="s">
        <v>12</v>
      </c>
      <c r="B18" s="21">
        <v>47</v>
      </c>
      <c r="C18" s="22">
        <v>65838.81</v>
      </c>
      <c r="D18" s="21">
        <v>1</v>
      </c>
      <c r="E18" s="22">
        <v>2422</v>
      </c>
      <c r="F18" s="26">
        <v>915</v>
      </c>
      <c r="G18" s="10"/>
      <c r="H18" s="20">
        <v>1803</v>
      </c>
      <c r="I18" s="19">
        <f t="shared" si="0"/>
        <v>60242511.149999999</v>
      </c>
      <c r="J18" s="5"/>
      <c r="K18" s="20">
        <f t="shared" si="1"/>
        <v>118707374.42999999</v>
      </c>
      <c r="L18" s="21">
        <f t="shared" si="2"/>
        <v>40964907.600000001</v>
      </c>
      <c r="M18" s="4"/>
      <c r="N18" s="22">
        <f t="shared" si="3"/>
        <v>80721014.599999994</v>
      </c>
    </row>
    <row r="19" spans="1:18" x14ac:dyDescent="0.25">
      <c r="A19" s="40" t="s">
        <v>13</v>
      </c>
      <c r="B19" s="21">
        <v>27</v>
      </c>
      <c r="C19" s="22">
        <v>34513.519999999997</v>
      </c>
      <c r="D19" s="21">
        <v>3</v>
      </c>
      <c r="E19" s="22">
        <v>5443</v>
      </c>
      <c r="F19" s="26">
        <v>1438</v>
      </c>
      <c r="G19" s="10"/>
      <c r="H19" s="20">
        <v>1803</v>
      </c>
      <c r="I19" s="19">
        <f t="shared" si="0"/>
        <v>49630441.759999998</v>
      </c>
      <c r="J19" s="5"/>
      <c r="K19" s="20">
        <f t="shared" si="1"/>
        <v>62227876.559999995</v>
      </c>
      <c r="L19" s="21">
        <f t="shared" si="2"/>
        <v>33748700.399999999</v>
      </c>
      <c r="M19" s="4"/>
      <c r="N19" s="22">
        <f t="shared" si="3"/>
        <v>42314956.100000001</v>
      </c>
    </row>
    <row r="20" spans="1:18" x14ac:dyDescent="0.25">
      <c r="A20" s="40" t="s">
        <v>14</v>
      </c>
      <c r="B20" s="21">
        <v>242</v>
      </c>
      <c r="C20" s="22">
        <v>558426.31999999995</v>
      </c>
      <c r="D20" s="21">
        <v>16</v>
      </c>
      <c r="E20" s="22">
        <v>24748</v>
      </c>
      <c r="F20" s="26">
        <v>1624</v>
      </c>
      <c r="G20" s="10"/>
      <c r="H20" s="20">
        <v>1803</v>
      </c>
      <c r="I20" s="19">
        <f t="shared" si="0"/>
        <v>906884343.67999995</v>
      </c>
      <c r="J20" s="5"/>
      <c r="K20" s="20">
        <f t="shared" si="1"/>
        <v>1006842654.9599999</v>
      </c>
      <c r="L20" s="21">
        <f t="shared" si="2"/>
        <v>616681353.70000005</v>
      </c>
      <c r="M20" s="4"/>
      <c r="N20" s="22">
        <f t="shared" si="3"/>
        <v>684653005.39999998</v>
      </c>
    </row>
    <row r="21" spans="1:18" x14ac:dyDescent="0.25">
      <c r="A21" s="40" t="s">
        <v>15</v>
      </c>
      <c r="B21" s="21">
        <v>173</v>
      </c>
      <c r="C21" s="22">
        <v>302568.58</v>
      </c>
      <c r="D21" s="21">
        <v>0</v>
      </c>
      <c r="E21" s="22">
        <v>0</v>
      </c>
      <c r="F21" s="26"/>
      <c r="G21" s="11">
        <v>1174</v>
      </c>
      <c r="H21" s="20">
        <v>1803</v>
      </c>
      <c r="I21" s="19"/>
      <c r="J21" s="5">
        <f t="shared" si="4"/>
        <v>355215512.92000002</v>
      </c>
      <c r="K21" s="20">
        <f t="shared" si="1"/>
        <v>545531149.74000001</v>
      </c>
      <c r="L21" s="21"/>
      <c r="M21" s="4">
        <f t="shared" si="5"/>
        <v>241546548.80000001</v>
      </c>
      <c r="N21" s="22">
        <f t="shared" si="3"/>
        <v>370961181.80000001</v>
      </c>
    </row>
    <row r="22" spans="1:18" x14ac:dyDescent="0.25">
      <c r="A22" s="40" t="s">
        <v>16</v>
      </c>
      <c r="B22" s="21">
        <v>21</v>
      </c>
      <c r="C22" s="22">
        <v>56808.97</v>
      </c>
      <c r="D22" s="21">
        <v>3</v>
      </c>
      <c r="E22" s="22">
        <v>3384</v>
      </c>
      <c r="F22" s="26">
        <v>1198</v>
      </c>
      <c r="G22" s="10"/>
      <c r="H22" s="20">
        <v>1803</v>
      </c>
      <c r="I22" s="19">
        <f t="shared" si="0"/>
        <v>68057146.060000002</v>
      </c>
      <c r="J22" s="5"/>
      <c r="K22" s="20">
        <f t="shared" si="1"/>
        <v>102426572.91</v>
      </c>
      <c r="L22" s="21">
        <f t="shared" si="2"/>
        <v>46278859.299999997</v>
      </c>
      <c r="M22" s="4"/>
      <c r="N22" s="22">
        <f t="shared" si="3"/>
        <v>69650069.599999994</v>
      </c>
      <c r="R22" s="1"/>
    </row>
    <row r="23" spans="1:18" x14ac:dyDescent="0.25">
      <c r="A23" s="40" t="s">
        <v>17</v>
      </c>
      <c r="B23" s="21">
        <v>70</v>
      </c>
      <c r="C23" s="22">
        <v>187528.09</v>
      </c>
      <c r="D23" s="21">
        <v>11</v>
      </c>
      <c r="E23" s="22">
        <v>16668</v>
      </c>
      <c r="F23" s="26">
        <v>929</v>
      </c>
      <c r="G23" s="10"/>
      <c r="H23" s="20">
        <v>1803</v>
      </c>
      <c r="I23" s="19">
        <f t="shared" si="0"/>
        <v>174213595.60999998</v>
      </c>
      <c r="J23" s="5"/>
      <c r="K23" s="20">
        <f t="shared" si="1"/>
        <v>338113146.26999998</v>
      </c>
      <c r="L23" s="21">
        <f t="shared" si="2"/>
        <v>118465245</v>
      </c>
      <c r="M23" s="4"/>
      <c r="N23" s="22">
        <f t="shared" si="3"/>
        <v>229916939.5</v>
      </c>
      <c r="R23" s="1"/>
    </row>
    <row r="24" spans="1:18" x14ac:dyDescent="0.25">
      <c r="A24" s="40" t="s">
        <v>18</v>
      </c>
      <c r="B24" s="21">
        <v>107</v>
      </c>
      <c r="C24" s="22">
        <v>894467.36</v>
      </c>
      <c r="D24" s="21">
        <v>1</v>
      </c>
      <c r="E24" s="22">
        <v>3475</v>
      </c>
      <c r="F24" s="26">
        <v>602</v>
      </c>
      <c r="G24" s="10"/>
      <c r="H24" s="20">
        <v>1803</v>
      </c>
      <c r="I24" s="19">
        <f t="shared" si="0"/>
        <v>538469350.72000003</v>
      </c>
      <c r="J24" s="5"/>
      <c r="K24" s="20">
        <f t="shared" si="1"/>
        <v>1612724650.0799999</v>
      </c>
      <c r="L24" s="21">
        <f t="shared" si="2"/>
        <v>366159158.5</v>
      </c>
      <c r="M24" s="4"/>
      <c r="N24" s="22">
        <f t="shared" si="3"/>
        <v>1096652762.0999999</v>
      </c>
      <c r="R24" s="1"/>
    </row>
    <row r="25" spans="1:18" x14ac:dyDescent="0.25">
      <c r="A25" s="40" t="s">
        <v>19</v>
      </c>
      <c r="B25" s="21">
        <v>180</v>
      </c>
      <c r="C25" s="22">
        <v>453588.74</v>
      </c>
      <c r="D25" s="21">
        <v>11</v>
      </c>
      <c r="E25" s="22">
        <v>8347</v>
      </c>
      <c r="F25" s="26">
        <v>3061</v>
      </c>
      <c r="G25" s="10"/>
      <c r="H25" s="20">
        <v>1803</v>
      </c>
      <c r="I25" s="19">
        <f t="shared" si="0"/>
        <v>1388435133.1399999</v>
      </c>
      <c r="J25" s="5"/>
      <c r="K25" s="20">
        <f t="shared" si="1"/>
        <v>817820498.22000003</v>
      </c>
      <c r="L25" s="21">
        <f t="shared" si="2"/>
        <v>944135890.5</v>
      </c>
      <c r="M25" s="4"/>
      <c r="N25" s="22">
        <f t="shared" si="3"/>
        <v>556117938.79999995</v>
      </c>
    </row>
    <row r="26" spans="1:18" x14ac:dyDescent="0.25">
      <c r="A26" s="40" t="s">
        <v>20</v>
      </c>
      <c r="B26" s="21">
        <v>49</v>
      </c>
      <c r="C26" s="22">
        <v>106192.63</v>
      </c>
      <c r="D26" s="21">
        <v>2</v>
      </c>
      <c r="E26" s="22">
        <v>1987</v>
      </c>
      <c r="F26" s="26">
        <v>3954</v>
      </c>
      <c r="G26" s="10"/>
      <c r="H26" s="20">
        <v>1803</v>
      </c>
      <c r="I26" s="19">
        <f t="shared" si="0"/>
        <v>419885659.02000004</v>
      </c>
      <c r="J26" s="5"/>
      <c r="K26" s="20">
        <f t="shared" si="1"/>
        <v>191465311.89000002</v>
      </c>
      <c r="L26" s="21">
        <f t="shared" si="2"/>
        <v>285522248.10000002</v>
      </c>
      <c r="M26" s="4"/>
      <c r="N26" s="22">
        <f t="shared" si="3"/>
        <v>130196412.09999999</v>
      </c>
      <c r="R26" s="1"/>
    </row>
    <row r="27" spans="1:18" x14ac:dyDescent="0.25">
      <c r="A27" s="40" t="s">
        <v>21</v>
      </c>
      <c r="B27" s="21">
        <v>31</v>
      </c>
      <c r="C27" s="22">
        <v>32535.82</v>
      </c>
      <c r="D27" s="21">
        <v>1</v>
      </c>
      <c r="E27" s="22">
        <v>152</v>
      </c>
      <c r="F27" s="26">
        <v>2214</v>
      </c>
      <c r="G27" s="10"/>
      <c r="H27" s="20">
        <v>1803</v>
      </c>
      <c r="I27" s="19">
        <f t="shared" si="0"/>
        <v>72034305.480000004</v>
      </c>
      <c r="J27" s="5"/>
      <c r="K27" s="20">
        <f t="shared" si="1"/>
        <v>58662083.460000001</v>
      </c>
      <c r="L27" s="21">
        <f t="shared" si="2"/>
        <v>48983327.700000003</v>
      </c>
      <c r="M27" s="4"/>
      <c r="N27" s="22">
        <f t="shared" si="3"/>
        <v>39890216.799999997</v>
      </c>
      <c r="R27" s="1"/>
    </row>
    <row r="28" spans="1:18" x14ac:dyDescent="0.25">
      <c r="A28" s="40" t="s">
        <v>22</v>
      </c>
      <c r="B28" s="21">
        <v>164</v>
      </c>
      <c r="C28" s="22">
        <v>266131.36</v>
      </c>
      <c r="D28" s="21">
        <v>8</v>
      </c>
      <c r="E28" s="22">
        <v>6908</v>
      </c>
      <c r="F28" s="26">
        <v>2104</v>
      </c>
      <c r="G28" s="10"/>
      <c r="H28" s="20">
        <v>1803</v>
      </c>
      <c r="I28" s="19">
        <f t="shared" si="0"/>
        <v>559940381.43999994</v>
      </c>
      <c r="J28" s="5"/>
      <c r="K28" s="20">
        <f t="shared" si="1"/>
        <v>479834842.07999998</v>
      </c>
      <c r="L28" s="21">
        <f t="shared" si="2"/>
        <v>380759459.39999998</v>
      </c>
      <c r="M28" s="4"/>
      <c r="N28" s="22">
        <f t="shared" si="3"/>
        <v>326287692.60000002</v>
      </c>
      <c r="R28" s="1"/>
    </row>
    <row r="29" spans="1:18" x14ac:dyDescent="0.25">
      <c r="A29" s="40" t="s">
        <v>23</v>
      </c>
      <c r="B29" s="21">
        <v>39</v>
      </c>
      <c r="C29" s="22">
        <v>144694.28</v>
      </c>
      <c r="D29" s="21">
        <v>2</v>
      </c>
      <c r="E29" s="22">
        <v>806</v>
      </c>
      <c r="F29" s="26">
        <v>1625</v>
      </c>
      <c r="G29" s="10"/>
      <c r="H29" s="20">
        <v>1803</v>
      </c>
      <c r="I29" s="19">
        <f t="shared" si="0"/>
        <v>235128205</v>
      </c>
      <c r="J29" s="5"/>
      <c r="K29" s="20">
        <f t="shared" si="1"/>
        <v>260883786.84</v>
      </c>
      <c r="L29" s="21">
        <f t="shared" si="2"/>
        <v>159887179.40000001</v>
      </c>
      <c r="M29" s="4"/>
      <c r="N29" s="22">
        <f t="shared" si="3"/>
        <v>177400975.09999999</v>
      </c>
      <c r="R29" s="1"/>
    </row>
    <row r="30" spans="1:18" x14ac:dyDescent="0.25">
      <c r="A30" s="40" t="s">
        <v>24</v>
      </c>
      <c r="B30" s="21">
        <v>111</v>
      </c>
      <c r="C30" s="22">
        <v>314443.06</v>
      </c>
      <c r="D30" s="21">
        <v>8</v>
      </c>
      <c r="E30" s="22">
        <v>6583</v>
      </c>
      <c r="F30" s="26">
        <v>906</v>
      </c>
      <c r="G30" s="10"/>
      <c r="H30" s="20">
        <v>1803</v>
      </c>
      <c r="I30" s="19">
        <f t="shared" si="0"/>
        <v>284885412.36000001</v>
      </c>
      <c r="J30" s="5"/>
      <c r="K30" s="20">
        <f t="shared" si="1"/>
        <v>566940837.17999995</v>
      </c>
      <c r="L30" s="21">
        <f t="shared" si="2"/>
        <v>193722080.40000001</v>
      </c>
      <c r="M30" s="4"/>
      <c r="N30" s="22">
        <f t="shared" si="3"/>
        <v>385519769.30000001</v>
      </c>
    </row>
    <row r="31" spans="1:18" x14ac:dyDescent="0.25">
      <c r="A31" s="40" t="s">
        <v>25</v>
      </c>
      <c r="B31" s="21">
        <v>27</v>
      </c>
      <c r="C31" s="22">
        <v>101237.41</v>
      </c>
      <c r="D31" s="21">
        <v>16</v>
      </c>
      <c r="E31" s="22">
        <v>18189</v>
      </c>
      <c r="F31" s="26">
        <v>635</v>
      </c>
      <c r="G31" s="10"/>
      <c r="H31" s="20">
        <v>1803</v>
      </c>
      <c r="I31" s="19">
        <f t="shared" si="0"/>
        <v>64285755.350000001</v>
      </c>
      <c r="J31" s="5"/>
      <c r="K31" s="20">
        <f t="shared" si="1"/>
        <v>182531050.23000002</v>
      </c>
      <c r="L31" s="21">
        <f t="shared" si="2"/>
        <v>43714313.600000001</v>
      </c>
      <c r="M31" s="4"/>
      <c r="N31" s="22">
        <f t="shared" si="3"/>
        <v>124121114.2</v>
      </c>
      <c r="R31" s="1"/>
    </row>
    <row r="32" spans="1:18" x14ac:dyDescent="0.25">
      <c r="A32" s="40" t="s">
        <v>26</v>
      </c>
      <c r="B32" s="21">
        <v>53</v>
      </c>
      <c r="C32" s="22">
        <v>61928.03</v>
      </c>
      <c r="D32" s="21">
        <v>3</v>
      </c>
      <c r="E32" s="22">
        <v>2175</v>
      </c>
      <c r="F32" s="26">
        <v>1050</v>
      </c>
      <c r="G32" s="10"/>
      <c r="H32" s="20">
        <v>1803</v>
      </c>
      <c r="I32" s="19">
        <f t="shared" si="0"/>
        <v>65024431.5</v>
      </c>
      <c r="J32" s="5"/>
      <c r="K32" s="20">
        <f t="shared" si="1"/>
        <v>111656238.09</v>
      </c>
      <c r="L32" s="21">
        <f t="shared" si="2"/>
        <v>44216613.399999999</v>
      </c>
      <c r="M32" s="4"/>
      <c r="N32" s="22">
        <f t="shared" si="3"/>
        <v>75926241.900000006</v>
      </c>
      <c r="R32" s="1"/>
    </row>
    <row r="33" spans="1:18" x14ac:dyDescent="0.25">
      <c r="A33" s="40" t="s">
        <v>27</v>
      </c>
      <c r="B33" s="21">
        <v>150</v>
      </c>
      <c r="C33" s="22">
        <v>313542.62</v>
      </c>
      <c r="D33" s="21">
        <v>39</v>
      </c>
      <c r="E33" s="22">
        <v>51121</v>
      </c>
      <c r="F33" s="26">
        <v>1045</v>
      </c>
      <c r="G33" s="10"/>
      <c r="H33" s="20">
        <v>1803</v>
      </c>
      <c r="I33" s="19">
        <f t="shared" si="0"/>
        <v>327652037.89999998</v>
      </c>
      <c r="J33" s="5"/>
      <c r="K33" s="20">
        <f t="shared" si="1"/>
        <v>565317343.86000001</v>
      </c>
      <c r="L33" s="21">
        <f t="shared" si="2"/>
        <v>222803385.80000001</v>
      </c>
      <c r="M33" s="4"/>
      <c r="N33" s="22">
        <f t="shared" si="3"/>
        <v>384415793.80000001</v>
      </c>
    </row>
    <row r="34" spans="1:18" x14ac:dyDescent="0.25">
      <c r="A34" s="40" t="s">
        <v>28</v>
      </c>
      <c r="B34" s="21">
        <v>14</v>
      </c>
      <c r="C34" s="22">
        <v>10256.93</v>
      </c>
      <c r="D34" s="21">
        <v>0</v>
      </c>
      <c r="E34" s="22">
        <v>0</v>
      </c>
      <c r="F34" s="26"/>
      <c r="G34" s="11">
        <v>1061</v>
      </c>
      <c r="H34" s="20">
        <v>1803</v>
      </c>
      <c r="I34" s="19"/>
      <c r="J34" s="5">
        <f t="shared" si="4"/>
        <v>10882602.73</v>
      </c>
      <c r="K34" s="20">
        <f t="shared" si="1"/>
        <v>18493244.789999999</v>
      </c>
      <c r="L34" s="21"/>
      <c r="M34" s="4">
        <f t="shared" si="5"/>
        <v>7400169.9000000004</v>
      </c>
      <c r="N34" s="22">
        <f t="shared" si="3"/>
        <v>12575406.5</v>
      </c>
    </row>
    <row r="35" spans="1:18" x14ac:dyDescent="0.25">
      <c r="A35" s="40" t="s">
        <v>29</v>
      </c>
      <c r="B35" s="21">
        <v>37</v>
      </c>
      <c r="C35" s="22">
        <v>29565.15</v>
      </c>
      <c r="D35" s="21">
        <v>9</v>
      </c>
      <c r="E35" s="22">
        <v>13982</v>
      </c>
      <c r="F35" s="26">
        <v>1143</v>
      </c>
      <c r="G35" s="10"/>
      <c r="H35" s="20">
        <v>1803</v>
      </c>
      <c r="I35" s="19">
        <f t="shared" si="0"/>
        <v>33792966.450000003</v>
      </c>
      <c r="J35" s="5"/>
      <c r="K35" s="20">
        <f t="shared" si="1"/>
        <v>53305965.450000003</v>
      </c>
      <c r="L35" s="21">
        <f t="shared" si="2"/>
        <v>22979217.199999999</v>
      </c>
      <c r="M35" s="4"/>
      <c r="N35" s="22">
        <f t="shared" si="3"/>
        <v>36248056.5</v>
      </c>
    </row>
    <row r="36" spans="1:18" x14ac:dyDescent="0.25">
      <c r="A36" s="40" t="s">
        <v>30</v>
      </c>
      <c r="B36" s="21">
        <v>54</v>
      </c>
      <c r="C36" s="22">
        <v>50789.43</v>
      </c>
      <c r="D36" s="21">
        <v>0</v>
      </c>
      <c r="E36" s="22">
        <v>0</v>
      </c>
      <c r="F36" s="26"/>
      <c r="G36" s="11">
        <v>2700</v>
      </c>
      <c r="H36" s="20">
        <v>1803</v>
      </c>
      <c r="I36" s="19"/>
      <c r="J36" s="5">
        <f t="shared" si="4"/>
        <v>137131461</v>
      </c>
      <c r="K36" s="20">
        <f t="shared" si="1"/>
        <v>91573342.290000007</v>
      </c>
      <c r="L36" s="21"/>
      <c r="M36" s="4">
        <f t="shared" si="5"/>
        <v>93249393.5</v>
      </c>
      <c r="N36" s="22">
        <f t="shared" si="3"/>
        <v>62269872.799999997</v>
      </c>
    </row>
    <row r="37" spans="1:18" x14ac:dyDescent="0.25">
      <c r="A37" s="40" t="s">
        <v>31</v>
      </c>
      <c r="B37" s="21">
        <v>173</v>
      </c>
      <c r="C37" s="22">
        <v>491380.68</v>
      </c>
      <c r="D37" s="21">
        <v>6</v>
      </c>
      <c r="E37" s="22">
        <v>3748</v>
      </c>
      <c r="F37" s="26">
        <v>3002</v>
      </c>
      <c r="G37" s="10"/>
      <c r="H37" s="20">
        <v>1803</v>
      </c>
      <c r="I37" s="19">
        <f t="shared" si="0"/>
        <v>1475124801.3599999</v>
      </c>
      <c r="J37" s="5"/>
      <c r="K37" s="20">
        <f t="shared" si="1"/>
        <v>885959366.03999996</v>
      </c>
      <c r="L37" s="21">
        <f t="shared" si="2"/>
        <v>1003084864.9</v>
      </c>
      <c r="M37" s="4"/>
      <c r="N37" s="22">
        <f t="shared" si="3"/>
        <v>602452368.89999998</v>
      </c>
    </row>
    <row r="38" spans="1:18" x14ac:dyDescent="0.25">
      <c r="A38" s="40" t="s">
        <v>32</v>
      </c>
      <c r="B38" s="21">
        <v>55</v>
      </c>
      <c r="C38" s="22">
        <v>36459.46</v>
      </c>
      <c r="D38" s="21">
        <v>7</v>
      </c>
      <c r="E38" s="22">
        <v>5758</v>
      </c>
      <c r="F38" s="26">
        <v>2066</v>
      </c>
      <c r="G38" s="10"/>
      <c r="H38" s="20">
        <v>1803</v>
      </c>
      <c r="I38" s="19">
        <f t="shared" si="0"/>
        <v>75325244.359999999</v>
      </c>
      <c r="J38" s="5"/>
      <c r="K38" s="20">
        <f t="shared" si="1"/>
        <v>65736406.379999995</v>
      </c>
      <c r="L38" s="21">
        <f t="shared" si="2"/>
        <v>51221166.200000003</v>
      </c>
      <c r="M38" s="4"/>
      <c r="N38" s="22">
        <f t="shared" si="3"/>
        <v>44700756.299999997</v>
      </c>
    </row>
    <row r="39" spans="1:18" x14ac:dyDescent="0.25">
      <c r="A39" s="40" t="s">
        <v>33</v>
      </c>
      <c r="B39" s="21">
        <v>7</v>
      </c>
      <c r="C39" s="22">
        <v>5691.38</v>
      </c>
      <c r="D39" s="21">
        <v>0</v>
      </c>
      <c r="E39" s="22">
        <v>0</v>
      </c>
      <c r="F39" s="26"/>
      <c r="G39" s="11">
        <v>1352</v>
      </c>
      <c r="H39" s="20">
        <v>1803</v>
      </c>
      <c r="I39" s="19"/>
      <c r="J39" s="5">
        <f t="shared" si="4"/>
        <v>7694745.7599999998</v>
      </c>
      <c r="K39" s="20">
        <f t="shared" si="1"/>
        <v>10261558.140000001</v>
      </c>
      <c r="L39" s="21"/>
      <c r="M39" s="4">
        <f t="shared" si="5"/>
        <v>5232427.0999999996</v>
      </c>
      <c r="N39" s="22">
        <f t="shared" si="3"/>
        <v>6977859.5</v>
      </c>
    </row>
    <row r="40" spans="1:18" x14ac:dyDescent="0.25">
      <c r="A40" s="40" t="s">
        <v>34</v>
      </c>
      <c r="B40" s="21">
        <v>283</v>
      </c>
      <c r="C40" s="22">
        <v>1032742.38</v>
      </c>
      <c r="D40" s="21">
        <v>8</v>
      </c>
      <c r="E40" s="22">
        <v>6075</v>
      </c>
      <c r="F40" s="26">
        <v>2757</v>
      </c>
      <c r="G40" s="10"/>
      <c r="H40" s="20">
        <v>1803</v>
      </c>
      <c r="I40" s="19">
        <f t="shared" si="0"/>
        <v>2847270741.6599998</v>
      </c>
      <c r="J40" s="5"/>
      <c r="K40" s="20">
        <f t="shared" si="1"/>
        <v>1862034511.1400001</v>
      </c>
      <c r="L40" s="21">
        <f t="shared" si="2"/>
        <v>1936144104.3</v>
      </c>
      <c r="M40" s="4"/>
      <c r="N40" s="22">
        <f t="shared" si="3"/>
        <v>1266183467.5999999</v>
      </c>
    </row>
    <row r="41" spans="1:18" x14ac:dyDescent="0.25">
      <c r="A41" s="40" t="s">
        <v>35</v>
      </c>
      <c r="B41" s="21">
        <v>160</v>
      </c>
      <c r="C41" s="22">
        <v>310809.40999999997</v>
      </c>
      <c r="D41" s="21">
        <v>7</v>
      </c>
      <c r="E41" s="22">
        <v>9040</v>
      </c>
      <c r="F41" s="26">
        <v>1143</v>
      </c>
      <c r="G41" s="10"/>
      <c r="H41" s="20">
        <v>1803</v>
      </c>
      <c r="I41" s="19">
        <f t="shared" si="0"/>
        <v>355255155.63</v>
      </c>
      <c r="J41" s="5"/>
      <c r="K41" s="20">
        <f t="shared" si="1"/>
        <v>560389366.2299999</v>
      </c>
      <c r="L41" s="21">
        <f t="shared" si="2"/>
        <v>241573505.80000001</v>
      </c>
      <c r="M41" s="4"/>
      <c r="N41" s="22">
        <f t="shared" si="3"/>
        <v>381064769</v>
      </c>
      <c r="R41" s="1"/>
    </row>
    <row r="42" spans="1:18" x14ac:dyDescent="0.25">
      <c r="A42" s="40" t="s">
        <v>36</v>
      </c>
      <c r="B42" s="21">
        <v>203</v>
      </c>
      <c r="C42" s="22">
        <v>251460.61</v>
      </c>
      <c r="D42" s="21">
        <v>8</v>
      </c>
      <c r="E42" s="22">
        <v>10010.209999999999</v>
      </c>
      <c r="F42" s="26">
        <v>899</v>
      </c>
      <c r="G42" s="10"/>
      <c r="H42" s="20">
        <v>1803</v>
      </c>
      <c r="I42" s="19">
        <f t="shared" si="0"/>
        <v>226063088.38999999</v>
      </c>
      <c r="J42" s="5"/>
      <c r="K42" s="20">
        <f t="shared" si="1"/>
        <v>453383479.82999998</v>
      </c>
      <c r="L42" s="21">
        <f t="shared" si="2"/>
        <v>153722900.09999999</v>
      </c>
      <c r="M42" s="4"/>
      <c r="N42" s="22">
        <f t="shared" si="3"/>
        <v>308300766.30000001</v>
      </c>
      <c r="R42" s="1"/>
    </row>
    <row r="43" spans="1:18" x14ac:dyDescent="0.25">
      <c r="A43" s="40" t="s">
        <v>37</v>
      </c>
      <c r="B43" s="21">
        <v>43</v>
      </c>
      <c r="C43" s="22">
        <v>104017.83</v>
      </c>
      <c r="D43" s="21">
        <v>3</v>
      </c>
      <c r="E43" s="22">
        <v>816</v>
      </c>
      <c r="F43" s="26">
        <v>1640</v>
      </c>
      <c r="G43" s="10"/>
      <c r="H43" s="20">
        <v>1803</v>
      </c>
      <c r="I43" s="19">
        <f t="shared" si="0"/>
        <v>170589241.19999999</v>
      </c>
      <c r="J43" s="5"/>
      <c r="K43" s="20">
        <f t="shared" si="1"/>
        <v>187544147.49000001</v>
      </c>
      <c r="L43" s="21">
        <f t="shared" si="2"/>
        <v>116000684</v>
      </c>
      <c r="M43" s="4"/>
      <c r="N43" s="22">
        <f t="shared" si="3"/>
        <v>127530020.3</v>
      </c>
      <c r="R43" s="1"/>
    </row>
    <row r="44" spans="1:18" x14ac:dyDescent="0.25">
      <c r="A44" s="40" t="s">
        <v>38</v>
      </c>
      <c r="B44" s="21">
        <v>471</v>
      </c>
      <c r="C44" s="22">
        <v>669144.64</v>
      </c>
      <c r="D44" s="21">
        <v>25</v>
      </c>
      <c r="E44" s="22">
        <v>40503</v>
      </c>
      <c r="F44" s="26">
        <v>2587</v>
      </c>
      <c r="G44" s="10"/>
      <c r="H44" s="20">
        <v>1803</v>
      </c>
      <c r="I44" s="19">
        <f t="shared" si="0"/>
        <v>1731077183.6800001</v>
      </c>
      <c r="J44" s="5"/>
      <c r="K44" s="20">
        <f t="shared" si="1"/>
        <v>1206467785.9200001</v>
      </c>
      <c r="L44" s="21">
        <f t="shared" si="2"/>
        <v>1177132484.9000001</v>
      </c>
      <c r="M44" s="4"/>
      <c r="N44" s="22">
        <f t="shared" si="3"/>
        <v>820398094.39999998</v>
      </c>
      <c r="R44" s="1"/>
    </row>
    <row r="45" spans="1:18" x14ac:dyDescent="0.25">
      <c r="A45" s="40" t="s">
        <v>39</v>
      </c>
      <c r="B45" s="21">
        <v>65</v>
      </c>
      <c r="C45" s="22">
        <v>132937.69</v>
      </c>
      <c r="D45" s="21">
        <v>0</v>
      </c>
      <c r="E45" s="22">
        <v>0</v>
      </c>
      <c r="F45" s="26"/>
      <c r="G45" s="11">
        <v>1717</v>
      </c>
      <c r="H45" s="20">
        <v>1803</v>
      </c>
      <c r="I45" s="19"/>
      <c r="J45" s="5">
        <f t="shared" si="4"/>
        <v>228254013.72999999</v>
      </c>
      <c r="K45" s="20">
        <f t="shared" si="1"/>
        <v>239686655.06999999</v>
      </c>
      <c r="L45" s="21"/>
      <c r="M45" s="4">
        <f t="shared" si="5"/>
        <v>155212729.30000001</v>
      </c>
      <c r="N45" s="22">
        <f t="shared" si="3"/>
        <v>162986925.40000001</v>
      </c>
    </row>
    <row r="46" spans="1:18" x14ac:dyDescent="0.25">
      <c r="A46" s="40" t="s">
        <v>40</v>
      </c>
      <c r="B46" s="21">
        <v>44</v>
      </c>
      <c r="C46" s="22">
        <v>91554.59</v>
      </c>
      <c r="D46" s="21">
        <v>3</v>
      </c>
      <c r="E46" s="22">
        <v>1329</v>
      </c>
      <c r="F46" s="26">
        <v>3422</v>
      </c>
      <c r="G46" s="10"/>
      <c r="H46" s="20">
        <v>1803</v>
      </c>
      <c r="I46" s="19">
        <f t="shared" si="0"/>
        <v>313299806.97999996</v>
      </c>
      <c r="J46" s="5"/>
      <c r="K46" s="20">
        <f t="shared" si="1"/>
        <v>165072925.76999998</v>
      </c>
      <c r="L46" s="21">
        <f t="shared" si="2"/>
        <v>213043868.69999999</v>
      </c>
      <c r="M46" s="4"/>
      <c r="N46" s="22">
        <f t="shared" si="3"/>
        <v>112249589.5</v>
      </c>
    </row>
    <row r="47" spans="1:18" x14ac:dyDescent="0.25">
      <c r="A47" s="40" t="s">
        <v>41</v>
      </c>
      <c r="B47" s="21">
        <v>110</v>
      </c>
      <c r="C47" s="22">
        <v>189999.99</v>
      </c>
      <c r="D47" s="21">
        <v>5</v>
      </c>
      <c r="E47" s="22">
        <v>17567</v>
      </c>
      <c r="F47" s="26">
        <v>1285</v>
      </c>
      <c r="G47" s="10"/>
      <c r="H47" s="20">
        <v>1803</v>
      </c>
      <c r="I47" s="19">
        <f t="shared" si="0"/>
        <v>244149987.14999998</v>
      </c>
      <c r="J47" s="5"/>
      <c r="K47" s="20">
        <f t="shared" si="1"/>
        <v>342569981.96999997</v>
      </c>
      <c r="L47" s="21">
        <f t="shared" si="2"/>
        <v>166021991.30000001</v>
      </c>
      <c r="M47" s="4"/>
      <c r="N47" s="22">
        <f t="shared" si="3"/>
        <v>232947587.69999999</v>
      </c>
    </row>
    <row r="48" spans="1:18" x14ac:dyDescent="0.25">
      <c r="A48" s="40" t="s">
        <v>42</v>
      </c>
      <c r="B48" s="21">
        <v>15</v>
      </c>
      <c r="C48" s="22">
        <v>9967.4699999999993</v>
      </c>
      <c r="D48" s="21">
        <v>2</v>
      </c>
      <c r="E48" s="22">
        <v>2155</v>
      </c>
      <c r="F48" s="26">
        <v>1057</v>
      </c>
      <c r="G48" s="10"/>
      <c r="H48" s="20">
        <v>1803</v>
      </c>
      <c r="I48" s="19">
        <f t="shared" si="0"/>
        <v>10535615.789999999</v>
      </c>
      <c r="J48" s="5"/>
      <c r="K48" s="20">
        <f t="shared" si="1"/>
        <v>17971348.41</v>
      </c>
      <c r="L48" s="21">
        <f t="shared" si="2"/>
        <v>7164218.7000000002</v>
      </c>
      <c r="M48" s="4"/>
      <c r="N48" s="22">
        <f t="shared" si="3"/>
        <v>12220516.9</v>
      </c>
    </row>
    <row r="49" spans="1:18" x14ac:dyDescent="0.25">
      <c r="A49" s="40" t="s">
        <v>43</v>
      </c>
      <c r="B49" s="21">
        <v>67</v>
      </c>
      <c r="C49" s="22">
        <v>114233.14</v>
      </c>
      <c r="D49" s="21">
        <v>4</v>
      </c>
      <c r="E49" s="22">
        <v>13794</v>
      </c>
      <c r="F49" s="26">
        <v>1020</v>
      </c>
      <c r="G49" s="10"/>
      <c r="H49" s="20">
        <v>1803</v>
      </c>
      <c r="I49" s="19">
        <f t="shared" si="0"/>
        <v>116517802.8</v>
      </c>
      <c r="J49" s="5"/>
      <c r="K49" s="20">
        <f t="shared" si="1"/>
        <v>205962351.41999999</v>
      </c>
      <c r="L49" s="21">
        <f t="shared" si="2"/>
        <v>79232105.900000006</v>
      </c>
      <c r="M49" s="4"/>
      <c r="N49" s="22">
        <f t="shared" si="3"/>
        <v>140054399</v>
      </c>
    </row>
    <row r="50" spans="1:18" x14ac:dyDescent="0.25">
      <c r="A50" s="40" t="s">
        <v>44</v>
      </c>
      <c r="B50" s="21">
        <v>93</v>
      </c>
      <c r="C50" s="22">
        <v>384133.9</v>
      </c>
      <c r="D50" s="21">
        <v>17</v>
      </c>
      <c r="E50" s="22">
        <v>6443</v>
      </c>
      <c r="F50" s="26">
        <v>805</v>
      </c>
      <c r="G50" s="10"/>
      <c r="H50" s="20">
        <v>1803</v>
      </c>
      <c r="I50" s="19">
        <f t="shared" si="0"/>
        <v>309227789.5</v>
      </c>
      <c r="J50" s="5"/>
      <c r="K50" s="20">
        <f t="shared" si="1"/>
        <v>692593421.70000005</v>
      </c>
      <c r="L50" s="21">
        <f t="shared" si="2"/>
        <v>210274896.90000001</v>
      </c>
      <c r="M50" s="4"/>
      <c r="N50" s="22">
        <f t="shared" si="3"/>
        <v>470963526.80000001</v>
      </c>
    </row>
    <row r="51" spans="1:18" x14ac:dyDescent="0.25">
      <c r="A51" s="40" t="s">
        <v>45</v>
      </c>
      <c r="B51" s="21">
        <v>27</v>
      </c>
      <c r="C51" s="22">
        <v>23324.12</v>
      </c>
      <c r="D51" s="21">
        <v>2</v>
      </c>
      <c r="E51" s="22">
        <v>778.46</v>
      </c>
      <c r="F51" s="26">
        <v>3245</v>
      </c>
      <c r="G51" s="10"/>
      <c r="H51" s="20">
        <v>1803</v>
      </c>
      <c r="I51" s="19">
        <f t="shared" si="0"/>
        <v>75686769.399999991</v>
      </c>
      <c r="J51" s="5"/>
      <c r="K51" s="20">
        <f t="shared" si="1"/>
        <v>42053388.359999999</v>
      </c>
      <c r="L51" s="21">
        <f t="shared" si="2"/>
        <v>51467003.200000003</v>
      </c>
      <c r="M51" s="4"/>
      <c r="N51" s="22">
        <f t="shared" si="3"/>
        <v>28596304.100000001</v>
      </c>
    </row>
    <row r="52" spans="1:18" x14ac:dyDescent="0.25">
      <c r="A52" s="40" t="s">
        <v>46</v>
      </c>
      <c r="B52" s="21">
        <v>158</v>
      </c>
      <c r="C52" s="22">
        <v>252716.29</v>
      </c>
      <c r="D52" s="21">
        <v>2</v>
      </c>
      <c r="E52" s="22">
        <v>1303</v>
      </c>
      <c r="F52" s="26">
        <v>2053</v>
      </c>
      <c r="G52" s="10"/>
      <c r="H52" s="20">
        <v>1803</v>
      </c>
      <c r="I52" s="19">
        <f t="shared" si="0"/>
        <v>518826543.37</v>
      </c>
      <c r="J52" s="5"/>
      <c r="K52" s="20">
        <f t="shared" si="1"/>
        <v>455647470.87</v>
      </c>
      <c r="L52" s="21">
        <f t="shared" si="2"/>
        <v>352802049.5</v>
      </c>
      <c r="M52" s="4"/>
      <c r="N52" s="22">
        <f t="shared" si="3"/>
        <v>309840280.19999999</v>
      </c>
      <c r="R52" s="1"/>
    </row>
    <row r="53" spans="1:18" x14ac:dyDescent="0.25">
      <c r="A53" s="40" t="s">
        <v>47</v>
      </c>
      <c r="B53" s="21">
        <v>17</v>
      </c>
      <c r="C53" s="22">
        <v>21932.13</v>
      </c>
      <c r="D53" s="21">
        <v>2</v>
      </c>
      <c r="E53" s="22">
        <v>4883</v>
      </c>
      <c r="F53" s="26">
        <v>2476</v>
      </c>
      <c r="G53" s="10"/>
      <c r="H53" s="20">
        <v>1803</v>
      </c>
      <c r="I53" s="19">
        <f t="shared" si="0"/>
        <v>54303953.880000003</v>
      </c>
      <c r="J53" s="5"/>
      <c r="K53" s="20">
        <f t="shared" si="1"/>
        <v>39543630.390000001</v>
      </c>
      <c r="L53" s="21">
        <f t="shared" si="2"/>
        <v>36926688.600000001</v>
      </c>
      <c r="M53" s="4"/>
      <c r="N53" s="22">
        <f t="shared" si="3"/>
        <v>26889668.699999999</v>
      </c>
    </row>
    <row r="54" spans="1:18" x14ac:dyDescent="0.25">
      <c r="A54" s="40" t="s">
        <v>48</v>
      </c>
      <c r="B54" s="21">
        <v>114</v>
      </c>
      <c r="C54" s="22">
        <v>448618.09</v>
      </c>
      <c r="D54" s="21">
        <v>8</v>
      </c>
      <c r="E54" s="22">
        <v>6574</v>
      </c>
      <c r="F54" s="26">
        <v>2015</v>
      </c>
      <c r="G54" s="10"/>
      <c r="H54" s="20">
        <v>1803</v>
      </c>
      <c r="I54" s="19">
        <f t="shared" si="0"/>
        <v>903965451.35000002</v>
      </c>
      <c r="J54" s="5"/>
      <c r="K54" s="20">
        <f t="shared" si="1"/>
        <v>808858416.2700001</v>
      </c>
      <c r="L54" s="21">
        <f t="shared" si="2"/>
        <v>614696506.89999998</v>
      </c>
      <c r="M54" s="4"/>
      <c r="N54" s="22">
        <f t="shared" si="3"/>
        <v>550023723.10000002</v>
      </c>
    </row>
    <row r="55" spans="1:18" x14ac:dyDescent="0.25">
      <c r="A55" s="40" t="s">
        <v>49</v>
      </c>
      <c r="B55" s="21">
        <v>75</v>
      </c>
      <c r="C55" s="22">
        <v>121089.83</v>
      </c>
      <c r="D55" s="21">
        <v>4</v>
      </c>
      <c r="E55" s="22">
        <v>1613</v>
      </c>
      <c r="F55" s="26">
        <v>898</v>
      </c>
      <c r="G55" s="10"/>
      <c r="H55" s="20">
        <v>1803</v>
      </c>
      <c r="I55" s="19">
        <f t="shared" si="0"/>
        <v>108738667.34</v>
      </c>
      <c r="J55" s="5"/>
      <c r="K55" s="20">
        <f t="shared" si="1"/>
        <v>218324963.49000001</v>
      </c>
      <c r="L55" s="21">
        <f t="shared" si="2"/>
        <v>73942293.799999997</v>
      </c>
      <c r="M55" s="4"/>
      <c r="N55" s="22">
        <f t="shared" si="3"/>
        <v>148460975.19999999</v>
      </c>
    </row>
    <row r="56" spans="1:18" x14ac:dyDescent="0.25">
      <c r="A56" s="40" t="s">
        <v>50</v>
      </c>
      <c r="B56" s="21">
        <v>98</v>
      </c>
      <c r="C56" s="22">
        <v>106810.91</v>
      </c>
      <c r="D56" s="21">
        <v>2</v>
      </c>
      <c r="E56" s="22">
        <v>703</v>
      </c>
      <c r="F56" s="26">
        <v>1885</v>
      </c>
      <c r="G56" s="10"/>
      <c r="H56" s="20">
        <v>1803</v>
      </c>
      <c r="I56" s="19">
        <f t="shared" si="0"/>
        <v>201338565.34999999</v>
      </c>
      <c r="J56" s="5"/>
      <c r="K56" s="20">
        <f t="shared" si="1"/>
        <v>192580070.73000002</v>
      </c>
      <c r="L56" s="21">
        <f t="shared" si="2"/>
        <v>136910224.40000001</v>
      </c>
      <c r="M56" s="4"/>
      <c r="N56" s="22">
        <f t="shared" si="3"/>
        <v>130954448.09999999</v>
      </c>
    </row>
    <row r="57" spans="1:18" ht="15.75" thickBot="1" x14ac:dyDescent="0.3">
      <c r="A57" s="41" t="s">
        <v>51</v>
      </c>
      <c r="B57" s="42">
        <v>143</v>
      </c>
      <c r="C57" s="43">
        <v>93625.74</v>
      </c>
      <c r="D57" s="42">
        <v>0</v>
      </c>
      <c r="E57" s="43">
        <v>0</v>
      </c>
      <c r="F57" s="44"/>
      <c r="G57" s="45">
        <v>1017</v>
      </c>
      <c r="H57" s="46">
        <v>1803</v>
      </c>
      <c r="I57" s="42"/>
      <c r="J57" s="47">
        <f t="shared" si="4"/>
        <v>95217377.579999998</v>
      </c>
      <c r="K57" s="46">
        <f t="shared" si="1"/>
        <v>168807209.22</v>
      </c>
      <c r="L57" s="42"/>
      <c r="M57" s="47">
        <f t="shared" si="5"/>
        <v>64747816.799999997</v>
      </c>
      <c r="N57" s="43">
        <f t="shared" si="3"/>
        <v>114788902.3</v>
      </c>
      <c r="R57" s="1"/>
    </row>
    <row r="58" spans="1:18" ht="15.75" thickTop="1" x14ac:dyDescent="0.25">
      <c r="A58" s="2" t="s">
        <v>52</v>
      </c>
      <c r="B58" s="9">
        <v>5237</v>
      </c>
      <c r="C58" s="9">
        <f>SUM(C6:C57)</f>
        <v>12453260.870000001</v>
      </c>
      <c r="D58" s="2">
        <f>SUM(D6:D57)</f>
        <v>288</v>
      </c>
      <c r="E58" s="2">
        <f>SUM(E6:E57)</f>
        <v>408406.41000000003</v>
      </c>
      <c r="F58" s="2">
        <f>SUM(F6:F57)</f>
        <v>75687</v>
      </c>
      <c r="G58" s="2"/>
      <c r="H58" s="2"/>
      <c r="I58" s="17">
        <f t="shared" ref="I58:N58" si="6">SUM(I6:I57)</f>
        <v>17059457113.039999</v>
      </c>
      <c r="J58" s="18">
        <f t="shared" si="6"/>
        <v>4761971060.6900005</v>
      </c>
      <c r="K58" s="8">
        <f>SUM(K6:K57)</f>
        <v>22453229348.610004</v>
      </c>
      <c r="L58" s="8">
        <f t="shared" si="6"/>
        <v>11600430837.199999</v>
      </c>
      <c r="M58" s="8">
        <f t="shared" si="6"/>
        <v>3238140321.4000006</v>
      </c>
      <c r="N58" s="8">
        <f t="shared" si="6"/>
        <v>15268195957.4</v>
      </c>
      <c r="R58" s="1"/>
    </row>
    <row r="59" spans="1:18" x14ac:dyDescent="0.25">
      <c r="B59"/>
      <c r="C59"/>
      <c r="D59"/>
      <c r="E59"/>
      <c r="F59" s="2">
        <f>F58/42</f>
        <v>1802.0714285714287</v>
      </c>
      <c r="G59" s="2"/>
      <c r="H59" s="2"/>
      <c r="I59" s="16"/>
      <c r="J59" s="16"/>
      <c r="L59" s="2"/>
      <c r="M59" s="2"/>
      <c r="N59" s="2"/>
    </row>
    <row r="60" spans="1:18" x14ac:dyDescent="0.25">
      <c r="B60"/>
      <c r="C60"/>
      <c r="D60"/>
      <c r="E60"/>
      <c r="F60" s="2"/>
      <c r="G60" s="2"/>
      <c r="H60" s="2"/>
      <c r="I60" s="16"/>
      <c r="J60" s="16"/>
      <c r="L60" s="2"/>
      <c r="M60" s="2"/>
      <c r="N60" s="2"/>
    </row>
    <row r="61" spans="1:18" x14ac:dyDescent="0.25">
      <c r="F61" s="32" t="s">
        <v>94</v>
      </c>
      <c r="G61" s="33"/>
      <c r="H61" s="33"/>
      <c r="I61" s="34"/>
      <c r="J61" s="33"/>
      <c r="K61" s="35"/>
      <c r="O61" s="12"/>
    </row>
    <row r="62" spans="1:18" x14ac:dyDescent="0.25">
      <c r="F62" s="27" t="s">
        <v>90</v>
      </c>
      <c r="G62" s="16"/>
      <c r="H62" s="28"/>
      <c r="I62" s="28"/>
      <c r="J62" s="28"/>
      <c r="K62" s="36">
        <v>21821428174</v>
      </c>
    </row>
    <row r="63" spans="1:18" x14ac:dyDescent="0.25">
      <c r="F63" s="27" t="s">
        <v>91</v>
      </c>
      <c r="G63" s="16"/>
      <c r="H63" s="28"/>
      <c r="I63" s="28"/>
      <c r="J63" s="28"/>
      <c r="K63" s="37">
        <v>22453229349</v>
      </c>
    </row>
    <row r="64" spans="1:18" x14ac:dyDescent="0.25">
      <c r="F64" s="27" t="s">
        <v>92</v>
      </c>
      <c r="G64" s="16"/>
      <c r="H64" s="28"/>
      <c r="I64" s="28"/>
      <c r="J64" s="28"/>
      <c r="K64" s="37">
        <v>14838571158</v>
      </c>
    </row>
    <row r="65" spans="1:13" x14ac:dyDescent="0.25">
      <c r="F65" s="29" t="s">
        <v>93</v>
      </c>
      <c r="G65" s="30"/>
      <c r="H65" s="31"/>
      <c r="I65" s="31"/>
      <c r="J65" s="31"/>
      <c r="K65" s="38">
        <v>15268195957</v>
      </c>
    </row>
    <row r="66" spans="1:13" x14ac:dyDescent="0.25">
      <c r="A66" s="3" t="s">
        <v>85</v>
      </c>
      <c r="J66" s="12"/>
      <c r="M66" s="12"/>
    </row>
    <row r="67" spans="1:13" x14ac:dyDescent="0.25">
      <c r="A67" s="3" t="s">
        <v>81</v>
      </c>
      <c r="M67" s="12"/>
    </row>
    <row r="68" spans="1:13" x14ac:dyDescent="0.25">
      <c r="A68" s="3" t="s">
        <v>82</v>
      </c>
      <c r="M68" s="12"/>
    </row>
    <row r="69" spans="1:13" x14ac:dyDescent="0.25">
      <c r="A69" s="3" t="s">
        <v>84</v>
      </c>
    </row>
    <row r="70" spans="1:13" x14ac:dyDescent="0.25">
      <c r="A70" s="3"/>
    </row>
    <row r="71" spans="1:13" x14ac:dyDescent="0.25">
      <c r="A71" s="7" t="s">
        <v>67</v>
      </c>
    </row>
    <row r="72" spans="1:13" x14ac:dyDescent="0.25">
      <c r="A72" s="3" t="s">
        <v>103</v>
      </c>
      <c r="E72" t="s">
        <v>102</v>
      </c>
    </row>
    <row r="73" spans="1:13" x14ac:dyDescent="0.25">
      <c r="A73" s="14"/>
      <c r="F73" s="14"/>
    </row>
    <row r="74" spans="1:13" x14ac:dyDescent="0.25">
      <c r="I74" s="13"/>
      <c r="L74" s="13"/>
    </row>
    <row r="75" spans="1:13" x14ac:dyDescent="0.25">
      <c r="I75" s="13"/>
      <c r="L75" s="13"/>
    </row>
    <row r="76" spans="1:13" x14ac:dyDescent="0.25">
      <c r="I76" s="13"/>
      <c r="L76" s="13"/>
    </row>
  </sheetData>
  <mergeCells count="8">
    <mergeCell ref="L4:N4"/>
    <mergeCell ref="I4:K4"/>
    <mergeCell ref="B4:B5"/>
    <mergeCell ref="A4:A5"/>
    <mergeCell ref="C4:C5"/>
    <mergeCell ref="D4:D5"/>
    <mergeCell ref="E4:E5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1"/>
  <sheetViews>
    <sheetView topLeftCell="A40" workbookViewId="0">
      <selection activeCell="E72" sqref="E72"/>
    </sheetView>
  </sheetViews>
  <sheetFormatPr defaultRowHeight="15" x14ac:dyDescent="0.25"/>
  <cols>
    <col min="2" max="2" width="11.140625" style="2" customWidth="1"/>
    <col min="3" max="3" width="18.140625" style="2" customWidth="1"/>
    <col min="4" max="4" width="15.42578125" style="2" customWidth="1"/>
    <col min="5" max="5" width="15.28515625" style="2" customWidth="1"/>
    <col min="6" max="7" width="10.140625" customWidth="1"/>
    <col min="8" max="8" width="11.28515625" customWidth="1"/>
    <col min="9" max="9" width="18" bestFit="1" customWidth="1"/>
    <col min="10" max="10" width="17.7109375" bestFit="1" customWidth="1"/>
    <col min="11" max="14" width="18" bestFit="1" customWidth="1"/>
    <col min="15" max="15" width="22.42578125" bestFit="1" customWidth="1"/>
    <col min="16" max="16" width="20.42578125" bestFit="1" customWidth="1"/>
    <col min="17" max="17" width="32.28515625" bestFit="1" customWidth="1"/>
  </cols>
  <sheetData>
    <row r="2" spans="1:18" x14ac:dyDescent="0.25">
      <c r="A2" s="3" t="s">
        <v>61</v>
      </c>
    </row>
    <row r="3" spans="1:18" ht="15.75" thickBot="1" x14ac:dyDescent="0.3">
      <c r="A3" s="3"/>
    </row>
    <row r="4" spans="1:18" ht="47.25" customHeight="1" thickTop="1" x14ac:dyDescent="0.25">
      <c r="A4" s="74" t="s">
        <v>54</v>
      </c>
      <c r="B4" s="76" t="s">
        <v>62</v>
      </c>
      <c r="C4" s="78" t="s">
        <v>63</v>
      </c>
      <c r="D4" s="76" t="s">
        <v>64</v>
      </c>
      <c r="E4" s="78" t="s">
        <v>65</v>
      </c>
      <c r="F4" s="66" t="s">
        <v>60</v>
      </c>
      <c r="G4" s="80"/>
      <c r="H4" s="81"/>
      <c r="I4" s="61" t="s">
        <v>69</v>
      </c>
      <c r="J4" s="62"/>
      <c r="K4" s="63"/>
      <c r="L4" s="61" t="s">
        <v>70</v>
      </c>
      <c r="M4" s="62"/>
      <c r="N4" s="63"/>
    </row>
    <row r="5" spans="1:18" ht="51" customHeight="1" thickBot="1" x14ac:dyDescent="0.3">
      <c r="A5" s="75"/>
      <c r="B5" s="77"/>
      <c r="C5" s="79"/>
      <c r="D5" s="77"/>
      <c r="E5" s="79"/>
      <c r="F5" s="23" t="s">
        <v>79</v>
      </c>
      <c r="G5" s="6" t="s">
        <v>80</v>
      </c>
      <c r="H5" s="24" t="s">
        <v>83</v>
      </c>
      <c r="I5" s="23" t="s">
        <v>57</v>
      </c>
      <c r="J5" s="6" t="s">
        <v>68</v>
      </c>
      <c r="K5" s="24" t="s">
        <v>56</v>
      </c>
      <c r="L5" s="23" t="s">
        <v>57</v>
      </c>
      <c r="M5" s="6" t="s">
        <v>68</v>
      </c>
      <c r="N5" s="24" t="s">
        <v>56</v>
      </c>
    </row>
    <row r="6" spans="1:18" ht="15.75" thickTop="1" x14ac:dyDescent="0.25">
      <c r="A6" s="50" t="s">
        <v>0</v>
      </c>
      <c r="B6" s="48">
        <v>94</v>
      </c>
      <c r="C6" s="53">
        <v>35529.11</v>
      </c>
      <c r="D6" s="48">
        <v>3</v>
      </c>
      <c r="E6" s="53">
        <v>2937</v>
      </c>
      <c r="F6" s="54">
        <v>2048</v>
      </c>
      <c r="G6" s="10"/>
      <c r="H6" s="53">
        <v>1728</v>
      </c>
      <c r="I6" s="48">
        <f>C6*F6</f>
        <v>72763617.280000001</v>
      </c>
      <c r="J6" s="5"/>
      <c r="K6" s="53">
        <f>C6*H6</f>
        <v>61394302.079999998</v>
      </c>
      <c r="L6" s="48">
        <f>ROUND(I6*0.68,1)</f>
        <v>49479259.799999997</v>
      </c>
      <c r="M6" s="5"/>
      <c r="N6" s="53">
        <f>ROUND(K6*0.68,1)</f>
        <v>41748125.399999999</v>
      </c>
      <c r="R6" s="1"/>
    </row>
    <row r="7" spans="1:18" x14ac:dyDescent="0.25">
      <c r="A7" s="51" t="s">
        <v>1</v>
      </c>
      <c r="B7" s="49">
        <v>1374</v>
      </c>
      <c r="C7" s="22">
        <v>269373.77</v>
      </c>
      <c r="D7" s="49">
        <v>5</v>
      </c>
      <c r="E7" s="22">
        <v>2172</v>
      </c>
      <c r="F7" s="55">
        <v>1151</v>
      </c>
      <c r="G7" s="10"/>
      <c r="H7" s="20">
        <v>1728</v>
      </c>
      <c r="I7" s="48">
        <f t="shared" ref="I7:I57" si="0">C7*F7</f>
        <v>310049209.27000004</v>
      </c>
      <c r="J7" s="5"/>
      <c r="K7" s="20">
        <f t="shared" ref="K7:K57" si="1">C7*H7</f>
        <v>465477874.56000006</v>
      </c>
      <c r="L7" s="49">
        <f t="shared" ref="L7:N57" si="2">ROUND(I7*0.68,1)</f>
        <v>210833462.30000001</v>
      </c>
      <c r="M7" s="4"/>
      <c r="N7" s="22">
        <f t="shared" si="2"/>
        <v>316524954.69999999</v>
      </c>
      <c r="R7" s="1"/>
    </row>
    <row r="8" spans="1:18" x14ac:dyDescent="0.25">
      <c r="A8" s="51" t="s">
        <v>2</v>
      </c>
      <c r="B8" s="49">
        <v>851</v>
      </c>
      <c r="C8" s="22">
        <v>253296.17</v>
      </c>
      <c r="D8" s="49">
        <v>9</v>
      </c>
      <c r="E8" s="22">
        <v>7470</v>
      </c>
      <c r="F8" s="55">
        <v>1041</v>
      </c>
      <c r="G8" s="10"/>
      <c r="H8" s="20">
        <v>1728</v>
      </c>
      <c r="I8" s="48">
        <f t="shared" si="0"/>
        <v>263681312.97</v>
      </c>
      <c r="J8" s="5"/>
      <c r="K8" s="20">
        <f t="shared" si="1"/>
        <v>437695781.76000005</v>
      </c>
      <c r="L8" s="49">
        <f t="shared" si="2"/>
        <v>179303292.80000001</v>
      </c>
      <c r="M8" s="4"/>
      <c r="N8" s="22">
        <f t="shared" si="2"/>
        <v>297633131.60000002</v>
      </c>
      <c r="R8" s="1"/>
    </row>
    <row r="9" spans="1:18" x14ac:dyDescent="0.25">
      <c r="A9" s="51" t="s">
        <v>3</v>
      </c>
      <c r="B9" s="49">
        <v>186</v>
      </c>
      <c r="C9" s="22">
        <v>112033.83</v>
      </c>
      <c r="D9" s="49">
        <v>2</v>
      </c>
      <c r="E9" s="22">
        <v>11172</v>
      </c>
      <c r="F9" s="55">
        <v>935</v>
      </c>
      <c r="G9" s="10"/>
      <c r="H9" s="20">
        <v>1728</v>
      </c>
      <c r="I9" s="48">
        <f t="shared" si="0"/>
        <v>104751631.05</v>
      </c>
      <c r="J9" s="5"/>
      <c r="K9" s="20">
        <f t="shared" si="1"/>
        <v>193594458.24000001</v>
      </c>
      <c r="L9" s="49">
        <f t="shared" si="2"/>
        <v>71231109.099999994</v>
      </c>
      <c r="M9" s="4"/>
      <c r="N9" s="22">
        <f t="shared" si="2"/>
        <v>131644231.59999999</v>
      </c>
      <c r="R9" s="1"/>
    </row>
    <row r="10" spans="1:18" x14ac:dyDescent="0.25">
      <c r="A10" s="51" t="s">
        <v>4</v>
      </c>
      <c r="B10" s="49">
        <v>2306</v>
      </c>
      <c r="C10" s="22">
        <v>2155168</v>
      </c>
      <c r="D10" s="49">
        <v>11</v>
      </c>
      <c r="E10" s="22">
        <v>8396</v>
      </c>
      <c r="F10" s="55">
        <v>1556</v>
      </c>
      <c r="G10" s="10"/>
      <c r="H10" s="20">
        <v>1728</v>
      </c>
      <c r="I10" s="48">
        <f t="shared" si="0"/>
        <v>3353441408</v>
      </c>
      <c r="J10" s="5"/>
      <c r="K10" s="20">
        <f t="shared" si="1"/>
        <v>3724130304</v>
      </c>
      <c r="L10" s="49">
        <f t="shared" si="2"/>
        <v>2280340157.4000001</v>
      </c>
      <c r="M10" s="4"/>
      <c r="N10" s="22">
        <f t="shared" si="2"/>
        <v>2532408606.6999998</v>
      </c>
      <c r="R10" s="1"/>
    </row>
    <row r="11" spans="1:18" x14ac:dyDescent="0.25">
      <c r="A11" s="51" t="s">
        <v>5</v>
      </c>
      <c r="B11" s="49">
        <v>440</v>
      </c>
      <c r="C11" s="22">
        <v>132306.81</v>
      </c>
      <c r="D11" s="49">
        <v>3</v>
      </c>
      <c r="E11" s="22">
        <v>3060</v>
      </c>
      <c r="F11" s="55">
        <v>1345</v>
      </c>
      <c r="G11" s="10"/>
      <c r="H11" s="20">
        <v>1728</v>
      </c>
      <c r="I11" s="48">
        <f t="shared" si="0"/>
        <v>177952659.44999999</v>
      </c>
      <c r="J11" s="5"/>
      <c r="K11" s="20">
        <f t="shared" si="1"/>
        <v>228626167.68000001</v>
      </c>
      <c r="L11" s="49">
        <f t="shared" si="2"/>
        <v>121007808.40000001</v>
      </c>
      <c r="M11" s="4"/>
      <c r="N11" s="22">
        <f t="shared" si="2"/>
        <v>155465794</v>
      </c>
      <c r="R11" s="1"/>
    </row>
    <row r="12" spans="1:18" x14ac:dyDescent="0.25">
      <c r="A12" s="51" t="s">
        <v>6</v>
      </c>
      <c r="B12" s="49">
        <v>305</v>
      </c>
      <c r="C12" s="22">
        <v>116101.75</v>
      </c>
      <c r="D12" s="49">
        <v>6</v>
      </c>
      <c r="E12" s="22">
        <v>1130</v>
      </c>
      <c r="F12" s="55">
        <v>4006</v>
      </c>
      <c r="G12" s="10"/>
      <c r="H12" s="20">
        <v>1728</v>
      </c>
      <c r="I12" s="48">
        <f t="shared" si="0"/>
        <v>465103610.5</v>
      </c>
      <c r="J12" s="5"/>
      <c r="K12" s="20">
        <f t="shared" si="1"/>
        <v>200623824</v>
      </c>
      <c r="L12" s="49">
        <f t="shared" si="2"/>
        <v>316270455.10000002</v>
      </c>
      <c r="M12" s="4"/>
      <c r="N12" s="22">
        <f t="shared" si="2"/>
        <v>136424200.30000001</v>
      </c>
      <c r="R12" s="1"/>
    </row>
    <row r="13" spans="1:18" x14ac:dyDescent="0.25">
      <c r="A13" s="51" t="s">
        <v>7</v>
      </c>
      <c r="B13" s="49">
        <v>12</v>
      </c>
      <c r="C13" s="22">
        <v>46087.4</v>
      </c>
      <c r="D13" s="49">
        <v>0</v>
      </c>
      <c r="E13" s="22">
        <v>0</v>
      </c>
      <c r="F13" s="55"/>
      <c r="G13" s="10">
        <v>3370</v>
      </c>
      <c r="H13" s="20">
        <v>1728</v>
      </c>
      <c r="I13" s="48"/>
      <c r="J13" s="5">
        <f t="shared" ref="J13:J39" si="3">G13*C13</f>
        <v>155314538</v>
      </c>
      <c r="K13" s="20">
        <f t="shared" si="1"/>
        <v>79639027.200000003</v>
      </c>
      <c r="L13" s="49"/>
      <c r="M13" s="4">
        <f t="shared" si="2"/>
        <v>105613885.8</v>
      </c>
      <c r="N13" s="22">
        <f t="shared" si="2"/>
        <v>54154538.5</v>
      </c>
      <c r="R13" s="1"/>
    </row>
    <row r="14" spans="1:18" x14ac:dyDescent="0.25">
      <c r="A14" s="51" t="s">
        <v>8</v>
      </c>
      <c r="B14" s="49">
        <v>51</v>
      </c>
      <c r="C14" s="22">
        <v>39856.94</v>
      </c>
      <c r="D14" s="49">
        <v>1</v>
      </c>
      <c r="E14" s="22">
        <v>71.430000000000007</v>
      </c>
      <c r="F14" s="55">
        <v>5373</v>
      </c>
      <c r="G14" s="10"/>
      <c r="H14" s="20">
        <v>1728</v>
      </c>
      <c r="I14" s="48">
        <f t="shared" si="0"/>
        <v>214151338.62</v>
      </c>
      <c r="J14" s="5"/>
      <c r="K14" s="20">
        <f t="shared" si="1"/>
        <v>68872792.320000008</v>
      </c>
      <c r="L14" s="49">
        <f t="shared" si="2"/>
        <v>145622910.30000001</v>
      </c>
      <c r="M14" s="4"/>
      <c r="N14" s="22">
        <f t="shared" si="2"/>
        <v>46833498.799999997</v>
      </c>
      <c r="R14" s="1"/>
    </row>
    <row r="15" spans="1:18" x14ac:dyDescent="0.25">
      <c r="A15" s="51" t="s">
        <v>9</v>
      </c>
      <c r="B15" s="49">
        <v>243</v>
      </c>
      <c r="C15" s="22">
        <v>194551.84</v>
      </c>
      <c r="D15" s="49">
        <v>6</v>
      </c>
      <c r="E15" s="22">
        <v>8949</v>
      </c>
      <c r="F15" s="55">
        <v>732</v>
      </c>
      <c r="G15" s="10"/>
      <c r="H15" s="20">
        <v>1728</v>
      </c>
      <c r="I15" s="48">
        <f t="shared" si="0"/>
        <v>142411946.88</v>
      </c>
      <c r="J15" s="5"/>
      <c r="K15" s="20">
        <f t="shared" si="1"/>
        <v>336185579.51999998</v>
      </c>
      <c r="L15" s="49">
        <f t="shared" si="2"/>
        <v>96840123.900000006</v>
      </c>
      <c r="M15" s="4"/>
      <c r="N15" s="22">
        <f t="shared" si="2"/>
        <v>228606194.09999999</v>
      </c>
      <c r="R15" s="1"/>
    </row>
    <row r="16" spans="1:18" x14ac:dyDescent="0.25">
      <c r="A16" s="51" t="s">
        <v>10</v>
      </c>
      <c r="B16" s="49">
        <v>844</v>
      </c>
      <c r="C16" s="22">
        <v>229214.11</v>
      </c>
      <c r="D16" s="49">
        <v>19</v>
      </c>
      <c r="E16" s="22">
        <v>18594</v>
      </c>
      <c r="F16" s="55">
        <v>1021</v>
      </c>
      <c r="G16" s="10"/>
      <c r="H16" s="20">
        <v>1728</v>
      </c>
      <c r="I16" s="48">
        <f t="shared" si="0"/>
        <v>234027606.30999997</v>
      </c>
      <c r="J16" s="5"/>
      <c r="K16" s="20">
        <f t="shared" si="1"/>
        <v>396081982.07999998</v>
      </c>
      <c r="L16" s="49">
        <f t="shared" si="2"/>
        <v>159138772.30000001</v>
      </c>
      <c r="M16" s="4"/>
      <c r="N16" s="22">
        <f t="shared" si="2"/>
        <v>269335747.80000001</v>
      </c>
      <c r="R16" s="1"/>
    </row>
    <row r="17" spans="1:18" x14ac:dyDescent="0.25">
      <c r="A17" s="51" t="s">
        <v>11</v>
      </c>
      <c r="B17" s="49">
        <v>114</v>
      </c>
      <c r="C17" s="22">
        <v>17700.27</v>
      </c>
      <c r="D17" s="49">
        <v>0</v>
      </c>
      <c r="E17" s="22">
        <v>0</v>
      </c>
      <c r="F17" s="55"/>
      <c r="G17" s="11">
        <v>2835</v>
      </c>
      <c r="H17" s="20">
        <v>1728</v>
      </c>
      <c r="I17" s="48"/>
      <c r="J17" s="5">
        <f t="shared" si="3"/>
        <v>50180265.450000003</v>
      </c>
      <c r="K17" s="20">
        <f t="shared" si="1"/>
        <v>30586066.560000002</v>
      </c>
      <c r="L17" s="49"/>
      <c r="M17" s="4">
        <f t="shared" si="2"/>
        <v>34122580.5</v>
      </c>
      <c r="N17" s="22">
        <f t="shared" si="2"/>
        <v>20798525.300000001</v>
      </c>
      <c r="R17" s="1"/>
    </row>
    <row r="18" spans="1:18" x14ac:dyDescent="0.25">
      <c r="A18" s="51" t="s">
        <v>12</v>
      </c>
      <c r="B18" s="49">
        <v>5146</v>
      </c>
      <c r="C18" s="22">
        <v>869156.31</v>
      </c>
      <c r="D18" s="49">
        <v>44</v>
      </c>
      <c r="E18" s="22">
        <v>19393</v>
      </c>
      <c r="F18" s="55">
        <v>757</v>
      </c>
      <c r="G18" s="10"/>
      <c r="H18" s="20">
        <v>1728</v>
      </c>
      <c r="I18" s="48">
        <f t="shared" si="0"/>
        <v>657951326.67000008</v>
      </c>
      <c r="J18" s="5"/>
      <c r="K18" s="20">
        <f t="shared" si="1"/>
        <v>1501902103.6800001</v>
      </c>
      <c r="L18" s="49">
        <f t="shared" si="2"/>
        <v>447406902.10000002</v>
      </c>
      <c r="M18" s="4"/>
      <c r="N18" s="22">
        <f t="shared" si="2"/>
        <v>1021293430.5</v>
      </c>
    </row>
    <row r="19" spans="1:18" x14ac:dyDescent="0.25">
      <c r="A19" s="51" t="s">
        <v>13</v>
      </c>
      <c r="B19" s="49">
        <v>370</v>
      </c>
      <c r="C19" s="22">
        <v>93499.29</v>
      </c>
      <c r="D19" s="49">
        <v>6</v>
      </c>
      <c r="E19" s="22">
        <v>4649</v>
      </c>
      <c r="F19" s="55">
        <v>1151</v>
      </c>
      <c r="G19" s="10"/>
      <c r="H19" s="20">
        <v>1728</v>
      </c>
      <c r="I19" s="48">
        <f t="shared" si="0"/>
        <v>107617682.78999999</v>
      </c>
      <c r="J19" s="5"/>
      <c r="K19" s="20">
        <f t="shared" si="1"/>
        <v>161566773.11999997</v>
      </c>
      <c r="L19" s="49">
        <f t="shared" si="2"/>
        <v>73180024.299999997</v>
      </c>
      <c r="M19" s="4"/>
      <c r="N19" s="22">
        <f t="shared" si="2"/>
        <v>109865405.7</v>
      </c>
    </row>
    <row r="20" spans="1:18" x14ac:dyDescent="0.25">
      <c r="A20" s="51" t="s">
        <v>14</v>
      </c>
      <c r="B20" s="49">
        <v>2069</v>
      </c>
      <c r="C20" s="22">
        <v>710680.12</v>
      </c>
      <c r="D20" s="49">
        <v>68</v>
      </c>
      <c r="E20" s="22">
        <v>25869</v>
      </c>
      <c r="F20" s="55">
        <v>1433</v>
      </c>
      <c r="G20" s="10"/>
      <c r="H20" s="20">
        <v>1728</v>
      </c>
      <c r="I20" s="48">
        <f t="shared" si="0"/>
        <v>1018404611.96</v>
      </c>
      <c r="J20" s="5"/>
      <c r="K20" s="20">
        <f t="shared" si="1"/>
        <v>1228055247.3599999</v>
      </c>
      <c r="L20" s="49">
        <f t="shared" si="2"/>
        <v>692515136.10000002</v>
      </c>
      <c r="M20" s="4"/>
      <c r="N20" s="22">
        <f t="shared" si="2"/>
        <v>835077568.20000005</v>
      </c>
    </row>
    <row r="21" spans="1:18" x14ac:dyDescent="0.25">
      <c r="A21" s="51" t="s">
        <v>15</v>
      </c>
      <c r="B21" s="49">
        <v>1863</v>
      </c>
      <c r="C21" s="22">
        <v>464589.19</v>
      </c>
      <c r="D21" s="49">
        <v>22</v>
      </c>
      <c r="E21" s="22">
        <v>9351</v>
      </c>
      <c r="F21" s="55">
        <v>1149</v>
      </c>
      <c r="G21" s="10"/>
      <c r="H21" s="20">
        <v>1728</v>
      </c>
      <c r="I21" s="48">
        <f t="shared" si="0"/>
        <v>533812979.31</v>
      </c>
      <c r="J21" s="5"/>
      <c r="K21" s="20">
        <f t="shared" si="1"/>
        <v>802810120.32000005</v>
      </c>
      <c r="L21" s="49">
        <f t="shared" si="2"/>
        <v>362992825.89999998</v>
      </c>
      <c r="M21" s="4"/>
      <c r="N21" s="22">
        <f t="shared" si="2"/>
        <v>545910881.79999995</v>
      </c>
    </row>
    <row r="22" spans="1:18" x14ac:dyDescent="0.25">
      <c r="A22" s="51" t="s">
        <v>16</v>
      </c>
      <c r="B22" s="49">
        <v>2637</v>
      </c>
      <c r="C22" s="22">
        <v>344710.44</v>
      </c>
      <c r="D22" s="49">
        <v>4</v>
      </c>
      <c r="E22" s="22">
        <v>1715</v>
      </c>
      <c r="F22" s="55">
        <v>927</v>
      </c>
      <c r="G22" s="10"/>
      <c r="H22" s="20">
        <v>1728</v>
      </c>
      <c r="I22" s="48">
        <f t="shared" si="0"/>
        <v>319546577.88</v>
      </c>
      <c r="J22" s="5"/>
      <c r="K22" s="20">
        <f t="shared" si="1"/>
        <v>595659640.32000005</v>
      </c>
      <c r="L22" s="49">
        <f t="shared" si="2"/>
        <v>217291673</v>
      </c>
      <c r="M22" s="4"/>
      <c r="N22" s="22">
        <f t="shared" si="2"/>
        <v>405048555.39999998</v>
      </c>
      <c r="R22" s="1"/>
    </row>
    <row r="23" spans="1:18" x14ac:dyDescent="0.25">
      <c r="A23" s="51" t="s">
        <v>17</v>
      </c>
      <c r="B23" s="49">
        <v>1174</v>
      </c>
      <c r="C23" s="22">
        <v>239664.37</v>
      </c>
      <c r="D23" s="49">
        <v>9</v>
      </c>
      <c r="E23" s="22">
        <v>3113</v>
      </c>
      <c r="F23" s="55">
        <v>1351</v>
      </c>
      <c r="G23" s="10"/>
      <c r="H23" s="20">
        <v>1728</v>
      </c>
      <c r="I23" s="48">
        <f t="shared" si="0"/>
        <v>323786563.87</v>
      </c>
      <c r="J23" s="5"/>
      <c r="K23" s="20">
        <f t="shared" si="1"/>
        <v>414140031.36000001</v>
      </c>
      <c r="L23" s="49">
        <f t="shared" si="2"/>
        <v>220174863.40000001</v>
      </c>
      <c r="M23" s="4"/>
      <c r="N23" s="22">
        <f t="shared" si="2"/>
        <v>281615221.30000001</v>
      </c>
      <c r="R23" s="1"/>
    </row>
    <row r="24" spans="1:18" x14ac:dyDescent="0.25">
      <c r="A24" s="51" t="s">
        <v>18</v>
      </c>
      <c r="B24" s="49">
        <v>1676</v>
      </c>
      <c r="C24" s="22">
        <v>660158.18000000005</v>
      </c>
      <c r="D24" s="49">
        <v>50</v>
      </c>
      <c r="E24" s="22">
        <v>31485</v>
      </c>
      <c r="F24" s="55">
        <v>810</v>
      </c>
      <c r="G24" s="10"/>
      <c r="H24" s="20">
        <v>1728</v>
      </c>
      <c r="I24" s="48">
        <f t="shared" si="0"/>
        <v>534728125.80000001</v>
      </c>
      <c r="J24" s="5"/>
      <c r="K24" s="20">
        <f t="shared" si="1"/>
        <v>1140753335.0400002</v>
      </c>
      <c r="L24" s="49">
        <f t="shared" si="2"/>
        <v>363615125.5</v>
      </c>
      <c r="M24" s="4"/>
      <c r="N24" s="22">
        <f t="shared" si="2"/>
        <v>775712267.79999995</v>
      </c>
      <c r="R24" s="1"/>
    </row>
    <row r="25" spans="1:18" x14ac:dyDescent="0.25">
      <c r="A25" s="51" t="s">
        <v>19</v>
      </c>
      <c r="B25" s="49">
        <v>313</v>
      </c>
      <c r="C25" s="22">
        <v>158208.64000000001</v>
      </c>
      <c r="D25" s="49">
        <v>3</v>
      </c>
      <c r="E25" s="22">
        <v>477</v>
      </c>
      <c r="F25" s="55">
        <v>4411</v>
      </c>
      <c r="G25" s="10"/>
      <c r="H25" s="20">
        <v>1728</v>
      </c>
      <c r="I25" s="48">
        <f t="shared" si="0"/>
        <v>697858311.04000008</v>
      </c>
      <c r="J25" s="5"/>
      <c r="K25" s="20">
        <f t="shared" si="1"/>
        <v>273384529.92000002</v>
      </c>
      <c r="L25" s="49">
        <f t="shared" si="2"/>
        <v>474543651.5</v>
      </c>
      <c r="M25" s="4"/>
      <c r="N25" s="22">
        <f t="shared" si="2"/>
        <v>185901480.30000001</v>
      </c>
    </row>
    <row r="26" spans="1:18" x14ac:dyDescent="0.25">
      <c r="A26" s="51" t="s">
        <v>20</v>
      </c>
      <c r="B26" s="49">
        <v>319</v>
      </c>
      <c r="C26" s="22">
        <v>131921.60000000001</v>
      </c>
      <c r="D26" s="49">
        <v>6</v>
      </c>
      <c r="E26" s="22">
        <v>4529</v>
      </c>
      <c r="F26" s="55">
        <v>2267</v>
      </c>
      <c r="G26" s="10"/>
      <c r="H26" s="20">
        <v>1728</v>
      </c>
      <c r="I26" s="48">
        <f t="shared" si="0"/>
        <v>299066267.19999999</v>
      </c>
      <c r="J26" s="5"/>
      <c r="K26" s="20">
        <f t="shared" si="1"/>
        <v>227960524.80000001</v>
      </c>
      <c r="L26" s="49">
        <f t="shared" si="2"/>
        <v>203365061.69999999</v>
      </c>
      <c r="M26" s="4"/>
      <c r="N26" s="22">
        <f t="shared" si="2"/>
        <v>155013156.90000001</v>
      </c>
      <c r="R26" s="1"/>
    </row>
    <row r="27" spans="1:18" x14ac:dyDescent="0.25">
      <c r="A27" s="51" t="s">
        <v>21</v>
      </c>
      <c r="B27" s="49">
        <v>325</v>
      </c>
      <c r="C27" s="22">
        <v>108811.89</v>
      </c>
      <c r="D27" s="49">
        <v>6</v>
      </c>
      <c r="E27" s="22">
        <v>8584</v>
      </c>
      <c r="F27" s="55">
        <v>2002</v>
      </c>
      <c r="G27" s="10"/>
      <c r="H27" s="20">
        <v>1728</v>
      </c>
      <c r="I27" s="48">
        <f t="shared" si="0"/>
        <v>217841403.78</v>
      </c>
      <c r="J27" s="5"/>
      <c r="K27" s="20">
        <f t="shared" si="1"/>
        <v>188026945.91999999</v>
      </c>
      <c r="L27" s="49">
        <f t="shared" si="2"/>
        <v>148132154.59999999</v>
      </c>
      <c r="M27" s="4"/>
      <c r="N27" s="22">
        <f t="shared" si="2"/>
        <v>127858323.2</v>
      </c>
      <c r="R27" s="1"/>
    </row>
    <row r="28" spans="1:18" x14ac:dyDescent="0.25">
      <c r="A28" s="51" t="s">
        <v>22</v>
      </c>
      <c r="B28" s="49">
        <v>1190</v>
      </c>
      <c r="C28" s="22">
        <v>301474.40000000002</v>
      </c>
      <c r="D28" s="49">
        <v>34</v>
      </c>
      <c r="E28" s="22">
        <v>10589</v>
      </c>
      <c r="F28" s="55">
        <v>2146</v>
      </c>
      <c r="G28" s="10"/>
      <c r="H28" s="20">
        <v>1728</v>
      </c>
      <c r="I28" s="48">
        <f t="shared" si="0"/>
        <v>646964062.4000001</v>
      </c>
      <c r="J28" s="5"/>
      <c r="K28" s="20">
        <f t="shared" si="1"/>
        <v>520947763.20000005</v>
      </c>
      <c r="L28" s="49">
        <f t="shared" si="2"/>
        <v>439935562.39999998</v>
      </c>
      <c r="M28" s="4"/>
      <c r="N28" s="22">
        <f t="shared" si="2"/>
        <v>354244479</v>
      </c>
      <c r="R28" s="1"/>
    </row>
    <row r="29" spans="1:18" x14ac:dyDescent="0.25">
      <c r="A29" s="51" t="s">
        <v>23</v>
      </c>
      <c r="B29" s="49">
        <v>1151</v>
      </c>
      <c r="C29" s="22">
        <v>233939.38</v>
      </c>
      <c r="D29" s="49">
        <v>13</v>
      </c>
      <c r="E29" s="22">
        <v>5818</v>
      </c>
      <c r="F29" s="55">
        <v>1322</v>
      </c>
      <c r="G29" s="10"/>
      <c r="H29" s="20">
        <v>1728</v>
      </c>
      <c r="I29" s="48">
        <f t="shared" si="0"/>
        <v>309267860.36000001</v>
      </c>
      <c r="J29" s="5"/>
      <c r="K29" s="20">
        <f t="shared" si="1"/>
        <v>404247248.63999999</v>
      </c>
      <c r="L29" s="49">
        <f t="shared" si="2"/>
        <v>210302145</v>
      </c>
      <c r="M29" s="4"/>
      <c r="N29" s="22">
        <f t="shared" si="2"/>
        <v>274888129.10000002</v>
      </c>
      <c r="R29" s="1"/>
    </row>
    <row r="30" spans="1:18" x14ac:dyDescent="0.25">
      <c r="A30" s="51" t="s">
        <v>24</v>
      </c>
      <c r="B30" s="49">
        <v>3417</v>
      </c>
      <c r="C30" s="22">
        <v>819024.43</v>
      </c>
      <c r="D30" s="49">
        <v>89</v>
      </c>
      <c r="E30" s="22">
        <v>33977</v>
      </c>
      <c r="F30" s="55">
        <v>1046</v>
      </c>
      <c r="G30" s="10"/>
      <c r="H30" s="20">
        <v>1728</v>
      </c>
      <c r="I30" s="48">
        <f t="shared" si="0"/>
        <v>856699553.78000009</v>
      </c>
      <c r="J30" s="5"/>
      <c r="K30" s="20">
        <f t="shared" si="1"/>
        <v>1415274215.0400002</v>
      </c>
      <c r="L30" s="49">
        <f t="shared" si="2"/>
        <v>582555696.60000002</v>
      </c>
      <c r="M30" s="4"/>
      <c r="N30" s="22">
        <f t="shared" si="2"/>
        <v>962386466.20000005</v>
      </c>
    </row>
    <row r="31" spans="1:18" x14ac:dyDescent="0.25">
      <c r="A31" s="51" t="s">
        <v>25</v>
      </c>
      <c r="B31" s="49">
        <v>2390</v>
      </c>
      <c r="C31" s="22">
        <v>455934.08</v>
      </c>
      <c r="D31" s="49">
        <v>16</v>
      </c>
      <c r="E31" s="22">
        <v>16054</v>
      </c>
      <c r="F31" s="55">
        <v>610</v>
      </c>
      <c r="G31" s="10"/>
      <c r="H31" s="20">
        <v>1728</v>
      </c>
      <c r="I31" s="48">
        <f t="shared" si="0"/>
        <v>278119788.80000001</v>
      </c>
      <c r="J31" s="5"/>
      <c r="K31" s="20">
        <f t="shared" si="1"/>
        <v>787854090.24000001</v>
      </c>
      <c r="L31" s="49">
        <f t="shared" si="2"/>
        <v>189121456.40000001</v>
      </c>
      <c r="M31" s="4"/>
      <c r="N31" s="22">
        <f t="shared" si="2"/>
        <v>535740781.39999998</v>
      </c>
      <c r="R31" s="1"/>
    </row>
    <row r="32" spans="1:18" x14ac:dyDescent="0.25">
      <c r="A32" s="51" t="s">
        <v>26</v>
      </c>
      <c r="B32" s="49">
        <v>346</v>
      </c>
      <c r="C32" s="22">
        <v>72363.83</v>
      </c>
      <c r="D32" s="49">
        <v>2</v>
      </c>
      <c r="E32" s="22">
        <v>472</v>
      </c>
      <c r="F32" s="55">
        <v>1357</v>
      </c>
      <c r="G32" s="10"/>
      <c r="H32" s="20">
        <v>1728</v>
      </c>
      <c r="I32" s="48">
        <f t="shared" si="0"/>
        <v>98197717.310000002</v>
      </c>
      <c r="J32" s="5"/>
      <c r="K32" s="20">
        <f t="shared" si="1"/>
        <v>125044698.24000001</v>
      </c>
      <c r="L32" s="49">
        <f t="shared" si="2"/>
        <v>66774447.799999997</v>
      </c>
      <c r="M32" s="4"/>
      <c r="N32" s="22">
        <f t="shared" si="2"/>
        <v>85030394.799999997</v>
      </c>
      <c r="R32" s="1"/>
    </row>
    <row r="33" spans="1:18" x14ac:dyDescent="0.25">
      <c r="A33" s="51" t="s">
        <v>27</v>
      </c>
      <c r="B33" s="49">
        <v>2042</v>
      </c>
      <c r="C33" s="22">
        <v>591395.75</v>
      </c>
      <c r="D33" s="49">
        <v>61</v>
      </c>
      <c r="E33" s="22">
        <v>20360</v>
      </c>
      <c r="F33" s="55">
        <v>1043</v>
      </c>
      <c r="G33" s="10"/>
      <c r="H33" s="20">
        <v>1728</v>
      </c>
      <c r="I33" s="48">
        <f t="shared" si="0"/>
        <v>616825767.25</v>
      </c>
      <c r="J33" s="5"/>
      <c r="K33" s="20">
        <f t="shared" si="1"/>
        <v>1021931856</v>
      </c>
      <c r="L33" s="49">
        <f t="shared" si="2"/>
        <v>419441521.69999999</v>
      </c>
      <c r="M33" s="4"/>
      <c r="N33" s="22">
        <f t="shared" si="2"/>
        <v>694913662.10000002</v>
      </c>
    </row>
    <row r="34" spans="1:18" x14ac:dyDescent="0.25">
      <c r="A34" s="51" t="s">
        <v>28</v>
      </c>
      <c r="B34" s="49">
        <v>732</v>
      </c>
      <c r="C34" s="22">
        <v>81140.27</v>
      </c>
      <c r="D34" s="49">
        <v>2</v>
      </c>
      <c r="E34" s="22">
        <v>860</v>
      </c>
      <c r="F34" s="55">
        <v>1565</v>
      </c>
      <c r="G34" s="10"/>
      <c r="H34" s="20">
        <v>1728</v>
      </c>
      <c r="I34" s="48">
        <f t="shared" si="0"/>
        <v>126984522.55000001</v>
      </c>
      <c r="J34" s="5"/>
      <c r="K34" s="20">
        <f t="shared" si="1"/>
        <v>140210386.56</v>
      </c>
      <c r="L34" s="49">
        <f t="shared" si="2"/>
        <v>86349475.299999997</v>
      </c>
      <c r="M34" s="4"/>
      <c r="N34" s="22">
        <f t="shared" si="2"/>
        <v>95343062.900000006</v>
      </c>
    </row>
    <row r="35" spans="1:18" x14ac:dyDescent="0.25">
      <c r="A35" s="51" t="s">
        <v>29</v>
      </c>
      <c r="B35" s="49">
        <v>2742</v>
      </c>
      <c r="C35" s="22">
        <v>319999.84999999998</v>
      </c>
      <c r="D35" s="49">
        <v>13</v>
      </c>
      <c r="E35" s="22">
        <v>11833</v>
      </c>
      <c r="F35" s="55">
        <v>986</v>
      </c>
      <c r="G35" s="10"/>
      <c r="H35" s="20">
        <v>1728</v>
      </c>
      <c r="I35" s="48">
        <f t="shared" si="0"/>
        <v>315519852.09999996</v>
      </c>
      <c r="J35" s="5"/>
      <c r="K35" s="20">
        <f t="shared" si="1"/>
        <v>552959740.79999995</v>
      </c>
      <c r="L35" s="49">
        <f t="shared" si="2"/>
        <v>214553499.40000001</v>
      </c>
      <c r="M35" s="4"/>
      <c r="N35" s="22">
        <f t="shared" si="2"/>
        <v>376012623.69999999</v>
      </c>
    </row>
    <row r="36" spans="1:18" x14ac:dyDescent="0.25">
      <c r="A36" s="51" t="s">
        <v>30</v>
      </c>
      <c r="B36" s="49">
        <v>308</v>
      </c>
      <c r="C36" s="22">
        <v>71012.039999999994</v>
      </c>
      <c r="D36" s="49">
        <v>0</v>
      </c>
      <c r="E36" s="22">
        <v>0</v>
      </c>
      <c r="F36" s="55">
        <v>0</v>
      </c>
      <c r="G36" s="11">
        <v>2507</v>
      </c>
      <c r="H36" s="20">
        <v>1728</v>
      </c>
      <c r="I36" s="48"/>
      <c r="J36" s="5">
        <f t="shared" si="3"/>
        <v>178027184.27999997</v>
      </c>
      <c r="K36" s="20">
        <f t="shared" si="1"/>
        <v>122708805.11999999</v>
      </c>
      <c r="L36" s="49"/>
      <c r="M36" s="4">
        <f t="shared" si="2"/>
        <v>121058485.3</v>
      </c>
      <c r="N36" s="22">
        <f t="shared" si="2"/>
        <v>83441987.5</v>
      </c>
    </row>
    <row r="37" spans="1:18" x14ac:dyDescent="0.25">
      <c r="A37" s="51" t="s">
        <v>31</v>
      </c>
      <c r="B37" s="49">
        <v>478</v>
      </c>
      <c r="C37" s="22">
        <v>214393.58</v>
      </c>
      <c r="D37" s="49">
        <v>0</v>
      </c>
      <c r="E37" s="22">
        <v>0</v>
      </c>
      <c r="F37" s="55">
        <v>0</v>
      </c>
      <c r="G37" s="11">
        <v>2893</v>
      </c>
      <c r="H37" s="20">
        <v>1728</v>
      </c>
      <c r="I37" s="48"/>
      <c r="J37" s="5">
        <f t="shared" si="3"/>
        <v>620240626.93999994</v>
      </c>
      <c r="K37" s="20">
        <f t="shared" si="1"/>
        <v>370472106.23999995</v>
      </c>
      <c r="L37" s="49"/>
      <c r="M37" s="4">
        <f t="shared" si="2"/>
        <v>421763626.30000001</v>
      </c>
      <c r="N37" s="22">
        <f t="shared" si="2"/>
        <v>251921032.19999999</v>
      </c>
    </row>
    <row r="38" spans="1:18" x14ac:dyDescent="0.25">
      <c r="A38" s="51" t="s">
        <v>32</v>
      </c>
      <c r="B38" s="49">
        <v>252</v>
      </c>
      <c r="C38" s="22">
        <v>88398.27</v>
      </c>
      <c r="D38" s="49">
        <v>2</v>
      </c>
      <c r="E38" s="22">
        <v>1501</v>
      </c>
      <c r="F38" s="55">
        <v>1393</v>
      </c>
      <c r="G38" s="10"/>
      <c r="H38" s="20">
        <v>1728</v>
      </c>
      <c r="I38" s="48">
        <f t="shared" si="0"/>
        <v>123138790.11</v>
      </c>
      <c r="J38" s="5"/>
      <c r="K38" s="20">
        <f t="shared" si="1"/>
        <v>152752210.56</v>
      </c>
      <c r="L38" s="49">
        <f t="shared" si="2"/>
        <v>83734377.299999997</v>
      </c>
      <c r="M38" s="4"/>
      <c r="N38" s="22">
        <f t="shared" si="2"/>
        <v>103871503.2</v>
      </c>
    </row>
    <row r="39" spans="1:18" x14ac:dyDescent="0.25">
      <c r="A39" s="51" t="s">
        <v>33</v>
      </c>
      <c r="B39" s="49">
        <v>33</v>
      </c>
      <c r="C39" s="22">
        <v>10021.34</v>
      </c>
      <c r="D39" s="49">
        <v>0</v>
      </c>
      <c r="E39" s="22">
        <v>0</v>
      </c>
      <c r="F39" s="55">
        <v>0</v>
      </c>
      <c r="G39" s="11">
        <v>2914</v>
      </c>
      <c r="H39" s="20">
        <v>1728</v>
      </c>
      <c r="I39" s="48"/>
      <c r="J39" s="5">
        <f t="shared" si="3"/>
        <v>29202184.760000002</v>
      </c>
      <c r="K39" s="20">
        <f t="shared" si="1"/>
        <v>17316875.52</v>
      </c>
      <c r="L39" s="49"/>
      <c r="M39" s="4">
        <f t="shared" si="2"/>
        <v>19857485.600000001</v>
      </c>
      <c r="N39" s="22">
        <f t="shared" si="2"/>
        <v>11775475.4</v>
      </c>
    </row>
    <row r="40" spans="1:18" x14ac:dyDescent="0.25">
      <c r="A40" s="51" t="s">
        <v>34</v>
      </c>
      <c r="B40" s="49">
        <v>1886</v>
      </c>
      <c r="C40" s="22">
        <v>748657.8</v>
      </c>
      <c r="D40" s="49">
        <v>21</v>
      </c>
      <c r="E40" s="22">
        <v>7462</v>
      </c>
      <c r="F40" s="49">
        <v>2323</v>
      </c>
      <c r="G40" s="5"/>
      <c r="H40" s="20">
        <v>1728</v>
      </c>
      <c r="I40" s="48">
        <f t="shared" si="0"/>
        <v>1739132069.4000001</v>
      </c>
      <c r="J40" s="5"/>
      <c r="K40" s="20">
        <f t="shared" si="1"/>
        <v>1293680678.4000001</v>
      </c>
      <c r="L40" s="49">
        <f t="shared" si="2"/>
        <v>1182609807.2</v>
      </c>
      <c r="M40" s="4"/>
      <c r="N40" s="22">
        <f t="shared" si="2"/>
        <v>879702861.29999995</v>
      </c>
    </row>
    <row r="41" spans="1:18" x14ac:dyDescent="0.25">
      <c r="A41" s="51" t="s">
        <v>35</v>
      </c>
      <c r="B41" s="49">
        <v>2302</v>
      </c>
      <c r="C41" s="22">
        <v>682426.08</v>
      </c>
      <c r="D41" s="49">
        <v>40</v>
      </c>
      <c r="E41" s="22">
        <v>26297</v>
      </c>
      <c r="F41" s="49">
        <v>3356</v>
      </c>
      <c r="G41" s="5"/>
      <c r="H41" s="20">
        <v>1728</v>
      </c>
      <c r="I41" s="48">
        <f t="shared" si="0"/>
        <v>2290221924.48</v>
      </c>
      <c r="J41" s="5"/>
      <c r="K41" s="20">
        <f t="shared" si="1"/>
        <v>1179232266.24</v>
      </c>
      <c r="L41" s="49">
        <f t="shared" si="2"/>
        <v>1557350908.5999999</v>
      </c>
      <c r="M41" s="4"/>
      <c r="N41" s="22">
        <f t="shared" si="2"/>
        <v>801877941</v>
      </c>
      <c r="R41" s="1"/>
    </row>
    <row r="42" spans="1:18" x14ac:dyDescent="0.25">
      <c r="A42" s="51" t="s">
        <v>36</v>
      </c>
      <c r="B42" s="49">
        <v>5179</v>
      </c>
      <c r="C42" s="22">
        <v>886625.65</v>
      </c>
      <c r="D42" s="49">
        <v>71</v>
      </c>
      <c r="E42" s="22">
        <v>49291</v>
      </c>
      <c r="F42" s="49">
        <v>981</v>
      </c>
      <c r="G42" s="5"/>
      <c r="H42" s="20">
        <v>1728</v>
      </c>
      <c r="I42" s="48">
        <f t="shared" si="0"/>
        <v>869779762.64999998</v>
      </c>
      <c r="J42" s="5"/>
      <c r="K42" s="20">
        <f t="shared" si="1"/>
        <v>1532089123.2</v>
      </c>
      <c r="L42" s="49">
        <f t="shared" si="2"/>
        <v>591450238.60000002</v>
      </c>
      <c r="M42" s="4"/>
      <c r="N42" s="22">
        <f t="shared" si="2"/>
        <v>1041820603.8</v>
      </c>
      <c r="R42" s="1"/>
    </row>
    <row r="43" spans="1:18" x14ac:dyDescent="0.25">
      <c r="A43" s="51" t="s">
        <v>37</v>
      </c>
      <c r="B43" s="49">
        <v>390</v>
      </c>
      <c r="C43" s="22">
        <v>147395.35999999999</v>
      </c>
      <c r="D43" s="49">
        <v>8</v>
      </c>
      <c r="E43" s="22">
        <v>2317</v>
      </c>
      <c r="F43" s="49">
        <v>1522</v>
      </c>
      <c r="G43" s="5"/>
      <c r="H43" s="20">
        <v>1728</v>
      </c>
      <c r="I43" s="48">
        <f t="shared" si="0"/>
        <v>224335737.91999999</v>
      </c>
      <c r="J43" s="5"/>
      <c r="K43" s="20">
        <f t="shared" si="1"/>
        <v>254699182.07999998</v>
      </c>
      <c r="L43" s="49">
        <f t="shared" si="2"/>
        <v>152548301.80000001</v>
      </c>
      <c r="M43" s="4"/>
      <c r="N43" s="22">
        <f t="shared" si="2"/>
        <v>173195443.80000001</v>
      </c>
      <c r="R43" s="1"/>
    </row>
    <row r="44" spans="1:18" x14ac:dyDescent="0.25">
      <c r="A44" s="51" t="s">
        <v>38</v>
      </c>
      <c r="B44" s="49">
        <v>5069</v>
      </c>
      <c r="C44" s="22">
        <v>1292701.27</v>
      </c>
      <c r="D44" s="49">
        <v>93</v>
      </c>
      <c r="E44" s="22">
        <v>35621</v>
      </c>
      <c r="F44" s="49">
        <v>2667</v>
      </c>
      <c r="G44" s="5"/>
      <c r="H44" s="20">
        <v>1728</v>
      </c>
      <c r="I44" s="48">
        <f t="shared" si="0"/>
        <v>3447634287.0900002</v>
      </c>
      <c r="J44" s="5"/>
      <c r="K44" s="20">
        <f t="shared" si="1"/>
        <v>2233787794.5599999</v>
      </c>
      <c r="L44" s="49">
        <f t="shared" si="2"/>
        <v>2344391315.1999998</v>
      </c>
      <c r="M44" s="4"/>
      <c r="N44" s="22">
        <f t="shared" si="2"/>
        <v>1518975700.3</v>
      </c>
      <c r="R44" s="1"/>
    </row>
    <row r="45" spans="1:18" x14ac:dyDescent="0.25">
      <c r="A45" s="51" t="s">
        <v>39</v>
      </c>
      <c r="B45" s="49">
        <v>217</v>
      </c>
      <c r="C45" s="22">
        <v>95673.19</v>
      </c>
      <c r="D45" s="49">
        <v>4</v>
      </c>
      <c r="E45" s="22">
        <v>2224</v>
      </c>
      <c r="F45" s="49">
        <v>2843</v>
      </c>
      <c r="G45" s="5"/>
      <c r="H45" s="20">
        <v>1728</v>
      </c>
      <c r="I45" s="48">
        <f t="shared" si="0"/>
        <v>271998879.17000002</v>
      </c>
      <c r="J45" s="5"/>
      <c r="K45" s="20">
        <f t="shared" si="1"/>
        <v>165323272.31999999</v>
      </c>
      <c r="L45" s="49">
        <f t="shared" si="2"/>
        <v>184959237.80000001</v>
      </c>
      <c r="M45" s="4"/>
      <c r="N45" s="22">
        <f t="shared" si="2"/>
        <v>112419825.2</v>
      </c>
    </row>
    <row r="46" spans="1:18" x14ac:dyDescent="0.25">
      <c r="A46" s="51" t="s">
        <v>40</v>
      </c>
      <c r="B46" s="49">
        <v>112</v>
      </c>
      <c r="C46" s="22">
        <v>82205.59</v>
      </c>
      <c r="D46" s="49">
        <v>3</v>
      </c>
      <c r="E46" s="22">
        <v>1512</v>
      </c>
      <c r="F46" s="49">
        <v>3645</v>
      </c>
      <c r="G46" s="5"/>
      <c r="H46" s="20">
        <v>1728</v>
      </c>
      <c r="I46" s="48">
        <f t="shared" si="0"/>
        <v>299639375.55000001</v>
      </c>
      <c r="J46" s="5"/>
      <c r="K46" s="20">
        <f t="shared" si="1"/>
        <v>142051259.51999998</v>
      </c>
      <c r="L46" s="49">
        <f t="shared" si="2"/>
        <v>203754775.40000001</v>
      </c>
      <c r="M46" s="4"/>
      <c r="N46" s="22">
        <f t="shared" si="2"/>
        <v>96594856.5</v>
      </c>
    </row>
    <row r="47" spans="1:18" x14ac:dyDescent="0.25">
      <c r="A47" s="51" t="s">
        <v>41</v>
      </c>
      <c r="B47" s="49">
        <v>1031</v>
      </c>
      <c r="C47" s="22">
        <v>368579.19</v>
      </c>
      <c r="D47" s="49">
        <v>3</v>
      </c>
      <c r="E47" s="22">
        <v>14311</v>
      </c>
      <c r="F47" s="49">
        <v>1010</v>
      </c>
      <c r="G47" s="5"/>
      <c r="H47" s="20">
        <v>1728</v>
      </c>
      <c r="I47" s="48">
        <f t="shared" si="0"/>
        <v>372264981.89999998</v>
      </c>
      <c r="J47" s="5"/>
      <c r="K47" s="20">
        <f t="shared" si="1"/>
        <v>636904840.32000005</v>
      </c>
      <c r="L47" s="49">
        <f t="shared" si="2"/>
        <v>253140187.69999999</v>
      </c>
      <c r="M47" s="4"/>
      <c r="N47" s="22">
        <f t="shared" si="2"/>
        <v>433095291.39999998</v>
      </c>
    </row>
    <row r="48" spans="1:18" x14ac:dyDescent="0.25">
      <c r="A48" s="51" t="s">
        <v>42</v>
      </c>
      <c r="B48" s="49">
        <v>1193</v>
      </c>
      <c r="C48" s="22">
        <v>183176.35</v>
      </c>
      <c r="D48" s="49">
        <v>6</v>
      </c>
      <c r="E48" s="22">
        <v>2178</v>
      </c>
      <c r="F48" s="49">
        <v>1071</v>
      </c>
      <c r="G48" s="5"/>
      <c r="H48" s="20">
        <v>1728</v>
      </c>
      <c r="I48" s="48">
        <f t="shared" si="0"/>
        <v>196181870.84999999</v>
      </c>
      <c r="J48" s="5"/>
      <c r="K48" s="20">
        <f t="shared" si="1"/>
        <v>316528732.80000001</v>
      </c>
      <c r="L48" s="49">
        <f t="shared" si="2"/>
        <v>133403672.2</v>
      </c>
      <c r="M48" s="4"/>
      <c r="N48" s="22">
        <f t="shared" si="2"/>
        <v>215239538.30000001</v>
      </c>
    </row>
    <row r="49" spans="1:18" x14ac:dyDescent="0.25">
      <c r="A49" s="51" t="s">
        <v>43</v>
      </c>
      <c r="B49" s="49">
        <v>1128</v>
      </c>
      <c r="C49" s="22">
        <v>386820.52</v>
      </c>
      <c r="D49" s="49">
        <v>9</v>
      </c>
      <c r="E49" s="22">
        <v>16007</v>
      </c>
      <c r="F49" s="49">
        <v>914</v>
      </c>
      <c r="G49" s="5"/>
      <c r="H49" s="20">
        <v>1728</v>
      </c>
      <c r="I49" s="48">
        <f t="shared" si="0"/>
        <v>353553955.28000003</v>
      </c>
      <c r="J49" s="5"/>
      <c r="K49" s="20">
        <f t="shared" si="1"/>
        <v>668425858.56000006</v>
      </c>
      <c r="L49" s="49">
        <f t="shared" si="2"/>
        <v>240416689.59999999</v>
      </c>
      <c r="M49" s="4"/>
      <c r="N49" s="22">
        <f t="shared" si="2"/>
        <v>454529583.80000001</v>
      </c>
    </row>
    <row r="50" spans="1:18" x14ac:dyDescent="0.25">
      <c r="A50" s="51" t="s">
        <v>44</v>
      </c>
      <c r="B50" s="49">
        <v>1279</v>
      </c>
      <c r="C50" s="22">
        <v>371438.64</v>
      </c>
      <c r="D50" s="49">
        <v>103</v>
      </c>
      <c r="E50" s="22">
        <v>119444</v>
      </c>
      <c r="F50" s="49">
        <v>568</v>
      </c>
      <c r="G50" s="5"/>
      <c r="H50" s="20">
        <v>1728</v>
      </c>
      <c r="I50" s="48">
        <f t="shared" si="0"/>
        <v>210977147.52000001</v>
      </c>
      <c r="J50" s="5"/>
      <c r="K50" s="20">
        <f t="shared" si="1"/>
        <v>641845969.92000008</v>
      </c>
      <c r="L50" s="49">
        <f t="shared" si="2"/>
        <v>143464460.30000001</v>
      </c>
      <c r="M50" s="4"/>
      <c r="N50" s="22">
        <f t="shared" si="2"/>
        <v>436455259.5</v>
      </c>
    </row>
    <row r="51" spans="1:18" x14ac:dyDescent="0.25">
      <c r="A51" s="51" t="s">
        <v>45</v>
      </c>
      <c r="B51" s="49">
        <v>99</v>
      </c>
      <c r="C51" s="22">
        <v>13119.91</v>
      </c>
      <c r="D51" s="49">
        <v>3</v>
      </c>
      <c r="E51" s="22">
        <v>1050</v>
      </c>
      <c r="F51" s="49">
        <v>1826</v>
      </c>
      <c r="G51" s="5"/>
      <c r="H51" s="20">
        <v>1728</v>
      </c>
      <c r="I51" s="48">
        <f t="shared" si="0"/>
        <v>23956955.66</v>
      </c>
      <c r="J51" s="5"/>
      <c r="K51" s="20">
        <f t="shared" si="1"/>
        <v>22671204.48</v>
      </c>
      <c r="L51" s="49">
        <f t="shared" si="2"/>
        <v>16290729.800000001</v>
      </c>
      <c r="M51" s="4"/>
      <c r="N51" s="22">
        <f t="shared" si="2"/>
        <v>15416419</v>
      </c>
    </row>
    <row r="52" spans="1:18" x14ac:dyDescent="0.25">
      <c r="A52" s="51" t="s">
        <v>46</v>
      </c>
      <c r="B52" s="49">
        <v>1092</v>
      </c>
      <c r="C52" s="22">
        <v>313954.86</v>
      </c>
      <c r="D52" s="49">
        <v>17</v>
      </c>
      <c r="E52" s="22">
        <v>7199</v>
      </c>
      <c r="F52" s="49">
        <v>1911</v>
      </c>
      <c r="G52" s="5"/>
      <c r="H52" s="20">
        <v>1728</v>
      </c>
      <c r="I52" s="48">
        <f t="shared" si="0"/>
        <v>599967737.45999992</v>
      </c>
      <c r="J52" s="5"/>
      <c r="K52" s="20">
        <f t="shared" si="1"/>
        <v>542513998.07999992</v>
      </c>
      <c r="L52" s="49">
        <f t="shared" si="2"/>
        <v>407978061.5</v>
      </c>
      <c r="M52" s="4"/>
      <c r="N52" s="22">
        <f t="shared" si="2"/>
        <v>368909518.69999999</v>
      </c>
      <c r="R52" s="1"/>
    </row>
    <row r="53" spans="1:18" x14ac:dyDescent="0.25">
      <c r="A53" s="51" t="s">
        <v>47</v>
      </c>
      <c r="B53" s="49">
        <v>271</v>
      </c>
      <c r="C53" s="22">
        <v>51232.66</v>
      </c>
      <c r="D53" s="49">
        <v>4</v>
      </c>
      <c r="E53" s="22">
        <v>1845</v>
      </c>
      <c r="F53" s="49">
        <v>3129</v>
      </c>
      <c r="G53" s="5"/>
      <c r="H53" s="20">
        <v>1728</v>
      </c>
      <c r="I53" s="48">
        <f t="shared" si="0"/>
        <v>160306993.14000002</v>
      </c>
      <c r="J53" s="5"/>
      <c r="K53" s="20">
        <f t="shared" si="1"/>
        <v>88530036.480000004</v>
      </c>
      <c r="L53" s="49">
        <f t="shared" si="2"/>
        <v>109008755.3</v>
      </c>
      <c r="M53" s="4"/>
      <c r="N53" s="22">
        <f t="shared" si="2"/>
        <v>60200424.799999997</v>
      </c>
    </row>
    <row r="54" spans="1:18" x14ac:dyDescent="0.25">
      <c r="A54" s="51" t="s">
        <v>48</v>
      </c>
      <c r="B54" s="49">
        <v>252</v>
      </c>
      <c r="C54" s="22">
        <v>187732.87</v>
      </c>
      <c r="D54" s="49">
        <v>1</v>
      </c>
      <c r="E54" s="22">
        <v>191</v>
      </c>
      <c r="F54" s="49">
        <v>2612</v>
      </c>
      <c r="G54" s="5"/>
      <c r="H54" s="20">
        <v>1728</v>
      </c>
      <c r="I54" s="48">
        <f t="shared" si="0"/>
        <v>490358256.44</v>
      </c>
      <c r="J54" s="5"/>
      <c r="K54" s="20">
        <f t="shared" si="1"/>
        <v>324402399.36000001</v>
      </c>
      <c r="L54" s="49">
        <f t="shared" si="2"/>
        <v>333443614.39999998</v>
      </c>
      <c r="M54" s="4"/>
      <c r="N54" s="22">
        <f t="shared" si="2"/>
        <v>220593631.59999999</v>
      </c>
    </row>
    <row r="55" spans="1:18" x14ac:dyDescent="0.25">
      <c r="A55" s="51" t="s">
        <v>49</v>
      </c>
      <c r="B55" s="49">
        <v>1082</v>
      </c>
      <c r="C55" s="22">
        <v>253954.26</v>
      </c>
      <c r="D55" s="49">
        <v>24</v>
      </c>
      <c r="E55" s="22">
        <v>11178</v>
      </c>
      <c r="F55" s="49">
        <v>959</v>
      </c>
      <c r="G55" s="5"/>
      <c r="H55" s="20">
        <v>1728</v>
      </c>
      <c r="I55" s="48">
        <f t="shared" si="0"/>
        <v>243542135.34</v>
      </c>
      <c r="J55" s="5"/>
      <c r="K55" s="20">
        <f t="shared" si="1"/>
        <v>438832961.28000003</v>
      </c>
      <c r="L55" s="49">
        <f t="shared" si="2"/>
        <v>165608652</v>
      </c>
      <c r="M55" s="4"/>
      <c r="N55" s="22">
        <f t="shared" si="2"/>
        <v>298406413.69999999</v>
      </c>
      <c r="R55" s="12"/>
    </row>
    <row r="56" spans="1:18" x14ac:dyDescent="0.25">
      <c r="A56" s="51" t="s">
        <v>50</v>
      </c>
      <c r="B56" s="49">
        <v>854</v>
      </c>
      <c r="C56" s="22">
        <v>194054.22</v>
      </c>
      <c r="D56" s="49">
        <v>22</v>
      </c>
      <c r="E56" s="22">
        <v>8065</v>
      </c>
      <c r="F56" s="49">
        <v>1849</v>
      </c>
      <c r="G56" s="5"/>
      <c r="H56" s="20">
        <v>1728</v>
      </c>
      <c r="I56" s="48">
        <f t="shared" si="0"/>
        <v>358806252.78000003</v>
      </c>
      <c r="J56" s="5"/>
      <c r="K56" s="20">
        <f t="shared" si="1"/>
        <v>335325692.16000003</v>
      </c>
      <c r="L56" s="49">
        <f t="shared" si="2"/>
        <v>243988251.90000001</v>
      </c>
      <c r="M56" s="4"/>
      <c r="N56" s="22">
        <f t="shared" si="2"/>
        <v>228021470.69999999</v>
      </c>
    </row>
    <row r="57" spans="1:18" ht="15.75" thickBot="1" x14ac:dyDescent="0.3">
      <c r="A57" s="52" t="s">
        <v>51</v>
      </c>
      <c r="B57" s="42">
        <v>283</v>
      </c>
      <c r="C57" s="43">
        <v>101471.75</v>
      </c>
      <c r="D57" s="42">
        <v>3</v>
      </c>
      <c r="E57" s="43">
        <v>1300</v>
      </c>
      <c r="F57" s="42">
        <v>1051</v>
      </c>
      <c r="G57" s="47"/>
      <c r="H57" s="46">
        <v>1728</v>
      </c>
      <c r="I57" s="42">
        <f t="shared" si="0"/>
        <v>106646809.25</v>
      </c>
      <c r="J57" s="47"/>
      <c r="K57" s="46">
        <f t="shared" si="1"/>
        <v>175343184</v>
      </c>
      <c r="L57" s="42">
        <f t="shared" si="2"/>
        <v>72519830.299999997</v>
      </c>
      <c r="M57" s="47"/>
      <c r="N57" s="43">
        <f t="shared" si="2"/>
        <v>119233365.09999999</v>
      </c>
      <c r="R57" s="1"/>
    </row>
    <row r="58" spans="1:18" ht="15.75" thickTop="1" x14ac:dyDescent="0.25">
      <c r="A58" s="2" t="s">
        <v>52</v>
      </c>
      <c r="B58" s="9">
        <v>61512</v>
      </c>
      <c r="C58" s="9">
        <v>17002937.420000002</v>
      </c>
      <c r="D58" s="2">
        <f>SUM(D6:D57)</f>
        <v>950</v>
      </c>
      <c r="E58" s="2">
        <f>SUM(E6:E57)</f>
        <v>582072.42999999993</v>
      </c>
      <c r="F58" s="2">
        <f>SUM(F6:F57)</f>
        <v>81171</v>
      </c>
      <c r="G58" s="2"/>
      <c r="H58" s="2">
        <f>SUM(H6:H57)</f>
        <v>89856</v>
      </c>
      <c r="I58" s="8">
        <f t="shared" ref="I58:N58" si="4">SUM(I6:I57)</f>
        <v>25679971237.169994</v>
      </c>
      <c r="J58" s="8">
        <f t="shared" si="4"/>
        <v>1032964799.4299998</v>
      </c>
      <c r="K58" s="8">
        <f t="shared" si="4"/>
        <v>29381075861.76001</v>
      </c>
      <c r="L58" s="8">
        <f t="shared" si="4"/>
        <v>17462380440.999996</v>
      </c>
      <c r="M58" s="8">
        <f t="shared" si="4"/>
        <v>702416063.50000012</v>
      </c>
      <c r="N58" s="8">
        <f t="shared" si="4"/>
        <v>19979131585.899998</v>
      </c>
      <c r="R58" s="1"/>
    </row>
    <row r="59" spans="1:18" x14ac:dyDescent="0.25">
      <c r="B59"/>
      <c r="C59"/>
      <c r="D59"/>
      <c r="E59"/>
      <c r="F59" s="2">
        <f>F58/47</f>
        <v>1727.0425531914893</v>
      </c>
      <c r="G59" s="2"/>
      <c r="H59" s="2"/>
      <c r="I59" s="2"/>
      <c r="J59" s="2"/>
      <c r="K59" s="2"/>
      <c r="L59" s="2"/>
      <c r="M59" s="2"/>
      <c r="N59" s="2"/>
    </row>
    <row r="61" spans="1:18" x14ac:dyDescent="0.25">
      <c r="F61" s="32" t="s">
        <v>94</v>
      </c>
      <c r="G61" s="33"/>
      <c r="H61" s="33"/>
      <c r="I61" s="34"/>
      <c r="J61" s="33"/>
      <c r="K61" s="35"/>
    </row>
    <row r="62" spans="1:18" x14ac:dyDescent="0.25">
      <c r="F62" s="27" t="s">
        <v>90</v>
      </c>
      <c r="G62" s="16"/>
      <c r="H62" s="28"/>
      <c r="I62" s="28"/>
      <c r="J62" s="28"/>
      <c r="K62" s="36">
        <v>26712936037</v>
      </c>
    </row>
    <row r="63" spans="1:18" x14ac:dyDescent="0.25">
      <c r="F63" s="27" t="s">
        <v>91</v>
      </c>
      <c r="G63" s="16"/>
      <c r="H63" s="28"/>
      <c r="I63" s="28"/>
      <c r="J63" s="28"/>
      <c r="K63" s="37">
        <v>29381075862</v>
      </c>
      <c r="L63" s="13"/>
      <c r="M63" s="13"/>
      <c r="N63" s="13"/>
    </row>
    <row r="64" spans="1:18" x14ac:dyDescent="0.25">
      <c r="F64" s="27" t="s">
        <v>92</v>
      </c>
      <c r="G64" s="16"/>
      <c r="H64" s="28"/>
      <c r="I64" s="28"/>
      <c r="J64" s="28"/>
      <c r="K64" s="37">
        <v>18164796505</v>
      </c>
      <c r="L64" s="8"/>
      <c r="M64" s="8"/>
    </row>
    <row r="65" spans="1:13" x14ac:dyDescent="0.25">
      <c r="F65" s="29" t="s">
        <v>93</v>
      </c>
      <c r="G65" s="30"/>
      <c r="H65" s="31"/>
      <c r="I65" s="31"/>
      <c r="J65" s="31"/>
      <c r="K65" s="38">
        <v>19979131586</v>
      </c>
    </row>
    <row r="66" spans="1:13" x14ac:dyDescent="0.25">
      <c r="A66" s="3" t="s">
        <v>85</v>
      </c>
      <c r="J66" s="12"/>
      <c r="M66" s="12"/>
    </row>
    <row r="67" spans="1:13" x14ac:dyDescent="0.25">
      <c r="A67" s="3" t="s">
        <v>98</v>
      </c>
      <c r="M67" s="12"/>
    </row>
    <row r="68" spans="1:13" x14ac:dyDescent="0.25">
      <c r="A68" s="3" t="s">
        <v>101</v>
      </c>
      <c r="M68" s="12"/>
    </row>
    <row r="69" spans="1:13" x14ac:dyDescent="0.25">
      <c r="A69" s="3" t="s">
        <v>95</v>
      </c>
    </row>
    <row r="70" spans="1:13" x14ac:dyDescent="0.25">
      <c r="A70" s="3"/>
    </row>
    <row r="71" spans="1:13" x14ac:dyDescent="0.25">
      <c r="A71" s="7" t="s">
        <v>100</v>
      </c>
    </row>
    <row r="72" spans="1:13" x14ac:dyDescent="0.25">
      <c r="A72" s="3" t="s">
        <v>103</v>
      </c>
      <c r="E72" t="s">
        <v>102</v>
      </c>
    </row>
    <row r="73" spans="1:13" x14ac:dyDescent="0.25">
      <c r="A73" s="14"/>
    </row>
    <row r="77" spans="1:13" x14ac:dyDescent="0.25">
      <c r="A77" s="3"/>
    </row>
    <row r="78" spans="1:13" x14ac:dyDescent="0.25">
      <c r="A78" s="3"/>
    </row>
    <row r="79" spans="1:13" x14ac:dyDescent="0.25">
      <c r="A79" s="7"/>
    </row>
    <row r="80" spans="1:13" x14ac:dyDescent="0.25">
      <c r="A80" s="3"/>
    </row>
    <row r="81" spans="1:6" x14ac:dyDescent="0.25">
      <c r="A81" s="14"/>
      <c r="F81" s="14"/>
    </row>
  </sheetData>
  <mergeCells count="8">
    <mergeCell ref="I4:K4"/>
    <mergeCell ref="L4:N4"/>
    <mergeCell ref="A4:A5"/>
    <mergeCell ref="B4:B5"/>
    <mergeCell ref="C4:C5"/>
    <mergeCell ref="D4:D5"/>
    <mergeCell ref="E4:E5"/>
    <mergeCell ref="F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opLeftCell="A55" zoomScaleNormal="100" workbookViewId="0">
      <selection activeCell="E68" sqref="E68"/>
    </sheetView>
  </sheetViews>
  <sheetFormatPr defaultRowHeight="15" x14ac:dyDescent="0.25"/>
  <cols>
    <col min="2" max="2" width="11.140625" style="2" customWidth="1"/>
    <col min="3" max="3" width="18.140625" style="2" customWidth="1"/>
    <col min="4" max="4" width="15.42578125" style="2" customWidth="1"/>
    <col min="5" max="5" width="15.28515625" style="2" customWidth="1"/>
    <col min="6" max="6" width="15.42578125" bestFit="1" customWidth="1"/>
    <col min="7" max="7" width="17.7109375" bestFit="1" customWidth="1"/>
    <col min="8" max="8" width="15.5703125" bestFit="1" customWidth="1"/>
    <col min="9" max="9" width="15.85546875" customWidth="1"/>
    <col min="10" max="10" width="14.28515625" bestFit="1" customWidth="1"/>
    <col min="11" max="11" width="16.42578125" customWidth="1"/>
    <col min="12" max="12" width="22.42578125" bestFit="1" customWidth="1"/>
    <col min="13" max="13" width="20.42578125" bestFit="1" customWidth="1"/>
    <col min="14" max="14" width="32.28515625" bestFit="1" customWidth="1"/>
    <col min="17" max="17" width="15.5703125" bestFit="1" customWidth="1"/>
  </cols>
  <sheetData>
    <row r="2" spans="1:15" x14ac:dyDescent="0.25">
      <c r="A2" s="3" t="s">
        <v>71</v>
      </c>
    </row>
    <row r="3" spans="1:15" ht="15.75" thickBot="1" x14ac:dyDescent="0.3">
      <c r="A3" s="3"/>
    </row>
    <row r="4" spans="1:15" ht="47.25" customHeight="1" thickTop="1" x14ac:dyDescent="0.25">
      <c r="A4" s="82" t="s">
        <v>54</v>
      </c>
      <c r="B4" s="64" t="s">
        <v>73</v>
      </c>
      <c r="C4" s="68" t="s">
        <v>74</v>
      </c>
      <c r="D4" s="64" t="s">
        <v>75</v>
      </c>
      <c r="E4" s="68" t="s">
        <v>76</v>
      </c>
      <c r="F4" s="61" t="s">
        <v>72</v>
      </c>
      <c r="G4" s="62"/>
      <c r="H4" s="63"/>
      <c r="I4" s="61" t="s">
        <v>77</v>
      </c>
      <c r="J4" s="62"/>
      <c r="K4" s="63"/>
    </row>
    <row r="5" spans="1:15" ht="61.5" customHeight="1" thickBot="1" x14ac:dyDescent="0.3">
      <c r="A5" s="83"/>
      <c r="B5" s="65"/>
      <c r="C5" s="69"/>
      <c r="D5" s="70"/>
      <c r="E5" s="69"/>
      <c r="F5" s="23" t="s">
        <v>57</v>
      </c>
      <c r="G5" s="6" t="s">
        <v>78</v>
      </c>
      <c r="H5" s="24" t="s">
        <v>56</v>
      </c>
      <c r="I5" s="23" t="s">
        <v>57</v>
      </c>
      <c r="J5" s="6" t="s">
        <v>78</v>
      </c>
      <c r="K5" s="24" t="s">
        <v>56</v>
      </c>
    </row>
    <row r="6" spans="1:15" ht="15.75" thickTop="1" x14ac:dyDescent="0.25">
      <c r="A6" s="56" t="s">
        <v>0</v>
      </c>
      <c r="B6" s="57">
        <v>128</v>
      </c>
      <c r="C6" s="53">
        <v>68823.8</v>
      </c>
      <c r="D6" s="57">
        <v>3</v>
      </c>
      <c r="E6" s="53">
        <v>2937</v>
      </c>
      <c r="F6" s="57">
        <v>72763617.280000001</v>
      </c>
      <c r="G6" s="58">
        <v>107741616.84</v>
      </c>
      <c r="H6" s="53">
        <v>121424628.15000001</v>
      </c>
      <c r="I6" s="57">
        <v>49479259.799999997</v>
      </c>
      <c r="J6" s="58">
        <v>73264299.5</v>
      </c>
      <c r="K6" s="53">
        <v>82568747.099999994</v>
      </c>
      <c r="O6" s="1"/>
    </row>
    <row r="7" spans="1:15" x14ac:dyDescent="0.25">
      <c r="A7" s="51" t="s">
        <v>1</v>
      </c>
      <c r="B7" s="21">
        <v>1448</v>
      </c>
      <c r="C7" s="22">
        <v>342546.08</v>
      </c>
      <c r="D7" s="21">
        <v>13</v>
      </c>
      <c r="E7" s="22">
        <v>21439</v>
      </c>
      <c r="F7" s="19">
        <v>477979660.72000003</v>
      </c>
      <c r="G7" s="5"/>
      <c r="H7" s="20">
        <v>597407549.49000001</v>
      </c>
      <c r="I7" s="21">
        <v>325026169.30000001</v>
      </c>
      <c r="J7" s="4"/>
      <c r="K7" s="22">
        <v>406237133.69999999</v>
      </c>
      <c r="O7" s="1"/>
    </row>
    <row r="8" spans="1:15" x14ac:dyDescent="0.25">
      <c r="A8" s="51" t="s">
        <v>2</v>
      </c>
      <c r="B8" s="21">
        <v>898</v>
      </c>
      <c r="C8" s="22">
        <v>348219.86</v>
      </c>
      <c r="D8" s="21">
        <v>15</v>
      </c>
      <c r="E8" s="22">
        <v>29488.74</v>
      </c>
      <c r="F8" s="19">
        <v>341803509.84000003</v>
      </c>
      <c r="G8" s="5"/>
      <c r="H8" s="20">
        <v>608843194.83000004</v>
      </c>
      <c r="I8" s="21">
        <v>232426386.70000002</v>
      </c>
      <c r="J8" s="4"/>
      <c r="K8" s="22">
        <v>414013372.5</v>
      </c>
      <c r="O8" s="1"/>
    </row>
    <row r="9" spans="1:15" x14ac:dyDescent="0.25">
      <c r="A9" s="51" t="s">
        <v>3</v>
      </c>
      <c r="B9" s="21">
        <v>247</v>
      </c>
      <c r="C9" s="22">
        <v>216442.79</v>
      </c>
      <c r="D9" s="21">
        <v>8</v>
      </c>
      <c r="E9" s="22">
        <v>21951</v>
      </c>
      <c r="F9" s="19">
        <v>189427297.61000001</v>
      </c>
      <c r="G9" s="5"/>
      <c r="H9" s="20">
        <v>381843813.12</v>
      </c>
      <c r="I9" s="21">
        <v>128810562.39999999</v>
      </c>
      <c r="J9" s="4"/>
      <c r="K9" s="22">
        <v>259653792.89999998</v>
      </c>
      <c r="O9" s="1"/>
    </row>
    <row r="10" spans="1:15" x14ac:dyDescent="0.25">
      <c r="A10" s="51" t="s">
        <v>4</v>
      </c>
      <c r="B10" s="21">
        <v>2978</v>
      </c>
      <c r="C10" s="22">
        <v>4430018.33</v>
      </c>
      <c r="D10" s="21">
        <v>11</v>
      </c>
      <c r="E10" s="22">
        <v>8396</v>
      </c>
      <c r="F10" s="19">
        <v>3353441408</v>
      </c>
      <c r="G10" s="5">
        <v>3680707833.9400001</v>
      </c>
      <c r="H10" s="20">
        <v>7825685448.9899998</v>
      </c>
      <c r="I10" s="21">
        <v>2280340157.4000001</v>
      </c>
      <c r="J10" s="4">
        <v>2502881327.0999999</v>
      </c>
      <c r="K10" s="22">
        <v>5321466105.2999992</v>
      </c>
      <c r="O10" s="1"/>
    </row>
    <row r="11" spans="1:15" x14ac:dyDescent="0.25">
      <c r="A11" s="51" t="s">
        <v>5</v>
      </c>
      <c r="B11" s="21">
        <v>566</v>
      </c>
      <c r="C11" s="22">
        <v>268893.99</v>
      </c>
      <c r="D11" s="21">
        <v>11</v>
      </c>
      <c r="E11" s="22">
        <v>13460</v>
      </c>
      <c r="F11" s="19">
        <v>336666962.61000001</v>
      </c>
      <c r="G11" s="5"/>
      <c r="H11" s="20">
        <v>474892853.22000003</v>
      </c>
      <c r="I11" s="21">
        <v>228933534.5</v>
      </c>
      <c r="J11" s="4"/>
      <c r="K11" s="22">
        <v>322927140.19999999</v>
      </c>
      <c r="O11" s="1"/>
    </row>
    <row r="12" spans="1:15" x14ac:dyDescent="0.25">
      <c r="A12" s="51" t="s">
        <v>6</v>
      </c>
      <c r="B12" s="21">
        <v>406</v>
      </c>
      <c r="C12" s="22">
        <v>548026.59000000008</v>
      </c>
      <c r="D12" s="21">
        <v>12</v>
      </c>
      <c r="E12" s="22">
        <v>8105</v>
      </c>
      <c r="F12" s="19">
        <v>1611864060.7</v>
      </c>
      <c r="G12" s="5"/>
      <c r="H12" s="20">
        <v>979384310.5200001</v>
      </c>
      <c r="I12" s="21">
        <v>1096067561.2</v>
      </c>
      <c r="J12" s="4"/>
      <c r="K12" s="22">
        <v>665981331.10000002</v>
      </c>
      <c r="O12" s="1"/>
    </row>
    <row r="13" spans="1:15" x14ac:dyDescent="0.25">
      <c r="A13" s="51" t="s">
        <v>7</v>
      </c>
      <c r="B13" s="21">
        <v>30</v>
      </c>
      <c r="C13" s="22">
        <v>97551.83</v>
      </c>
      <c r="D13" s="21">
        <v>0</v>
      </c>
      <c r="E13" s="22">
        <v>0</v>
      </c>
      <c r="F13" s="19"/>
      <c r="G13" s="5">
        <v>293290674.83000004</v>
      </c>
      <c r="H13" s="20">
        <v>172429394.49000001</v>
      </c>
      <c r="I13" s="21"/>
      <c r="J13" s="4">
        <v>199437658.80000001</v>
      </c>
      <c r="K13" s="22">
        <v>117251988.3</v>
      </c>
      <c r="O13" s="1"/>
    </row>
    <row r="14" spans="1:15" x14ac:dyDescent="0.25">
      <c r="A14" s="51" t="s">
        <v>8</v>
      </c>
      <c r="B14" s="21">
        <v>53</v>
      </c>
      <c r="C14" s="22">
        <v>40448.380000000005</v>
      </c>
      <c r="D14" s="21">
        <v>1</v>
      </c>
      <c r="E14" s="22">
        <v>71.430000000000007</v>
      </c>
      <c r="F14" s="19">
        <v>214151338.62</v>
      </c>
      <c r="G14" s="5">
        <v>1149759.3600000001</v>
      </c>
      <c r="H14" s="20">
        <v>69939158.640000001</v>
      </c>
      <c r="I14" s="21">
        <v>145622910.30000001</v>
      </c>
      <c r="J14" s="4">
        <v>781836.4</v>
      </c>
      <c r="K14" s="22">
        <v>47558627.899999999</v>
      </c>
      <c r="O14" s="1"/>
    </row>
    <row r="15" spans="1:15" x14ac:dyDescent="0.25">
      <c r="A15" s="51" t="s">
        <v>9</v>
      </c>
      <c r="B15" s="21">
        <v>262</v>
      </c>
      <c r="C15" s="22">
        <v>469030.75</v>
      </c>
      <c r="D15" s="21">
        <v>8</v>
      </c>
      <c r="E15" s="22">
        <v>37002</v>
      </c>
      <c r="F15" s="19">
        <v>315882618</v>
      </c>
      <c r="G15" s="5"/>
      <c r="H15" s="20">
        <v>831071054.25</v>
      </c>
      <c r="I15" s="21">
        <v>214800180.30000001</v>
      </c>
      <c r="J15" s="4"/>
      <c r="K15" s="22">
        <v>565128316.89999998</v>
      </c>
      <c r="O15" s="1"/>
    </row>
    <row r="16" spans="1:15" x14ac:dyDescent="0.25">
      <c r="A16" s="51" t="s">
        <v>10</v>
      </c>
      <c r="B16" s="21">
        <v>878</v>
      </c>
      <c r="C16" s="22">
        <v>301542.64</v>
      </c>
      <c r="D16" s="21">
        <v>21</v>
      </c>
      <c r="E16" s="22">
        <v>28591</v>
      </c>
      <c r="F16" s="19">
        <v>277424724.30999994</v>
      </c>
      <c r="G16" s="5"/>
      <c r="H16" s="20">
        <v>526490321.66999996</v>
      </c>
      <c r="I16" s="21">
        <v>188648812.5</v>
      </c>
      <c r="J16" s="4"/>
      <c r="K16" s="22">
        <v>358013418.70000005</v>
      </c>
      <c r="O16" s="1"/>
    </row>
    <row r="17" spans="1:15" x14ac:dyDescent="0.25">
      <c r="A17" s="51" t="s">
        <v>11</v>
      </c>
      <c r="B17" s="21">
        <v>146</v>
      </c>
      <c r="C17" s="22">
        <v>45228.44</v>
      </c>
      <c r="D17" s="21">
        <v>1</v>
      </c>
      <c r="E17" s="22">
        <v>1434</v>
      </c>
      <c r="F17" s="19">
        <v>220528169.86999997</v>
      </c>
      <c r="G17" s="5">
        <v>50180265.450000003</v>
      </c>
      <c r="H17" s="20">
        <v>80219357.069999993</v>
      </c>
      <c r="I17" s="21">
        <v>149959155.5</v>
      </c>
      <c r="J17" s="4">
        <v>34122580.5</v>
      </c>
      <c r="K17" s="22">
        <v>54549162.799999997</v>
      </c>
      <c r="O17" s="1"/>
    </row>
    <row r="18" spans="1:15" x14ac:dyDescent="0.25">
      <c r="A18" s="51" t="s">
        <v>12</v>
      </c>
      <c r="B18" s="21">
        <v>5193</v>
      </c>
      <c r="C18" s="22">
        <v>934995.12000000011</v>
      </c>
      <c r="D18" s="21">
        <v>45</v>
      </c>
      <c r="E18" s="22">
        <v>21815</v>
      </c>
      <c r="F18" s="19">
        <v>718193837.82000005</v>
      </c>
      <c r="G18" s="5"/>
      <c r="H18" s="20">
        <v>1620609478.1100001</v>
      </c>
      <c r="I18" s="21">
        <v>488371809.70000005</v>
      </c>
      <c r="J18" s="4"/>
      <c r="K18" s="22">
        <v>1102014445.0999999</v>
      </c>
    </row>
    <row r="19" spans="1:15" x14ac:dyDescent="0.25">
      <c r="A19" s="51" t="s">
        <v>13</v>
      </c>
      <c r="B19" s="21">
        <v>397</v>
      </c>
      <c r="C19" s="22">
        <v>128012.81</v>
      </c>
      <c r="D19" s="21">
        <v>9</v>
      </c>
      <c r="E19" s="22">
        <v>10092</v>
      </c>
      <c r="F19" s="19">
        <v>157248124.54999998</v>
      </c>
      <c r="G19" s="5"/>
      <c r="H19" s="20">
        <v>223794649.67999998</v>
      </c>
      <c r="I19" s="21">
        <v>106928724.69999999</v>
      </c>
      <c r="J19" s="4"/>
      <c r="K19" s="22">
        <v>152180361.80000001</v>
      </c>
    </row>
    <row r="20" spans="1:15" x14ac:dyDescent="0.25">
      <c r="A20" s="51" t="s">
        <v>14</v>
      </c>
      <c r="B20" s="21">
        <v>2311</v>
      </c>
      <c r="C20" s="22">
        <v>1269106.44</v>
      </c>
      <c r="D20" s="21">
        <v>84</v>
      </c>
      <c r="E20" s="22">
        <v>50617</v>
      </c>
      <c r="F20" s="19">
        <v>1925288955.6399999</v>
      </c>
      <c r="G20" s="5"/>
      <c r="H20" s="20">
        <v>2234897902.3199997</v>
      </c>
      <c r="I20" s="21">
        <v>1309196489.8000002</v>
      </c>
      <c r="J20" s="4"/>
      <c r="K20" s="22">
        <v>1519730573.5999999</v>
      </c>
    </row>
    <row r="21" spans="1:15" x14ac:dyDescent="0.25">
      <c r="A21" s="51" t="s">
        <v>15</v>
      </c>
      <c r="B21" s="21">
        <v>2036</v>
      </c>
      <c r="C21" s="22">
        <v>767157.77</v>
      </c>
      <c r="D21" s="21">
        <v>22</v>
      </c>
      <c r="E21" s="22">
        <v>9351</v>
      </c>
      <c r="F21" s="19">
        <v>533812979.31</v>
      </c>
      <c r="G21" s="5">
        <v>355215512.92000002</v>
      </c>
      <c r="H21" s="20">
        <v>1348341270.0599999</v>
      </c>
      <c r="I21" s="21">
        <v>362992825.89999998</v>
      </c>
      <c r="J21" s="4">
        <v>241546548.80000001</v>
      </c>
      <c r="K21" s="22">
        <v>916872063.5999999</v>
      </c>
    </row>
    <row r="22" spans="1:15" x14ac:dyDescent="0.25">
      <c r="A22" s="51" t="s">
        <v>16</v>
      </c>
      <c r="B22" s="21">
        <v>2658</v>
      </c>
      <c r="C22" s="22">
        <v>401519.41000000003</v>
      </c>
      <c r="D22" s="21">
        <v>7</v>
      </c>
      <c r="E22" s="22">
        <v>5099</v>
      </c>
      <c r="F22" s="19">
        <v>387603723.94</v>
      </c>
      <c r="G22" s="5"/>
      <c r="H22" s="20">
        <v>698086213.23000002</v>
      </c>
      <c r="I22" s="21">
        <v>263570532.30000001</v>
      </c>
      <c r="J22" s="4"/>
      <c r="K22" s="22">
        <v>474698625</v>
      </c>
      <c r="O22" s="1"/>
    </row>
    <row r="23" spans="1:15" x14ac:dyDescent="0.25">
      <c r="A23" s="51" t="s">
        <v>17</v>
      </c>
      <c r="B23" s="21">
        <v>1244</v>
      </c>
      <c r="C23" s="22">
        <v>427192.45999999996</v>
      </c>
      <c r="D23" s="21">
        <v>20</v>
      </c>
      <c r="E23" s="22">
        <v>19781</v>
      </c>
      <c r="F23" s="19">
        <v>498000159.48000002</v>
      </c>
      <c r="G23" s="5"/>
      <c r="H23" s="20">
        <v>752253177.63</v>
      </c>
      <c r="I23" s="21">
        <v>338640108.39999998</v>
      </c>
      <c r="J23" s="4"/>
      <c r="K23" s="22">
        <v>511532160.80000001</v>
      </c>
      <c r="O23" s="1"/>
    </row>
    <row r="24" spans="1:15" x14ac:dyDescent="0.25">
      <c r="A24" s="51" t="s">
        <v>18</v>
      </c>
      <c r="B24" s="21">
        <v>1783</v>
      </c>
      <c r="C24" s="22">
        <v>1554625.54</v>
      </c>
      <c r="D24" s="21">
        <v>51</v>
      </c>
      <c r="E24" s="22">
        <v>34960</v>
      </c>
      <c r="F24" s="19">
        <v>1073197476.52</v>
      </c>
      <c r="G24" s="5"/>
      <c r="H24" s="20">
        <v>2753477985.1199999</v>
      </c>
      <c r="I24" s="21">
        <v>729774284</v>
      </c>
      <c r="J24" s="4"/>
      <c r="K24" s="22">
        <v>1872365029.8999999</v>
      </c>
      <c r="O24" s="1"/>
    </row>
    <row r="25" spans="1:15" x14ac:dyDescent="0.25">
      <c r="A25" s="51" t="s">
        <v>19</v>
      </c>
      <c r="B25" s="21">
        <v>493</v>
      </c>
      <c r="C25" s="22">
        <v>611797.38</v>
      </c>
      <c r="D25" s="21">
        <v>14</v>
      </c>
      <c r="E25" s="22">
        <v>8824</v>
      </c>
      <c r="F25" s="19">
        <v>2086293444.1799998</v>
      </c>
      <c r="G25" s="5"/>
      <c r="H25" s="20">
        <v>1091205028.1400001</v>
      </c>
      <c r="I25" s="21">
        <v>1418679542</v>
      </c>
      <c r="J25" s="4"/>
      <c r="K25" s="22">
        <v>742019419.0999999</v>
      </c>
    </row>
    <row r="26" spans="1:15" x14ac:dyDescent="0.25">
      <c r="A26" s="51" t="s">
        <v>20</v>
      </c>
      <c r="B26" s="21">
        <v>368</v>
      </c>
      <c r="C26" s="22">
        <v>238114.23</v>
      </c>
      <c r="D26" s="21">
        <v>8</v>
      </c>
      <c r="E26" s="22">
        <v>6516</v>
      </c>
      <c r="F26" s="19">
        <v>718951926.22000003</v>
      </c>
      <c r="G26" s="5"/>
      <c r="H26" s="20">
        <v>419425836.69000006</v>
      </c>
      <c r="I26" s="21">
        <v>488887309.80000001</v>
      </c>
      <c r="J26" s="4"/>
      <c r="K26" s="22">
        <v>285209569</v>
      </c>
      <c r="O26" s="1"/>
    </row>
    <row r="27" spans="1:15" x14ac:dyDescent="0.25">
      <c r="A27" s="51" t="s">
        <v>21</v>
      </c>
      <c r="B27" s="21">
        <v>356</v>
      </c>
      <c r="C27" s="22">
        <v>141347.71</v>
      </c>
      <c r="D27" s="21">
        <v>7</v>
      </c>
      <c r="E27" s="22">
        <v>8736</v>
      </c>
      <c r="F27" s="19">
        <v>289875709.25999999</v>
      </c>
      <c r="G27" s="5"/>
      <c r="H27" s="20">
        <v>246689029.38</v>
      </c>
      <c r="I27" s="21">
        <v>197115482.30000001</v>
      </c>
      <c r="J27" s="4"/>
      <c r="K27" s="22">
        <v>167748540</v>
      </c>
      <c r="O27" s="1"/>
    </row>
    <row r="28" spans="1:15" x14ac:dyDescent="0.25">
      <c r="A28" s="51" t="s">
        <v>22</v>
      </c>
      <c r="B28" s="21">
        <v>1354</v>
      </c>
      <c r="C28" s="22">
        <v>567605.76000000001</v>
      </c>
      <c r="D28" s="21">
        <v>42</v>
      </c>
      <c r="E28" s="22">
        <v>17497</v>
      </c>
      <c r="F28" s="19">
        <v>1206904443.8400002</v>
      </c>
      <c r="G28" s="5"/>
      <c r="H28" s="20">
        <v>1000782605.28</v>
      </c>
      <c r="I28" s="21">
        <v>820695021.79999995</v>
      </c>
      <c r="J28" s="4"/>
      <c r="K28" s="22">
        <v>680532171.60000002</v>
      </c>
      <c r="O28" s="1"/>
    </row>
    <row r="29" spans="1:15" x14ac:dyDescent="0.25">
      <c r="A29" s="51" t="s">
        <v>23</v>
      </c>
      <c r="B29" s="21">
        <v>1190</v>
      </c>
      <c r="C29" s="22">
        <v>378633.66000000003</v>
      </c>
      <c r="D29" s="21">
        <v>15</v>
      </c>
      <c r="E29" s="22">
        <v>6624</v>
      </c>
      <c r="F29" s="19">
        <v>544396065.36000001</v>
      </c>
      <c r="G29" s="5"/>
      <c r="H29" s="20">
        <v>665131035.48000002</v>
      </c>
      <c r="I29" s="21">
        <v>370189324.39999998</v>
      </c>
      <c r="J29" s="4"/>
      <c r="K29" s="22">
        <v>452289104.20000005</v>
      </c>
      <c r="O29" s="1"/>
    </row>
    <row r="30" spans="1:15" x14ac:dyDescent="0.25">
      <c r="A30" s="51" t="s">
        <v>24</v>
      </c>
      <c r="B30" s="21">
        <v>3528</v>
      </c>
      <c r="C30" s="22">
        <v>1133467.49</v>
      </c>
      <c r="D30" s="21">
        <v>97</v>
      </c>
      <c r="E30" s="22">
        <v>40560</v>
      </c>
      <c r="F30" s="19">
        <v>1141584966.1400001</v>
      </c>
      <c r="G30" s="5"/>
      <c r="H30" s="20">
        <v>1982215052.2200003</v>
      </c>
      <c r="I30" s="21">
        <v>776277777</v>
      </c>
      <c r="J30" s="4"/>
      <c r="K30" s="22">
        <v>1347906235.5</v>
      </c>
    </row>
    <row r="31" spans="1:15" x14ac:dyDescent="0.25">
      <c r="A31" s="51" t="s">
        <v>25</v>
      </c>
      <c r="B31" s="21">
        <v>2417</v>
      </c>
      <c r="C31" s="22">
        <v>557171.49</v>
      </c>
      <c r="D31" s="21">
        <v>32</v>
      </c>
      <c r="E31" s="22">
        <v>34243</v>
      </c>
      <c r="F31" s="19">
        <v>342405544.15000004</v>
      </c>
      <c r="G31" s="5"/>
      <c r="H31" s="20">
        <v>970385140.47000003</v>
      </c>
      <c r="I31" s="21">
        <v>232835770</v>
      </c>
      <c r="J31" s="4"/>
      <c r="K31" s="22">
        <v>659861895.60000002</v>
      </c>
      <c r="O31" s="1"/>
    </row>
    <row r="32" spans="1:15" x14ac:dyDescent="0.25">
      <c r="A32" s="51" t="s">
        <v>26</v>
      </c>
      <c r="B32" s="21">
        <v>399</v>
      </c>
      <c r="C32" s="22">
        <v>134291.85999999999</v>
      </c>
      <c r="D32" s="21">
        <v>5</v>
      </c>
      <c r="E32" s="22">
        <v>2647</v>
      </c>
      <c r="F32" s="19">
        <v>163222148.81</v>
      </c>
      <c r="G32" s="5"/>
      <c r="H32" s="20">
        <v>236700936.33000001</v>
      </c>
      <c r="I32" s="21">
        <v>110991061.19999999</v>
      </c>
      <c r="J32" s="4"/>
      <c r="K32" s="22">
        <v>160956636.69999999</v>
      </c>
      <c r="O32" s="1"/>
    </row>
    <row r="33" spans="1:15" x14ac:dyDescent="0.25">
      <c r="A33" s="51" t="s">
        <v>27</v>
      </c>
      <c r="B33" s="21">
        <v>2192</v>
      </c>
      <c r="C33" s="22">
        <v>904938.37</v>
      </c>
      <c r="D33" s="21">
        <v>100</v>
      </c>
      <c r="E33" s="22">
        <v>71481</v>
      </c>
      <c r="F33" s="19">
        <v>944477805.14999998</v>
      </c>
      <c r="G33" s="5"/>
      <c r="H33" s="20">
        <v>1587249199.8600001</v>
      </c>
      <c r="I33" s="21">
        <v>642244907.5</v>
      </c>
      <c r="J33" s="4"/>
      <c r="K33" s="22">
        <v>1079329455.9000001</v>
      </c>
    </row>
    <row r="34" spans="1:15" x14ac:dyDescent="0.25">
      <c r="A34" s="51" t="s">
        <v>28</v>
      </c>
      <c r="B34" s="21">
        <v>746</v>
      </c>
      <c r="C34" s="22">
        <v>91397.200000000012</v>
      </c>
      <c r="D34" s="21">
        <v>2</v>
      </c>
      <c r="E34" s="22">
        <v>860</v>
      </c>
      <c r="F34" s="19">
        <v>126984522.55000001</v>
      </c>
      <c r="G34" s="5">
        <v>10882602.73</v>
      </c>
      <c r="H34" s="20">
        <v>158703631.34999999</v>
      </c>
      <c r="I34" s="21">
        <v>86349475.299999997</v>
      </c>
      <c r="J34" s="4">
        <v>7400169.9000000004</v>
      </c>
      <c r="K34" s="22">
        <v>107918469.40000001</v>
      </c>
    </row>
    <row r="35" spans="1:15" x14ac:dyDescent="0.25">
      <c r="A35" s="51" t="s">
        <v>29</v>
      </c>
      <c r="B35" s="21">
        <v>2779</v>
      </c>
      <c r="C35" s="22">
        <v>349565</v>
      </c>
      <c r="D35" s="21">
        <v>22</v>
      </c>
      <c r="E35" s="22">
        <v>25815</v>
      </c>
      <c r="F35" s="19">
        <v>349312818.54999995</v>
      </c>
      <c r="G35" s="5"/>
      <c r="H35" s="20">
        <v>606265706.25</v>
      </c>
      <c r="I35" s="21">
        <v>237532716.59999999</v>
      </c>
      <c r="J35" s="4"/>
      <c r="K35" s="22">
        <v>412260680.19999999</v>
      </c>
    </row>
    <row r="36" spans="1:15" x14ac:dyDescent="0.25">
      <c r="A36" s="51" t="s">
        <v>30</v>
      </c>
      <c r="B36" s="21">
        <v>362</v>
      </c>
      <c r="C36" s="22">
        <v>121801.47</v>
      </c>
      <c r="D36" s="21">
        <v>0</v>
      </c>
      <c r="E36" s="22">
        <v>0</v>
      </c>
      <c r="F36" s="19"/>
      <c r="G36" s="5">
        <v>315158645.27999997</v>
      </c>
      <c r="H36" s="20">
        <v>214282147.41</v>
      </c>
      <c r="I36" s="21"/>
      <c r="J36" s="4">
        <v>214307878.80000001</v>
      </c>
      <c r="K36" s="22">
        <v>145711860.30000001</v>
      </c>
    </row>
    <row r="37" spans="1:15" x14ac:dyDescent="0.25">
      <c r="A37" s="51" t="s">
        <v>31</v>
      </c>
      <c r="B37" s="21">
        <v>651</v>
      </c>
      <c r="C37" s="22">
        <v>705774.26</v>
      </c>
      <c r="D37" s="21">
        <v>6</v>
      </c>
      <c r="E37" s="22">
        <v>3748</v>
      </c>
      <c r="F37" s="19">
        <v>1475124801.3599999</v>
      </c>
      <c r="G37" s="5">
        <v>620240626.93999994</v>
      </c>
      <c r="H37" s="20">
        <v>1256431472.28</v>
      </c>
      <c r="I37" s="21">
        <v>1003084864.9</v>
      </c>
      <c r="J37" s="4">
        <v>421763626.30000001</v>
      </c>
      <c r="K37" s="22">
        <v>854373401.0999999</v>
      </c>
    </row>
    <row r="38" spans="1:15" x14ac:dyDescent="0.25">
      <c r="A38" s="51" t="s">
        <v>32</v>
      </c>
      <c r="B38" s="21">
        <v>307</v>
      </c>
      <c r="C38" s="22">
        <v>124857.73000000001</v>
      </c>
      <c r="D38" s="21">
        <v>9</v>
      </c>
      <c r="E38" s="22">
        <v>7259</v>
      </c>
      <c r="F38" s="19">
        <v>198464034.47</v>
      </c>
      <c r="G38" s="5"/>
      <c r="H38" s="20">
        <v>218488616.94</v>
      </c>
      <c r="I38" s="21">
        <v>134955543.5</v>
      </c>
      <c r="J38" s="4"/>
      <c r="K38" s="22">
        <v>148572259.5</v>
      </c>
    </row>
    <row r="39" spans="1:15" x14ac:dyDescent="0.25">
      <c r="A39" s="51" t="s">
        <v>33</v>
      </c>
      <c r="B39" s="21">
        <v>40</v>
      </c>
      <c r="C39" s="22">
        <v>15712.720000000001</v>
      </c>
      <c r="D39" s="21">
        <v>0</v>
      </c>
      <c r="E39" s="22">
        <v>0</v>
      </c>
      <c r="F39" s="19"/>
      <c r="G39" s="5">
        <v>36896930.520000003</v>
      </c>
      <c r="H39" s="20">
        <v>27578433.66</v>
      </c>
      <c r="I39" s="21"/>
      <c r="J39" s="4">
        <v>25089912.700000003</v>
      </c>
      <c r="K39" s="22">
        <v>18753334.899999999</v>
      </c>
    </row>
    <row r="40" spans="1:15" x14ac:dyDescent="0.25">
      <c r="A40" s="51" t="s">
        <v>34</v>
      </c>
      <c r="B40" s="21">
        <v>2169</v>
      </c>
      <c r="C40" s="22">
        <v>1781400.1800000002</v>
      </c>
      <c r="D40" s="21">
        <v>29</v>
      </c>
      <c r="E40" s="22">
        <v>13537</v>
      </c>
      <c r="F40" s="19">
        <v>4586402811.0599995</v>
      </c>
      <c r="G40" s="5"/>
      <c r="H40" s="20">
        <v>3155715189.54</v>
      </c>
      <c r="I40" s="21">
        <v>3118753911.5</v>
      </c>
      <c r="J40" s="4"/>
      <c r="K40" s="22">
        <v>2145886328.8999999</v>
      </c>
    </row>
    <row r="41" spans="1:15" x14ac:dyDescent="0.25">
      <c r="A41" s="51" t="s">
        <v>35</v>
      </c>
      <c r="B41" s="21">
        <v>2462</v>
      </c>
      <c r="C41" s="22">
        <v>993235.49</v>
      </c>
      <c r="D41" s="21">
        <v>47</v>
      </c>
      <c r="E41" s="22">
        <v>35337</v>
      </c>
      <c r="F41" s="19">
        <v>2645477080.1100001</v>
      </c>
      <c r="G41" s="5"/>
      <c r="H41" s="20">
        <v>1739621632.4699998</v>
      </c>
      <c r="I41" s="21">
        <v>1798924414.3999999</v>
      </c>
      <c r="J41" s="4"/>
      <c r="K41" s="22">
        <v>1182942710</v>
      </c>
      <c r="O41" s="1"/>
    </row>
    <row r="42" spans="1:15" ht="15.75" customHeight="1" x14ac:dyDescent="0.25">
      <c r="A42" s="51" t="s">
        <v>36</v>
      </c>
      <c r="B42" s="21">
        <v>5382</v>
      </c>
      <c r="C42" s="22">
        <v>1138086.26</v>
      </c>
      <c r="D42" s="21">
        <v>79</v>
      </c>
      <c r="E42" s="22">
        <v>59301.21</v>
      </c>
      <c r="F42" s="19">
        <v>1095842851.04</v>
      </c>
      <c r="G42" s="5"/>
      <c r="H42" s="20">
        <v>1985472603.03</v>
      </c>
      <c r="I42" s="21">
        <v>745173138.70000005</v>
      </c>
      <c r="J42" s="4"/>
      <c r="K42" s="22">
        <v>1350121370.0999999</v>
      </c>
      <c r="O42" s="1"/>
    </row>
    <row r="43" spans="1:15" x14ac:dyDescent="0.25">
      <c r="A43" s="51" t="s">
        <v>37</v>
      </c>
      <c r="B43" s="21">
        <v>433</v>
      </c>
      <c r="C43" s="22">
        <v>251413.19</v>
      </c>
      <c r="D43" s="21">
        <v>11</v>
      </c>
      <c r="E43" s="22">
        <v>3133</v>
      </c>
      <c r="F43" s="19">
        <v>394924979.12</v>
      </c>
      <c r="G43" s="5"/>
      <c r="H43" s="20">
        <v>442243329.56999999</v>
      </c>
      <c r="I43" s="21">
        <v>268548985.80000001</v>
      </c>
      <c r="J43" s="4"/>
      <c r="K43" s="22">
        <v>300725464.10000002</v>
      </c>
      <c r="O43" s="1"/>
    </row>
    <row r="44" spans="1:15" x14ac:dyDescent="0.25">
      <c r="A44" s="51" t="s">
        <v>38</v>
      </c>
      <c r="B44" s="21">
        <v>5540</v>
      </c>
      <c r="C44" s="22">
        <v>1961845.9100000001</v>
      </c>
      <c r="D44" s="21">
        <v>118</v>
      </c>
      <c r="E44" s="22">
        <v>76124</v>
      </c>
      <c r="F44" s="19">
        <v>5178711470.7700005</v>
      </c>
      <c r="G44" s="5"/>
      <c r="H44" s="20">
        <v>3440255580.48</v>
      </c>
      <c r="I44" s="21">
        <v>3521523800.0999999</v>
      </c>
      <c r="J44" s="4"/>
      <c r="K44" s="22">
        <v>2339373794.6999998</v>
      </c>
      <c r="O44" s="1"/>
    </row>
    <row r="45" spans="1:15" x14ac:dyDescent="0.25">
      <c r="A45" s="51" t="s">
        <v>39</v>
      </c>
      <c r="B45" s="21">
        <v>282</v>
      </c>
      <c r="C45" s="22">
        <v>228610.88</v>
      </c>
      <c r="D45" s="21">
        <v>4</v>
      </c>
      <c r="E45" s="22">
        <v>2224</v>
      </c>
      <c r="F45" s="19">
        <v>271998879.17000002</v>
      </c>
      <c r="G45" s="5">
        <v>228254013.72999999</v>
      </c>
      <c r="H45" s="20">
        <v>405009927.38999999</v>
      </c>
      <c r="I45" s="21">
        <v>184959237.80000001</v>
      </c>
      <c r="J45" s="4">
        <v>155212729.30000001</v>
      </c>
      <c r="K45" s="22">
        <v>275406750.60000002</v>
      </c>
    </row>
    <row r="46" spans="1:15" x14ac:dyDescent="0.25">
      <c r="A46" s="51" t="s">
        <v>40</v>
      </c>
      <c r="B46" s="21">
        <v>156</v>
      </c>
      <c r="C46" s="22">
        <v>173760.18</v>
      </c>
      <c r="D46" s="21">
        <v>6</v>
      </c>
      <c r="E46" s="22">
        <v>2841</v>
      </c>
      <c r="F46" s="19">
        <v>612939182.52999997</v>
      </c>
      <c r="G46" s="5"/>
      <c r="H46" s="20">
        <v>307124185.28999996</v>
      </c>
      <c r="I46" s="21">
        <v>416798644.10000002</v>
      </c>
      <c r="J46" s="4"/>
      <c r="K46" s="22">
        <v>208844446</v>
      </c>
    </row>
    <row r="47" spans="1:15" x14ac:dyDescent="0.25">
      <c r="A47" s="51" t="s">
        <v>41</v>
      </c>
      <c r="B47" s="21">
        <v>1141</v>
      </c>
      <c r="C47" s="22">
        <v>558579.17999999993</v>
      </c>
      <c r="D47" s="21">
        <v>8</v>
      </c>
      <c r="E47" s="22">
        <v>31878</v>
      </c>
      <c r="F47" s="19">
        <v>616414969.04999995</v>
      </c>
      <c r="G47" s="5"/>
      <c r="H47" s="20">
        <v>979474822.28999996</v>
      </c>
      <c r="I47" s="21">
        <v>419162179</v>
      </c>
      <c r="J47" s="4"/>
      <c r="K47" s="22">
        <v>666042879.0999999</v>
      </c>
    </row>
    <row r="48" spans="1:15" x14ac:dyDescent="0.25">
      <c r="A48" s="51" t="s">
        <v>42</v>
      </c>
      <c r="B48" s="21">
        <v>1208</v>
      </c>
      <c r="C48" s="22">
        <v>193143.82</v>
      </c>
      <c r="D48" s="21">
        <v>8</v>
      </c>
      <c r="E48" s="22">
        <v>4333</v>
      </c>
      <c r="F48" s="19">
        <v>206717486.63999999</v>
      </c>
      <c r="G48" s="5"/>
      <c r="H48" s="20">
        <v>334500081.21000004</v>
      </c>
      <c r="I48" s="21">
        <v>140567890.90000001</v>
      </c>
      <c r="J48" s="4"/>
      <c r="K48" s="22">
        <v>227460055.20000002</v>
      </c>
    </row>
    <row r="49" spans="1:15" x14ac:dyDescent="0.25">
      <c r="A49" s="51" t="s">
        <v>43</v>
      </c>
      <c r="B49" s="21">
        <v>1195</v>
      </c>
      <c r="C49" s="22">
        <v>501053.66000000003</v>
      </c>
      <c r="D49" s="21">
        <v>13</v>
      </c>
      <c r="E49" s="22">
        <v>29801</v>
      </c>
      <c r="F49" s="19">
        <v>470071758.08000004</v>
      </c>
      <c r="G49" s="5"/>
      <c r="H49" s="20">
        <v>874388209.98000002</v>
      </c>
      <c r="I49" s="21">
        <v>319648795.5</v>
      </c>
      <c r="J49" s="4"/>
      <c r="K49" s="22">
        <v>594583982.79999995</v>
      </c>
    </row>
    <row r="50" spans="1:15" x14ac:dyDescent="0.25">
      <c r="A50" s="51" t="s">
        <v>44</v>
      </c>
      <c r="B50" s="21">
        <v>1372</v>
      </c>
      <c r="C50" s="22">
        <v>755572.54</v>
      </c>
      <c r="D50" s="21">
        <v>120</v>
      </c>
      <c r="E50" s="22">
        <v>125887</v>
      </c>
      <c r="F50" s="19">
        <v>520204937.01999998</v>
      </c>
      <c r="G50" s="5"/>
      <c r="H50" s="20">
        <v>1334439391.6200001</v>
      </c>
      <c r="I50" s="21">
        <v>353739357.20000005</v>
      </c>
      <c r="J50" s="4"/>
      <c r="K50" s="22">
        <v>907418786.29999995</v>
      </c>
    </row>
    <row r="51" spans="1:15" x14ac:dyDescent="0.25">
      <c r="A51" s="51" t="s">
        <v>45</v>
      </c>
      <c r="B51" s="21">
        <v>126</v>
      </c>
      <c r="C51" s="22">
        <v>36444.03</v>
      </c>
      <c r="D51" s="21">
        <v>5</v>
      </c>
      <c r="E51" s="22">
        <v>1828.46</v>
      </c>
      <c r="F51" s="19">
        <v>99643725.059999987</v>
      </c>
      <c r="G51" s="5"/>
      <c r="H51" s="20">
        <v>64724592.840000004</v>
      </c>
      <c r="I51" s="21">
        <v>67757733</v>
      </c>
      <c r="J51" s="4"/>
      <c r="K51" s="22">
        <v>44012723.100000001</v>
      </c>
    </row>
    <row r="52" spans="1:15" x14ac:dyDescent="0.25">
      <c r="A52" s="51" t="s">
        <v>46</v>
      </c>
      <c r="B52" s="21">
        <v>1250</v>
      </c>
      <c r="C52" s="22">
        <v>566671.15</v>
      </c>
      <c r="D52" s="21">
        <v>19</v>
      </c>
      <c r="E52" s="22">
        <v>8502</v>
      </c>
      <c r="F52" s="19">
        <v>1118794280.8299999</v>
      </c>
      <c r="G52" s="5"/>
      <c r="H52" s="20">
        <v>998161468.94999993</v>
      </c>
      <c r="I52" s="21">
        <v>760780111</v>
      </c>
      <c r="J52" s="4"/>
      <c r="K52" s="22">
        <v>678749798.89999998</v>
      </c>
      <c r="O52" s="1"/>
    </row>
    <row r="53" spans="1:15" x14ac:dyDescent="0.25">
      <c r="A53" s="51" t="s">
        <v>47</v>
      </c>
      <c r="B53" s="21">
        <v>288</v>
      </c>
      <c r="C53" s="22">
        <v>73164.790000000008</v>
      </c>
      <c r="D53" s="21">
        <v>6</v>
      </c>
      <c r="E53" s="22">
        <v>6728</v>
      </c>
      <c r="F53" s="19">
        <v>214610947.02000001</v>
      </c>
      <c r="G53" s="5"/>
      <c r="H53" s="20">
        <v>128073666.87</v>
      </c>
      <c r="I53" s="21">
        <v>145935443.90000001</v>
      </c>
      <c r="J53" s="4"/>
      <c r="K53" s="22">
        <v>87090093.5</v>
      </c>
    </row>
    <row r="54" spans="1:15" x14ac:dyDescent="0.25">
      <c r="A54" s="51" t="s">
        <v>48</v>
      </c>
      <c r="B54" s="21">
        <v>366</v>
      </c>
      <c r="C54" s="22">
        <v>636350.96</v>
      </c>
      <c r="D54" s="21">
        <v>9</v>
      </c>
      <c r="E54" s="22">
        <v>6765</v>
      </c>
      <c r="F54" s="19">
        <v>1394323707.79</v>
      </c>
      <c r="G54" s="5"/>
      <c r="H54" s="20">
        <v>1133260815.6300001</v>
      </c>
      <c r="I54" s="21">
        <v>948140121.29999995</v>
      </c>
      <c r="J54" s="4"/>
      <c r="K54" s="22">
        <v>770617354.70000005</v>
      </c>
    </row>
    <row r="55" spans="1:15" x14ac:dyDescent="0.25">
      <c r="A55" s="51" t="s">
        <v>49</v>
      </c>
      <c r="B55" s="21">
        <v>1157</v>
      </c>
      <c r="C55" s="22">
        <v>375044.09</v>
      </c>
      <c r="D55" s="21">
        <v>28</v>
      </c>
      <c r="E55" s="22">
        <v>12791</v>
      </c>
      <c r="F55" s="19">
        <v>352280802.68000001</v>
      </c>
      <c r="G55" s="5"/>
      <c r="H55" s="20">
        <v>657157924.76999998</v>
      </c>
      <c r="I55" s="21">
        <v>239550945.80000001</v>
      </c>
      <c r="J55" s="4"/>
      <c r="K55" s="22">
        <v>446867388.89999998</v>
      </c>
    </row>
    <row r="56" spans="1:15" x14ac:dyDescent="0.25">
      <c r="A56" s="51" t="s">
        <v>50</v>
      </c>
      <c r="B56" s="21">
        <v>952</v>
      </c>
      <c r="C56" s="22">
        <v>300865.13</v>
      </c>
      <c r="D56" s="21">
        <v>24</v>
      </c>
      <c r="E56" s="22">
        <v>8768</v>
      </c>
      <c r="F56" s="19">
        <v>560144818.13</v>
      </c>
      <c r="G56" s="5"/>
      <c r="H56" s="20">
        <v>527905762.89000005</v>
      </c>
      <c r="I56" s="21">
        <v>380898476.30000001</v>
      </c>
      <c r="J56" s="4"/>
      <c r="K56" s="22">
        <v>358975918.79999995</v>
      </c>
    </row>
    <row r="57" spans="1:15" ht="15.75" thickBot="1" x14ac:dyDescent="0.3">
      <c r="A57" s="52" t="s">
        <v>51</v>
      </c>
      <c r="B57" s="42">
        <v>426</v>
      </c>
      <c r="C57" s="43">
        <v>195097.49</v>
      </c>
      <c r="D57" s="42">
        <v>3</v>
      </c>
      <c r="E57" s="43">
        <v>1300</v>
      </c>
      <c r="F57" s="60">
        <v>106646809.25</v>
      </c>
      <c r="G57" s="59">
        <v>95217377.579999998</v>
      </c>
      <c r="H57" s="46">
        <v>344150393.22000003</v>
      </c>
      <c r="I57" s="42">
        <v>72519830.299999997</v>
      </c>
      <c r="J57" s="47">
        <v>64747816.799999997</v>
      </c>
      <c r="K57" s="43">
        <v>234022267.39999998</v>
      </c>
      <c r="O57" s="1"/>
    </row>
    <row r="58" spans="1:15" ht="15.75" thickTop="1" x14ac:dyDescent="0.25">
      <c r="A58" s="2" t="s">
        <v>52</v>
      </c>
      <c r="B58" s="9">
        <f t="shared" ref="B58:G58" si="0">SUM(B6:B57)</f>
        <v>66749</v>
      </c>
      <c r="C58" s="9">
        <f t="shared" si="0"/>
        <v>29456198.289999995</v>
      </c>
      <c r="D58" s="2">
        <f t="shared" si="0"/>
        <v>1238</v>
      </c>
      <c r="E58" s="2">
        <f t="shared" si="0"/>
        <v>990478.83999999985</v>
      </c>
      <c r="F58" s="8">
        <f t="shared" si="0"/>
        <v>42739428350.209991</v>
      </c>
      <c r="G58" s="8">
        <f t="shared" si="0"/>
        <v>5794935860.1199989</v>
      </c>
      <c r="H58" s="8">
        <f t="shared" ref="H58:K58" si="1">SUM(H6:H57)</f>
        <v>51834305210.369995</v>
      </c>
      <c r="I58" s="8">
        <f t="shared" si="1"/>
        <v>29062811277.599998</v>
      </c>
      <c r="J58" s="8">
        <f t="shared" si="1"/>
        <v>3940556384.900001</v>
      </c>
      <c r="K58" s="8">
        <f t="shared" si="1"/>
        <v>35247327543.300003</v>
      </c>
      <c r="O58" s="1"/>
    </row>
    <row r="59" spans="1:15" x14ac:dyDescent="0.25">
      <c r="B59"/>
      <c r="C59"/>
      <c r="D59"/>
      <c r="E59"/>
      <c r="F59" s="8"/>
      <c r="G59" s="8"/>
      <c r="H59" s="8"/>
      <c r="I59" s="8"/>
      <c r="J59" s="8"/>
      <c r="K59" s="8"/>
    </row>
    <row r="61" spans="1:15" x14ac:dyDescent="0.25">
      <c r="B61"/>
      <c r="C61"/>
      <c r="D61"/>
      <c r="E61"/>
      <c r="F61" s="32" t="s">
        <v>94</v>
      </c>
      <c r="G61" s="33"/>
      <c r="H61" s="33"/>
      <c r="I61" s="34"/>
      <c r="J61" s="33"/>
      <c r="K61" s="35"/>
    </row>
    <row r="62" spans="1:15" x14ac:dyDescent="0.25">
      <c r="B62"/>
      <c r="C62"/>
      <c r="D62"/>
      <c r="E62"/>
      <c r="F62" s="27" t="s">
        <v>96</v>
      </c>
      <c r="G62" s="16"/>
      <c r="H62" s="28"/>
      <c r="I62" s="28"/>
      <c r="J62" s="28"/>
      <c r="K62" s="36">
        <v>48534364211</v>
      </c>
    </row>
    <row r="63" spans="1:15" x14ac:dyDescent="0.25">
      <c r="F63" s="27" t="s">
        <v>91</v>
      </c>
      <c r="G63" s="16"/>
      <c r="H63" s="28"/>
      <c r="I63" s="28"/>
      <c r="J63" s="28"/>
      <c r="K63" s="37">
        <v>51834305210</v>
      </c>
    </row>
    <row r="64" spans="1:15" x14ac:dyDescent="0.25">
      <c r="F64" s="27" t="s">
        <v>97</v>
      </c>
      <c r="G64" s="16"/>
      <c r="H64" s="28"/>
      <c r="I64" s="28"/>
      <c r="J64" s="28"/>
      <c r="K64" s="37">
        <v>33003367663</v>
      </c>
    </row>
    <row r="65" spans="1:11" x14ac:dyDescent="0.25">
      <c r="F65" s="29" t="s">
        <v>93</v>
      </c>
      <c r="G65" s="30"/>
      <c r="H65" s="31"/>
      <c r="I65" s="31"/>
      <c r="J65" s="31"/>
      <c r="K65" s="38">
        <v>35247327543</v>
      </c>
    </row>
    <row r="66" spans="1:11" x14ac:dyDescent="0.25">
      <c r="A66" s="3" t="s">
        <v>85</v>
      </c>
      <c r="J66" s="12"/>
    </row>
    <row r="67" spans="1:11" x14ac:dyDescent="0.25">
      <c r="A67" s="7" t="s">
        <v>99</v>
      </c>
      <c r="J67" s="12"/>
    </row>
    <row r="68" spans="1:11" x14ac:dyDescent="0.25">
      <c r="A68" s="3" t="s">
        <v>103</v>
      </c>
      <c r="E68" t="s">
        <v>102</v>
      </c>
      <c r="J68" s="12"/>
    </row>
    <row r="73" spans="1:11" x14ac:dyDescent="0.25">
      <c r="A73" s="14"/>
    </row>
    <row r="75" spans="1:11" x14ac:dyDescent="0.25">
      <c r="A75" s="3"/>
    </row>
    <row r="77" spans="1:11" x14ac:dyDescent="0.25">
      <c r="A77" s="14"/>
    </row>
    <row r="79" spans="1:11" x14ac:dyDescent="0.25">
      <c r="D79"/>
      <c r="E79"/>
      <c r="J79" s="12"/>
    </row>
    <row r="81" spans="1:1" x14ac:dyDescent="0.25">
      <c r="A81" s="3"/>
    </row>
    <row r="82" spans="1:1" x14ac:dyDescent="0.25">
      <c r="A82" s="3"/>
    </row>
    <row r="83" spans="1:1" x14ac:dyDescent="0.25">
      <c r="A83" s="7"/>
    </row>
    <row r="84" spans="1:1" x14ac:dyDescent="0.25">
      <c r="A84" s="3"/>
    </row>
  </sheetData>
  <mergeCells count="7">
    <mergeCell ref="F4:H4"/>
    <mergeCell ref="I4:K4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NHS SD</vt:lpstr>
      <vt:lpstr>non-NHS SD</vt:lpstr>
      <vt:lpstr>Totals NHS and non NHS</vt:lpstr>
    </vt:vector>
  </TitlesOfParts>
  <Company>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 User</dc:creator>
  <cp:lastModifiedBy>Michelle Cribbs</cp:lastModifiedBy>
  <cp:lastPrinted>2013-10-22T18:28:14Z</cp:lastPrinted>
  <dcterms:created xsi:type="dcterms:W3CDTF">2013-04-09T19:58:31Z</dcterms:created>
  <dcterms:modified xsi:type="dcterms:W3CDTF">2015-05-12T16:45:58Z</dcterms:modified>
</cp:coreProperties>
</file>