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6605" windowHeight="9435"/>
  </bookViews>
  <sheets>
    <sheet name="NHS SD " sheetId="12" r:id="rId1"/>
    <sheet name="non-NHS SD " sheetId="14" r:id="rId2"/>
    <sheet name="Combined SD" sheetId="15" r:id="rId3"/>
  </sheets>
  <definedNames>
    <definedName name="_xlnm.Print_Area" localSheetId="2">'Combined SD'!$A$2:$E$59</definedName>
    <definedName name="_xlnm.Print_Area" localSheetId="0">'NHS SD '!$A$3:$I$68</definedName>
    <definedName name="_xlnm.Print_Area" localSheetId="1">'non-NHS SD '!$A$2:$I$71</definedName>
    <definedName name="_xlnm.Print_Titles" localSheetId="2">'Combined SD'!$4:$5</definedName>
    <definedName name="_xlnm.Print_Titles" localSheetId="0">'NHS SD '!$4:$5</definedName>
    <definedName name="_xlnm.Print_Titles" localSheetId="1">'non-NHS SD '!$4:$5</definedName>
  </definedNames>
  <calcPr calcId="145621"/>
</workbook>
</file>

<file path=xl/calcChain.xml><?xml version="1.0" encoding="utf-8"?>
<calcChain xmlns="http://schemas.openxmlformats.org/spreadsheetml/2006/main">
  <c r="F58" i="12" l="1"/>
  <c r="B7" i="15" l="1"/>
  <c r="C7" i="15"/>
  <c r="B8" i="15"/>
  <c r="C8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B55" i="15"/>
  <c r="C55" i="15"/>
  <c r="B56" i="15"/>
  <c r="C56" i="15"/>
  <c r="B57" i="15"/>
  <c r="C57" i="15"/>
  <c r="C6" i="15"/>
  <c r="C58" i="15" s="1"/>
  <c r="B6" i="15"/>
  <c r="F58" i="14"/>
  <c r="G7" i="14"/>
  <c r="G8" i="14"/>
  <c r="G9" i="14"/>
  <c r="G10" i="14"/>
  <c r="G11" i="14"/>
  <c r="G12" i="14"/>
  <c r="G13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6" i="14"/>
  <c r="G47" i="14"/>
  <c r="G48" i="14"/>
  <c r="G49" i="14"/>
  <c r="G51" i="14"/>
  <c r="G52" i="14"/>
  <c r="G53" i="14"/>
  <c r="G54" i="14"/>
  <c r="G55" i="14"/>
  <c r="G56" i="14"/>
  <c r="G57" i="14"/>
  <c r="G6" i="14"/>
  <c r="B58" i="15" l="1"/>
  <c r="C58" i="14"/>
  <c r="B58" i="14"/>
  <c r="G23" i="12" l="1"/>
  <c r="G24" i="12"/>
  <c r="G25" i="12"/>
  <c r="G26" i="12"/>
  <c r="G27" i="12"/>
  <c r="G28" i="12"/>
  <c r="G29" i="12"/>
  <c r="G30" i="12"/>
  <c r="G31" i="12"/>
  <c r="G32" i="12"/>
  <c r="G33" i="12"/>
  <c r="G34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7" i="12"/>
  <c r="G8" i="12"/>
  <c r="G9" i="12"/>
  <c r="G10" i="12"/>
  <c r="G11" i="12"/>
  <c r="G12" i="12"/>
  <c r="G15" i="12"/>
  <c r="G16" i="12"/>
  <c r="G18" i="12"/>
  <c r="G19" i="12"/>
  <c r="G20" i="12"/>
  <c r="G21" i="12"/>
  <c r="G22" i="12"/>
  <c r="G6" i="12"/>
  <c r="C58" i="12" l="1"/>
  <c r="B58" i="12"/>
  <c r="H47" i="12" l="1"/>
  <c r="I23" i="14" l="1"/>
  <c r="H57" i="14"/>
  <c r="I57" i="14" s="1"/>
  <c r="H56" i="14"/>
  <c r="I56" i="14" s="1"/>
  <c r="H55" i="14"/>
  <c r="I55" i="14" s="1"/>
  <c r="H54" i="14"/>
  <c r="I54" i="14" s="1"/>
  <c r="H53" i="14"/>
  <c r="I53" i="14" s="1"/>
  <c r="H52" i="14"/>
  <c r="I52" i="14" s="1"/>
  <c r="H51" i="14"/>
  <c r="I51" i="14" s="1"/>
  <c r="H50" i="14"/>
  <c r="H49" i="14"/>
  <c r="I49" i="14" s="1"/>
  <c r="H48" i="14"/>
  <c r="I48" i="14" s="1"/>
  <c r="H47" i="14"/>
  <c r="I47" i="14" s="1"/>
  <c r="H46" i="14"/>
  <c r="I46" i="14" s="1"/>
  <c r="H45" i="14"/>
  <c r="H44" i="14"/>
  <c r="I44" i="14" s="1"/>
  <c r="H43" i="14"/>
  <c r="I43" i="14" s="1"/>
  <c r="H42" i="14"/>
  <c r="I42" i="14" s="1"/>
  <c r="H41" i="14"/>
  <c r="I41" i="14" s="1"/>
  <c r="H40" i="14"/>
  <c r="I40" i="14" s="1"/>
  <c r="H39" i="14"/>
  <c r="I39" i="14" s="1"/>
  <c r="H38" i="14"/>
  <c r="I38" i="14" s="1"/>
  <c r="H37" i="14"/>
  <c r="I37" i="14" s="1"/>
  <c r="H36" i="14"/>
  <c r="I36" i="14" s="1"/>
  <c r="H35" i="14"/>
  <c r="I35" i="14" s="1"/>
  <c r="H34" i="14"/>
  <c r="I34" i="14" s="1"/>
  <c r="H33" i="14"/>
  <c r="I33" i="14" s="1"/>
  <c r="H32" i="14"/>
  <c r="I32" i="14" s="1"/>
  <c r="H31" i="14"/>
  <c r="I31" i="14" s="1"/>
  <c r="H30" i="14"/>
  <c r="I30" i="14" s="1"/>
  <c r="H29" i="14"/>
  <c r="I29" i="14" s="1"/>
  <c r="H28" i="14"/>
  <c r="I28" i="14" s="1"/>
  <c r="H27" i="14"/>
  <c r="I27" i="14" s="1"/>
  <c r="H26" i="14"/>
  <c r="I26" i="14" s="1"/>
  <c r="H25" i="14"/>
  <c r="I25" i="14" s="1"/>
  <c r="H24" i="14"/>
  <c r="I24" i="14" s="1"/>
  <c r="H23" i="14"/>
  <c r="H22" i="14"/>
  <c r="I22" i="14" s="1"/>
  <c r="H21" i="14"/>
  <c r="I21" i="14" s="1"/>
  <c r="H20" i="14"/>
  <c r="I20" i="14" s="1"/>
  <c r="H19" i="14"/>
  <c r="I19" i="14" s="1"/>
  <c r="H18" i="14"/>
  <c r="I18" i="14" s="1"/>
  <c r="H17" i="14"/>
  <c r="I17" i="14" s="1"/>
  <c r="H16" i="14"/>
  <c r="I16" i="14" s="1"/>
  <c r="H15" i="14"/>
  <c r="I15" i="14" s="1"/>
  <c r="H14" i="14"/>
  <c r="H13" i="14"/>
  <c r="I13" i="14" s="1"/>
  <c r="H12" i="14"/>
  <c r="I12" i="14" s="1"/>
  <c r="H11" i="14"/>
  <c r="I11" i="14" s="1"/>
  <c r="H10" i="14"/>
  <c r="I10" i="14" s="1"/>
  <c r="H9" i="14"/>
  <c r="I9" i="14" s="1"/>
  <c r="H8" i="14"/>
  <c r="I8" i="14" s="1"/>
  <c r="H7" i="14"/>
  <c r="H6" i="14"/>
  <c r="I6" i="14" s="1"/>
  <c r="D47" i="15" l="1"/>
  <c r="I14" i="14"/>
  <c r="I45" i="14"/>
  <c r="I50" i="14"/>
  <c r="I7" i="14"/>
  <c r="H58" i="14"/>
  <c r="I58" i="14" s="1"/>
  <c r="H6" i="12" l="1"/>
  <c r="D6" i="15" s="1"/>
  <c r="H57" i="12"/>
  <c r="H56" i="12"/>
  <c r="H55" i="12"/>
  <c r="H54" i="12"/>
  <c r="H53" i="12"/>
  <c r="H52" i="12"/>
  <c r="H51" i="12"/>
  <c r="H50" i="12"/>
  <c r="H49" i="12"/>
  <c r="H48" i="12"/>
  <c r="I47" i="12"/>
  <c r="E47" i="15" s="1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I10" i="12" l="1"/>
  <c r="E10" i="15" s="1"/>
  <c r="D10" i="15"/>
  <c r="I14" i="12"/>
  <c r="E14" i="15" s="1"/>
  <c r="D14" i="15"/>
  <c r="I26" i="12"/>
  <c r="E26" i="15" s="1"/>
  <c r="D26" i="15"/>
  <c r="I30" i="12"/>
  <c r="E30" i="15" s="1"/>
  <c r="D30" i="15"/>
  <c r="I42" i="12"/>
  <c r="E42" i="15" s="1"/>
  <c r="D42" i="15"/>
  <c r="I50" i="12"/>
  <c r="E50" i="15" s="1"/>
  <c r="D50" i="15"/>
  <c r="I19" i="12"/>
  <c r="E19" i="15" s="1"/>
  <c r="D19" i="15"/>
  <c r="I8" i="12"/>
  <c r="E8" i="15" s="1"/>
  <c r="D8" i="15"/>
  <c r="I16" i="12"/>
  <c r="E16" i="15" s="1"/>
  <c r="D16" i="15"/>
  <c r="I20" i="12"/>
  <c r="E20" i="15" s="1"/>
  <c r="D20" i="15"/>
  <c r="I28" i="12"/>
  <c r="E28" i="15" s="1"/>
  <c r="D28" i="15"/>
  <c r="I9" i="12"/>
  <c r="E9" i="15" s="1"/>
  <c r="D9" i="15"/>
  <c r="I13" i="12"/>
  <c r="E13" i="15" s="1"/>
  <c r="D13" i="15"/>
  <c r="I17" i="12"/>
  <c r="E17" i="15" s="1"/>
  <c r="D17" i="15"/>
  <c r="I21" i="12"/>
  <c r="E21" i="15" s="1"/>
  <c r="D21" i="15"/>
  <c r="I25" i="12"/>
  <c r="E25" i="15" s="1"/>
  <c r="D25" i="15"/>
  <c r="I29" i="12"/>
  <c r="E29" i="15" s="1"/>
  <c r="D29" i="15"/>
  <c r="I33" i="12"/>
  <c r="E33" i="15" s="1"/>
  <c r="D33" i="15"/>
  <c r="I37" i="12"/>
  <c r="E37" i="15" s="1"/>
  <c r="D37" i="15"/>
  <c r="I41" i="12"/>
  <c r="E41" i="15" s="1"/>
  <c r="D41" i="15"/>
  <c r="I45" i="12"/>
  <c r="E45" i="15" s="1"/>
  <c r="D45" i="15"/>
  <c r="I49" i="12"/>
  <c r="E49" i="15" s="1"/>
  <c r="D49" i="15"/>
  <c r="I53" i="12"/>
  <c r="E53" i="15" s="1"/>
  <c r="D53" i="15"/>
  <c r="I57" i="12"/>
  <c r="E57" i="15" s="1"/>
  <c r="D57" i="15"/>
  <c r="I22" i="12"/>
  <c r="E22" i="15" s="1"/>
  <c r="D22" i="15"/>
  <c r="I38" i="12"/>
  <c r="E38" i="15" s="1"/>
  <c r="D38" i="15"/>
  <c r="I15" i="12"/>
  <c r="E15" i="15" s="1"/>
  <c r="D15" i="15"/>
  <c r="I23" i="12"/>
  <c r="E23" i="15" s="1"/>
  <c r="D23" i="15"/>
  <c r="I27" i="12"/>
  <c r="E27" i="15" s="1"/>
  <c r="D27" i="15"/>
  <c r="I31" i="12"/>
  <c r="E31" i="15" s="1"/>
  <c r="D31" i="15"/>
  <c r="I35" i="12"/>
  <c r="E35" i="15" s="1"/>
  <c r="D35" i="15"/>
  <c r="I39" i="12"/>
  <c r="E39" i="15" s="1"/>
  <c r="D39" i="15"/>
  <c r="I43" i="12"/>
  <c r="E43" i="15" s="1"/>
  <c r="D43" i="15"/>
  <c r="I51" i="12"/>
  <c r="E51" i="15" s="1"/>
  <c r="D51" i="15"/>
  <c r="I55" i="12"/>
  <c r="E55" i="15" s="1"/>
  <c r="D55" i="15"/>
  <c r="I18" i="12"/>
  <c r="E18" i="15" s="1"/>
  <c r="D18" i="15"/>
  <c r="I34" i="12"/>
  <c r="E34" i="15" s="1"/>
  <c r="D34" i="15"/>
  <c r="I46" i="12"/>
  <c r="E46" i="15" s="1"/>
  <c r="D46" i="15"/>
  <c r="I54" i="12"/>
  <c r="E54" i="15" s="1"/>
  <c r="D54" i="15"/>
  <c r="I7" i="12"/>
  <c r="E7" i="15" s="1"/>
  <c r="D7" i="15"/>
  <c r="I11" i="12"/>
  <c r="E11" i="15" s="1"/>
  <c r="D11" i="15"/>
  <c r="I12" i="12"/>
  <c r="E12" i="15" s="1"/>
  <c r="D12" i="15"/>
  <c r="I24" i="12"/>
  <c r="E24" i="15" s="1"/>
  <c r="D24" i="15"/>
  <c r="I32" i="12"/>
  <c r="E32" i="15" s="1"/>
  <c r="D32" i="15"/>
  <c r="I36" i="12"/>
  <c r="E36" i="15" s="1"/>
  <c r="D36" i="15"/>
  <c r="I40" i="12"/>
  <c r="E40" i="15" s="1"/>
  <c r="D40" i="15"/>
  <c r="I44" i="12"/>
  <c r="E44" i="15" s="1"/>
  <c r="D44" i="15"/>
  <c r="I48" i="12"/>
  <c r="E48" i="15" s="1"/>
  <c r="D48" i="15"/>
  <c r="I52" i="12"/>
  <c r="E52" i="15" s="1"/>
  <c r="D52" i="15"/>
  <c r="I56" i="12"/>
  <c r="E56" i="15" s="1"/>
  <c r="D56" i="15"/>
  <c r="H58" i="12"/>
  <c r="I6" i="12"/>
  <c r="D58" i="15" l="1"/>
  <c r="I58" i="12"/>
  <c r="E6" i="15"/>
  <c r="E58" i="15" s="1"/>
</calcChain>
</file>

<file path=xl/sharedStrings.xml><?xml version="1.0" encoding="utf-8"?>
<sst xmlns="http://schemas.openxmlformats.org/spreadsheetml/2006/main" count="214" uniqueCount="90">
  <si>
    <t>Totals</t>
  </si>
  <si>
    <t>State</t>
  </si>
  <si>
    <t>2013 Costs Collected in 2014</t>
  </si>
  <si>
    <t>and NON-NATIONAL HIGHWAY SYSTEM (non-NHS) BRIDGES</t>
  </si>
  <si>
    <t>Replacement Unit Costs of SD non-NHS  Bridges (dollars/F²)</t>
  </si>
  <si>
    <t>The use of average unit costs has historically been done for calculating the Highway Bridge Program apportionments.</t>
  </si>
  <si>
    <t>-When cost data is not submitted for a particular year in the 3 year period, an average of the costs submitted is used.</t>
  </si>
  <si>
    <t>-Blank means no cost data was submitted for the particular year.</t>
  </si>
  <si>
    <t xml:space="preserve">-Bridge construction costs may vary year to year.  To minimize this variation, an average unit cost is used as it is a good measure of central tendency.  </t>
  </si>
  <si>
    <t>Replacement Unit Costs of SD NHS  Bridges (dollars/F²)</t>
  </si>
  <si>
    <t>using converted metric data</t>
  </si>
  <si>
    <t xml:space="preserve">-FHWA initiated the collection of Replacement Unit Costs of SD NHS and non-NHS Bridges in 2012 as is required under MAP-21.  </t>
  </si>
  <si>
    <t>-When no cost data is submitted for the entire 3 year period, the National Average of the Costs Collected for the current year is used.</t>
  </si>
  <si>
    <t>Square Meters is Converted to Square Feet by multiplying by 10.76</t>
  </si>
  <si>
    <t>Alaska</t>
  </si>
  <si>
    <t>Alabama</t>
  </si>
  <si>
    <t>Arkansas</t>
  </si>
  <si>
    <t>Arizona</t>
  </si>
  <si>
    <t>California</t>
  </si>
  <si>
    <t>Colorado</t>
  </si>
  <si>
    <t>Connecticut</t>
  </si>
  <si>
    <t>Dist. Of Col.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</si>
  <si>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</si>
  <si>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</si>
  <si>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</si>
  <si>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</si>
  <si>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</si>
  <si>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</si>
  <si>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</si>
  <si>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</si>
  <si>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</si>
  <si>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</si>
  <si>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</si>
  <si>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</si>
  <si>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</si>
  <si>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</si>
  <si>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</si>
  <si>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</si>
  <si>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</si>
  <si>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</si>
  <si>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</si>
  <si>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</si>
  <si>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</si>
  <si>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</si>
  <si>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</si>
  <si>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</si>
  <si>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</si>
  <si>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</si>
  <si>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</si>
  <si>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</si>
  <si>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</si>
  <si>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</si>
  <si>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</si>
  <si>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</si>
  <si>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</si>
  <si>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</si>
  <si>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</si>
  <si>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</si>
  <si>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</si>
  <si>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</si>
  <si>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</si>
  <si>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</si>
  <si>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</si>
  <si>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</si>
  <si>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</si>
  <si>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</si>
  <si>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2014 Costs Collected in 2015</t>
  </si>
  <si>
    <t>-National Average of the costs collected to replace SD non-NHS bridges is $188/f2</t>
  </si>
  <si>
    <t>2015 Costs Collected in 2016</t>
  </si>
  <si>
    <t>Cost Used For 2015 Estimates**</t>
  </si>
  <si>
    <r>
      <t>2015 REPLACEMENT AND REHABILITATION COSTS OF STRUCTURALLY DEFICIENT (SD) NON-NATIONAL HIGHWAY SYSTEM</t>
    </r>
    <r>
      <rPr>
        <b/>
        <sz val="11"/>
        <color theme="1"/>
        <rFont val="Calibri"/>
        <family val="2"/>
        <scheme val="minor"/>
      </rPr>
      <t xml:space="preserve"> (non-NHS) BRIDGES</t>
    </r>
  </si>
  <si>
    <t xml:space="preserve">2015 REPLACEMENT AND REHABILITATION COSTS OF STRUCTURALLY DEFICIENT (SD) NATIONAL HIGHWAY SYSTEM (NHS) </t>
  </si>
  <si>
    <t>*Year of the National Bridge Inventory data set used is the December 2015 archive, see http://www.fhwa.dot.gov/bridge/deficient.cfm</t>
  </si>
  <si>
    <t>-National Average of the costs collected to replace SD NHS bridges is $209/f2</t>
  </si>
  <si>
    <t>National Average = Average of all the costs in column 2015 Costs Collected in 2016.</t>
  </si>
  <si>
    <t>Total Number of SD NHS Bridges 2015*</t>
  </si>
  <si>
    <t>Total Area of SD NHS Bridges 2015 (F²)*</t>
  </si>
  <si>
    <t>Estimated 2015 Total Costs (dollars) Assuming Replacement of Total Number of SD NHS Bridges</t>
  </si>
  <si>
    <t>Estimated 2015 Total Costs (dollars) Assuming Rehabilitation of Total Number of SD NHS Bridges (Rehabilitation cost = 68% of Replacement cost)</t>
  </si>
  <si>
    <t>Total Number of SD non-NHS Bridges 2015*</t>
  </si>
  <si>
    <t>Total Area of SD non-NHS Bridges 2015 (F²)*</t>
  </si>
  <si>
    <t>Estimated 2015 Total Costs (dollars) Assuming Replacement of Total Number of SD non-NHS Bridges</t>
  </si>
  <si>
    <t>Estimated 2015 Total Costs (dollars) Assuming Rehabilitation of Total Number of SD non-NHS Bridges (Rehabilitation cost = 68% of Replacement cost)</t>
  </si>
  <si>
    <t>Total Number of SD NHS and  non-NHS Bridges 2015*</t>
  </si>
  <si>
    <t>Total Area of SD NHS and non-NHS Bridges 2015 (F²) *</t>
  </si>
  <si>
    <t>Estimated 2015 Total Costs (dollars) Assuming Replacement of Total Number of SD NHS and non-NHS Bridges</t>
  </si>
  <si>
    <t>Estimated 2015 Total Costs (dollars) Assuming Rehabilitation of Total Number of SD NHS and non-NHS Bridges (Rehabilitation cost = 68% of Replacement cost)</t>
  </si>
  <si>
    <t>2015 REPLACEMENT AND REHABILITATION COSTS OF STRUCTURALLY DEFICIENT (SD) NATIONAL HIGHWAY SYSTEM (NHS) BRIDGES</t>
  </si>
  <si>
    <t>**Costs used for estimates is determined by averaging the current year and the previous 2 years as available of submitted Replacement Unit Costs of SD NHS Bridges.</t>
  </si>
  <si>
    <t>**Costs used for estimates is determined by averaging the current year and the previous 2 years as available of submitted Replacement Unit Costs of SD non-NHS Bridges.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</si>
</sst>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3" fontId="0" fillId="0" borderId="0" xfId="1" applyFont="1"/>
    <xf numFmtId="0" fontId="3" fillId="0" borderId="0" xfId="0" applyFont="1"/>
    <xf numFmtId="3" fontId="0" fillId="0" borderId="4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1" applyNumberFormat="1" applyFont="1" applyAlignment="1">
      <alignment horizontal="right"/>
    </xf>
    <xf numFmtId="3" fontId="0" fillId="0" borderId="5" xfId="0" applyNumberFormat="1" applyBorder="1"/>
    <xf numFmtId="3" fontId="0" fillId="0" borderId="4" xfId="0" applyNumberFormat="1" applyBorder="1"/>
    <xf numFmtId="3" fontId="0" fillId="0" borderId="2" xfId="0" applyNumberFormat="1" applyBorder="1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3" fontId="0" fillId="0" borderId="4" xfId="0" applyNumberFormat="1" applyFill="1" applyBorder="1"/>
    <xf numFmtId="0" fontId="3" fillId="2" borderId="9" xfId="0" applyFont="1" applyFill="1" applyBorder="1" applyAlignment="1">
      <alignment horizontal="center" vertical="center" wrapText="1"/>
    </xf>
    <xf numFmtId="0" fontId="2" fillId="0" borderId="0" xfId="0" quotePrefix="1" applyFont="1" applyAlignment="1">
      <alignment horizontal="left"/>
    </xf>
    <xf numFmtId="0" fontId="2" fillId="0" borderId="0" xfId="0" quotePrefix="1" applyFont="1" applyFill="1" applyBorder="1" applyAlignment="1">
      <alignment horizontal="left"/>
    </xf>
    <xf numFmtId="3" fontId="0" fillId="0" borderId="0" xfId="0" applyNumberFormat="1"/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1" applyNumberFormat="1" applyFont="1"/>
    <xf numFmtId="37" fontId="0" fillId="0" borderId="0" xfId="1" applyNumberFormat="1" applyFont="1"/>
    <xf numFmtId="37" fontId="0" fillId="0" borderId="0" xfId="0" applyNumberFormat="1"/>
    <xf numFmtId="3" fontId="0" fillId="0" borderId="3" xfId="0" applyNumberFormat="1" applyBorder="1"/>
    <xf numFmtId="0" fontId="3" fillId="2" borderId="10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topLeftCell="A41" workbookViewId="0">
      <selection activeCell="H70" sqref="H70"/>
    </sheetView>
  </sheetViews>
  <sheetFormatPr defaultRowHeight="15" x14ac:dyDescent="0.25"/>
  <cols>
    <col min="1" max="1" width="13.28515625" customWidth="1"/>
    <col min="2" max="2" width="13.28515625" style="1" customWidth="1"/>
    <col min="3" max="3" width="14" style="1" customWidth="1"/>
    <col min="4" max="4" width="12" style="1" customWidth="1"/>
    <col min="5" max="6" width="11.85546875" style="1" customWidth="1"/>
    <col min="7" max="7" width="14" customWidth="1"/>
    <col min="8" max="8" width="22.7109375" customWidth="1"/>
    <col min="9" max="9" width="27.28515625" customWidth="1"/>
    <col min="10" max="10" width="5.7109375" customWidth="1"/>
    <col min="14" max="14" width="10" bestFit="1" customWidth="1"/>
  </cols>
  <sheetData>
    <row r="1" spans="1:10" x14ac:dyDescent="0.25">
      <c r="H1" t="s">
        <v>10</v>
      </c>
    </row>
    <row r="2" spans="1:10" x14ac:dyDescent="0.25">
      <c r="A2" s="4" t="s">
        <v>87</v>
      </c>
    </row>
    <row r="3" spans="1:10" ht="15.75" thickBot="1" x14ac:dyDescent="0.3"/>
    <row r="4" spans="1:10" ht="49.9" customHeight="1" thickTop="1" x14ac:dyDescent="0.25">
      <c r="A4" s="28" t="s">
        <v>1</v>
      </c>
      <c r="B4" s="30" t="s">
        <v>75</v>
      </c>
      <c r="C4" s="25" t="s">
        <v>76</v>
      </c>
      <c r="D4" s="32" t="s">
        <v>9</v>
      </c>
      <c r="E4" s="33"/>
      <c r="F4" s="33"/>
      <c r="G4" s="34"/>
      <c r="H4" s="25" t="s">
        <v>77</v>
      </c>
      <c r="I4" s="25" t="s">
        <v>78</v>
      </c>
    </row>
    <row r="5" spans="1:10" ht="51.6" customHeight="1" thickBot="1" x14ac:dyDescent="0.3">
      <c r="A5" s="29"/>
      <c r="B5" s="31"/>
      <c r="C5" s="27"/>
      <c r="D5" s="13" t="s">
        <v>2</v>
      </c>
      <c r="E5" s="13" t="s">
        <v>66</v>
      </c>
      <c r="F5" s="13" t="s">
        <v>68</v>
      </c>
      <c r="G5" s="15" t="s">
        <v>69</v>
      </c>
      <c r="H5" s="26"/>
      <c r="I5" s="27"/>
    </row>
    <row r="6" spans="1:10" ht="16.5" thickTop="1" thickBot="1" x14ac:dyDescent="0.3">
      <c r="A6" s="19" t="s">
        <v>15</v>
      </c>
      <c r="B6" s="5">
        <v>57</v>
      </c>
      <c r="C6" s="5">
        <v>1154296</v>
      </c>
      <c r="D6" s="5">
        <v>89</v>
      </c>
      <c r="E6" s="5">
        <v>89</v>
      </c>
      <c r="F6" s="5">
        <v>102</v>
      </c>
      <c r="G6" s="10">
        <f>AVERAGE(D6:F6)</f>
        <v>93.333333333333329</v>
      </c>
      <c r="H6" s="10">
        <f>C6*G6</f>
        <v>107734293.33333333</v>
      </c>
      <c r="I6" s="10">
        <f>0.68*H6</f>
        <v>73259319.466666669</v>
      </c>
      <c r="J6" s="18"/>
    </row>
    <row r="7" spans="1:10" ht="15.75" thickTop="1" x14ac:dyDescent="0.25">
      <c r="A7" s="19" t="s">
        <v>14</v>
      </c>
      <c r="B7" s="9">
        <v>32</v>
      </c>
      <c r="C7" s="9">
        <v>331611</v>
      </c>
      <c r="D7" s="9">
        <v>278</v>
      </c>
      <c r="E7" s="9">
        <v>269</v>
      </c>
      <c r="F7" s="9">
        <v>340</v>
      </c>
      <c r="G7" s="10">
        <f t="shared" ref="G7:G57" si="0">AVERAGE(D7:F7)</f>
        <v>295.66666666666669</v>
      </c>
      <c r="H7" s="10">
        <f>C7*G7</f>
        <v>98046319</v>
      </c>
      <c r="I7" s="10">
        <f t="shared" ref="I7:I57" si="1">0.68*H7</f>
        <v>66671496.920000002</v>
      </c>
      <c r="J7" s="18"/>
    </row>
    <row r="8" spans="1:10" x14ac:dyDescent="0.25">
      <c r="A8" s="19" t="s">
        <v>17</v>
      </c>
      <c r="B8" s="5">
        <v>69</v>
      </c>
      <c r="C8" s="5">
        <v>1196654</v>
      </c>
      <c r="D8" s="5">
        <v>125</v>
      </c>
      <c r="E8" s="5">
        <v>101</v>
      </c>
      <c r="F8" s="5">
        <v>118</v>
      </c>
      <c r="G8" s="10">
        <f t="shared" si="0"/>
        <v>114.66666666666667</v>
      </c>
      <c r="H8" s="10">
        <f t="shared" ref="H8:H57" si="2">C8*G8</f>
        <v>137216325.33333334</v>
      </c>
      <c r="I8" s="10">
        <f t="shared" si="1"/>
        <v>93307101.226666674</v>
      </c>
      <c r="J8" s="18"/>
    </row>
    <row r="9" spans="1:10" x14ac:dyDescent="0.25">
      <c r="A9" s="19" t="s">
        <v>16</v>
      </c>
      <c r="B9" s="5">
        <v>79</v>
      </c>
      <c r="C9" s="5">
        <v>2703908</v>
      </c>
      <c r="D9" s="5">
        <v>159</v>
      </c>
      <c r="E9" s="5">
        <v>171</v>
      </c>
      <c r="F9" s="5">
        <v>125</v>
      </c>
      <c r="G9" s="10">
        <f t="shared" si="0"/>
        <v>151.66666666666666</v>
      </c>
      <c r="H9" s="10">
        <f t="shared" si="2"/>
        <v>410092713.33333331</v>
      </c>
      <c r="I9" s="10">
        <f t="shared" si="1"/>
        <v>278863045.06666666</v>
      </c>
      <c r="J9" s="18"/>
    </row>
    <row r="10" spans="1:10" x14ac:dyDescent="0.25">
      <c r="A10" s="19" t="s">
        <v>18</v>
      </c>
      <c r="B10" s="5">
        <v>598</v>
      </c>
      <c r="C10" s="5">
        <v>18767969</v>
      </c>
      <c r="D10" s="5">
        <v>154</v>
      </c>
      <c r="E10" s="5">
        <v>226</v>
      </c>
      <c r="F10" s="5">
        <v>187</v>
      </c>
      <c r="G10" s="10">
        <f t="shared" si="0"/>
        <v>189</v>
      </c>
      <c r="H10" s="10">
        <f t="shared" si="2"/>
        <v>3547146141</v>
      </c>
      <c r="I10" s="10">
        <f t="shared" si="1"/>
        <v>2412059375.8800001</v>
      </c>
      <c r="J10" s="18"/>
    </row>
    <row r="11" spans="1:10" x14ac:dyDescent="0.25">
      <c r="A11" s="19" t="s">
        <v>19</v>
      </c>
      <c r="B11" s="5">
        <v>122</v>
      </c>
      <c r="C11" s="5">
        <v>1550031</v>
      </c>
      <c r="D11" s="5">
        <v>96</v>
      </c>
      <c r="E11" s="5">
        <v>105</v>
      </c>
      <c r="F11" s="5">
        <v>146</v>
      </c>
      <c r="G11" s="10">
        <f t="shared" si="0"/>
        <v>115.66666666666667</v>
      </c>
      <c r="H11" s="10">
        <f t="shared" si="2"/>
        <v>179286919</v>
      </c>
      <c r="I11" s="10">
        <f t="shared" si="1"/>
        <v>121915104.92</v>
      </c>
      <c r="J11" s="18"/>
    </row>
    <row r="12" spans="1:10" x14ac:dyDescent="0.25">
      <c r="A12" s="19" t="s">
        <v>20</v>
      </c>
      <c r="B12" s="5">
        <v>123</v>
      </c>
      <c r="C12" s="5">
        <v>4293924</v>
      </c>
      <c r="D12" s="5"/>
      <c r="E12" s="5">
        <v>299</v>
      </c>
      <c r="F12" s="5">
        <v>375</v>
      </c>
      <c r="G12" s="10">
        <f t="shared" si="0"/>
        <v>337</v>
      </c>
      <c r="H12" s="10">
        <f t="shared" si="2"/>
        <v>1447052388</v>
      </c>
      <c r="I12" s="10">
        <f t="shared" si="1"/>
        <v>983995623.84000003</v>
      </c>
      <c r="J12" s="18"/>
    </row>
    <row r="13" spans="1:10" x14ac:dyDescent="0.25">
      <c r="A13" s="19" t="s">
        <v>22</v>
      </c>
      <c r="B13" s="5">
        <v>9</v>
      </c>
      <c r="C13" s="5">
        <v>504173</v>
      </c>
      <c r="D13" s="5"/>
      <c r="E13" s="5"/>
      <c r="F13" s="5"/>
      <c r="G13" s="10">
        <v>209</v>
      </c>
      <c r="H13" s="10">
        <f t="shared" si="2"/>
        <v>105372157</v>
      </c>
      <c r="I13" s="10">
        <f t="shared" si="1"/>
        <v>71653066.760000005</v>
      </c>
      <c r="J13" s="18"/>
    </row>
    <row r="14" spans="1:10" x14ac:dyDescent="0.25">
      <c r="A14" s="19" t="s">
        <v>21</v>
      </c>
      <c r="B14" s="5">
        <v>7</v>
      </c>
      <c r="C14" s="5">
        <v>237110</v>
      </c>
      <c r="D14" s="5"/>
      <c r="E14" s="5"/>
      <c r="F14" s="5"/>
      <c r="G14" s="10">
        <v>209</v>
      </c>
      <c r="H14" s="10">
        <f t="shared" si="2"/>
        <v>49555990</v>
      </c>
      <c r="I14" s="10">
        <f t="shared" si="1"/>
        <v>33698073.200000003</v>
      </c>
      <c r="J14" s="18"/>
    </row>
    <row r="15" spans="1:10" x14ac:dyDescent="0.25">
      <c r="A15" s="19" t="s">
        <v>23</v>
      </c>
      <c r="B15" s="5">
        <v>23</v>
      </c>
      <c r="C15" s="5">
        <v>2121739</v>
      </c>
      <c r="D15" s="5">
        <v>191</v>
      </c>
      <c r="E15" s="5">
        <v>96</v>
      </c>
      <c r="F15" s="5"/>
      <c r="G15" s="10">
        <f t="shared" si="0"/>
        <v>143.5</v>
      </c>
      <c r="H15" s="10">
        <f t="shared" si="2"/>
        <v>304469546.5</v>
      </c>
      <c r="I15" s="10">
        <f t="shared" si="1"/>
        <v>207039291.62</v>
      </c>
      <c r="J15" s="18"/>
    </row>
    <row r="16" spans="1:10" x14ac:dyDescent="0.25">
      <c r="A16" s="19" t="s">
        <v>24</v>
      </c>
      <c r="B16" s="5">
        <v>44</v>
      </c>
      <c r="C16" s="5">
        <v>874912</v>
      </c>
      <c r="D16" s="5">
        <v>71</v>
      </c>
      <c r="E16" s="5">
        <v>73</v>
      </c>
      <c r="F16" s="5">
        <v>95</v>
      </c>
      <c r="G16" s="10">
        <f t="shared" si="0"/>
        <v>79.666666666666671</v>
      </c>
      <c r="H16" s="10">
        <f t="shared" si="2"/>
        <v>69701322.666666672</v>
      </c>
      <c r="I16" s="10">
        <f t="shared" si="1"/>
        <v>47396899.413333341</v>
      </c>
      <c r="J16" s="18"/>
    </row>
    <row r="17" spans="1:10" x14ac:dyDescent="0.25">
      <c r="A17" s="19" t="s">
        <v>25</v>
      </c>
      <c r="B17" s="5">
        <v>21</v>
      </c>
      <c r="C17" s="5">
        <v>130946</v>
      </c>
      <c r="D17" s="5"/>
      <c r="E17" s="5"/>
      <c r="F17" s="5"/>
      <c r="G17" s="10">
        <v>209</v>
      </c>
      <c r="H17" s="10">
        <f t="shared" si="2"/>
        <v>27367714</v>
      </c>
      <c r="I17" s="10">
        <f t="shared" si="1"/>
        <v>18610045.52</v>
      </c>
      <c r="J17" s="18"/>
    </row>
    <row r="18" spans="1:10" x14ac:dyDescent="0.25">
      <c r="A18" s="19" t="s">
        <v>27</v>
      </c>
      <c r="B18" s="5">
        <v>28</v>
      </c>
      <c r="C18" s="5">
        <v>372462</v>
      </c>
      <c r="D18" s="5">
        <v>154</v>
      </c>
      <c r="E18" s="5">
        <v>103</v>
      </c>
      <c r="F18" s="5">
        <v>143</v>
      </c>
      <c r="G18" s="10">
        <f t="shared" si="0"/>
        <v>133.33333333333334</v>
      </c>
      <c r="H18" s="10">
        <f t="shared" si="2"/>
        <v>49661600</v>
      </c>
      <c r="I18" s="10">
        <f t="shared" si="1"/>
        <v>33769888</v>
      </c>
      <c r="J18" s="18"/>
    </row>
    <row r="19" spans="1:10" x14ac:dyDescent="0.25">
      <c r="A19" s="19" t="s">
        <v>28</v>
      </c>
      <c r="B19" s="5">
        <v>349</v>
      </c>
      <c r="C19" s="5">
        <v>7501455</v>
      </c>
      <c r="D19" s="5">
        <v>171</v>
      </c>
      <c r="E19" s="5">
        <v>172</v>
      </c>
      <c r="F19" s="5">
        <v>202</v>
      </c>
      <c r="G19" s="10">
        <f t="shared" si="0"/>
        <v>181.66666666666666</v>
      </c>
      <c r="H19" s="10">
        <f t="shared" si="2"/>
        <v>1362764325</v>
      </c>
      <c r="I19" s="10">
        <f t="shared" si="1"/>
        <v>926679741.00000012</v>
      </c>
      <c r="J19" s="18"/>
    </row>
    <row r="20" spans="1:10" x14ac:dyDescent="0.25">
      <c r="A20" s="19" t="s">
        <v>29</v>
      </c>
      <c r="B20" s="5">
        <v>141</v>
      </c>
      <c r="C20" s="5">
        <v>2684270</v>
      </c>
      <c r="D20" s="5">
        <v>118</v>
      </c>
      <c r="E20" s="5">
        <v>107</v>
      </c>
      <c r="F20" s="5">
        <v>128</v>
      </c>
      <c r="G20" s="10">
        <f t="shared" si="0"/>
        <v>117.66666666666667</v>
      </c>
      <c r="H20" s="10">
        <f t="shared" si="2"/>
        <v>315849103.33333337</v>
      </c>
      <c r="I20" s="10">
        <f t="shared" si="1"/>
        <v>214777390.26666671</v>
      </c>
      <c r="J20" s="18"/>
    </row>
    <row r="21" spans="1:10" x14ac:dyDescent="0.25">
      <c r="A21" s="19" t="s">
        <v>26</v>
      </c>
      <c r="B21" s="5">
        <v>40</v>
      </c>
      <c r="C21" s="5">
        <v>579473</v>
      </c>
      <c r="D21" s="5">
        <v>69</v>
      </c>
      <c r="E21" s="5">
        <v>95</v>
      </c>
      <c r="F21" s="5">
        <v>149</v>
      </c>
      <c r="G21" s="10">
        <f t="shared" si="0"/>
        <v>104.33333333333333</v>
      </c>
      <c r="H21" s="10">
        <f t="shared" si="2"/>
        <v>60458349.666666664</v>
      </c>
      <c r="I21" s="10">
        <f t="shared" si="1"/>
        <v>41111677.773333333</v>
      </c>
      <c r="J21" s="18"/>
    </row>
    <row r="22" spans="1:10" x14ac:dyDescent="0.25">
      <c r="A22" s="19" t="s">
        <v>30</v>
      </c>
      <c r="B22" s="5">
        <v>24</v>
      </c>
      <c r="C22" s="5">
        <v>547850</v>
      </c>
      <c r="D22" s="5">
        <v>95</v>
      </c>
      <c r="E22" s="5">
        <v>113</v>
      </c>
      <c r="F22" s="5"/>
      <c r="G22" s="10">
        <f t="shared" si="0"/>
        <v>104</v>
      </c>
      <c r="H22" s="10">
        <f t="shared" si="2"/>
        <v>56976400</v>
      </c>
      <c r="I22" s="10">
        <f t="shared" si="1"/>
        <v>38743952</v>
      </c>
      <c r="J22" s="18"/>
    </row>
    <row r="23" spans="1:10" x14ac:dyDescent="0.25">
      <c r="A23" s="19" t="s">
        <v>31</v>
      </c>
      <c r="B23" s="5">
        <v>56</v>
      </c>
      <c r="C23" s="5">
        <v>959245</v>
      </c>
      <c r="D23" s="5">
        <v>115</v>
      </c>
      <c r="E23" s="5">
        <v>188</v>
      </c>
      <c r="F23" s="5">
        <v>249</v>
      </c>
      <c r="G23" s="10">
        <f t="shared" si="0"/>
        <v>184</v>
      </c>
      <c r="H23" s="10">
        <f t="shared" si="2"/>
        <v>176501080</v>
      </c>
      <c r="I23" s="10">
        <f t="shared" si="1"/>
        <v>120020734.40000001</v>
      </c>
      <c r="J23" s="18"/>
    </row>
    <row r="24" spans="1:10" x14ac:dyDescent="0.25">
      <c r="A24" s="19" t="s">
        <v>32</v>
      </c>
      <c r="B24" s="5">
        <v>127</v>
      </c>
      <c r="C24" s="5">
        <v>9475745</v>
      </c>
      <c r="D24" s="5"/>
      <c r="E24" s="5">
        <v>107</v>
      </c>
      <c r="F24" s="5"/>
      <c r="G24" s="10">
        <f t="shared" si="0"/>
        <v>107</v>
      </c>
      <c r="H24" s="10">
        <f t="shared" si="2"/>
        <v>1013904715</v>
      </c>
      <c r="I24" s="10">
        <f t="shared" si="1"/>
        <v>689455206.20000005</v>
      </c>
      <c r="J24" s="18"/>
    </row>
    <row r="25" spans="1:10" x14ac:dyDescent="0.25">
      <c r="A25" s="19" t="s">
        <v>35</v>
      </c>
      <c r="B25" s="5">
        <v>35</v>
      </c>
      <c r="C25" s="5">
        <v>255256</v>
      </c>
      <c r="D25" s="5"/>
      <c r="E25" s="5">
        <v>284</v>
      </c>
      <c r="F25" s="5">
        <v>109</v>
      </c>
      <c r="G25" s="10">
        <f t="shared" si="0"/>
        <v>196.5</v>
      </c>
      <c r="H25" s="10">
        <f t="shared" si="2"/>
        <v>50157804</v>
      </c>
      <c r="I25" s="10">
        <f t="shared" si="1"/>
        <v>34107306.719999999</v>
      </c>
      <c r="J25" s="18"/>
    </row>
    <row r="26" spans="1:10" x14ac:dyDescent="0.25">
      <c r="A26" s="19" t="s">
        <v>34</v>
      </c>
      <c r="B26" s="5">
        <v>46</v>
      </c>
      <c r="C26" s="5">
        <v>925260</v>
      </c>
      <c r="D26" s="5">
        <v>144</v>
      </c>
      <c r="E26" s="5">
        <v>206</v>
      </c>
      <c r="F26" s="5"/>
      <c r="G26" s="10">
        <f t="shared" si="0"/>
        <v>175</v>
      </c>
      <c r="H26" s="10">
        <f t="shared" si="2"/>
        <v>161920500</v>
      </c>
      <c r="I26" s="10">
        <f t="shared" si="1"/>
        <v>110105940.00000001</v>
      </c>
      <c r="J26" s="18"/>
    </row>
    <row r="27" spans="1:10" x14ac:dyDescent="0.25">
      <c r="A27" s="19" t="s">
        <v>33</v>
      </c>
      <c r="B27" s="5">
        <v>198</v>
      </c>
      <c r="C27" s="5">
        <v>5056605</v>
      </c>
      <c r="D27" s="5">
        <v>300</v>
      </c>
      <c r="E27" s="5">
        <v>208</v>
      </c>
      <c r="F27" s="5">
        <v>469</v>
      </c>
      <c r="G27" s="10">
        <f t="shared" si="0"/>
        <v>325.66666666666669</v>
      </c>
      <c r="H27" s="10">
        <f t="shared" si="2"/>
        <v>1646767695</v>
      </c>
      <c r="I27" s="10">
        <f t="shared" si="1"/>
        <v>1119802032.6000001</v>
      </c>
      <c r="J27" s="18"/>
    </row>
    <row r="28" spans="1:10" x14ac:dyDescent="0.25">
      <c r="A28" s="19" t="s">
        <v>36</v>
      </c>
      <c r="B28" s="5">
        <v>186</v>
      </c>
      <c r="C28" s="5">
        <v>3624655</v>
      </c>
      <c r="D28" s="5">
        <v>216</v>
      </c>
      <c r="E28" s="5">
        <v>193</v>
      </c>
      <c r="F28" s="5">
        <v>194</v>
      </c>
      <c r="G28" s="10">
        <f t="shared" si="0"/>
        <v>201</v>
      </c>
      <c r="H28" s="10">
        <f t="shared" si="2"/>
        <v>728555655</v>
      </c>
      <c r="I28" s="10">
        <f t="shared" si="1"/>
        <v>495417845.40000004</v>
      </c>
      <c r="J28" s="18"/>
    </row>
    <row r="29" spans="1:10" x14ac:dyDescent="0.25">
      <c r="A29" s="19" t="s">
        <v>37</v>
      </c>
      <c r="B29" s="5">
        <v>33</v>
      </c>
      <c r="C29" s="5">
        <v>1208325</v>
      </c>
      <c r="D29" s="5">
        <v>144</v>
      </c>
      <c r="E29" s="5">
        <v>124</v>
      </c>
      <c r="F29" s="5">
        <v>165</v>
      </c>
      <c r="G29" s="10">
        <f t="shared" si="0"/>
        <v>144.33333333333334</v>
      </c>
      <c r="H29" s="10">
        <f t="shared" si="2"/>
        <v>174401575</v>
      </c>
      <c r="I29" s="10">
        <f t="shared" si="1"/>
        <v>118593071.00000001</v>
      </c>
      <c r="J29" s="18"/>
    </row>
    <row r="30" spans="1:10" x14ac:dyDescent="0.25">
      <c r="A30" s="19" t="s">
        <v>39</v>
      </c>
      <c r="B30" s="5">
        <v>37</v>
      </c>
      <c r="C30" s="5">
        <v>1015640</v>
      </c>
      <c r="D30" s="5">
        <v>103</v>
      </c>
      <c r="E30" s="5">
        <v>61</v>
      </c>
      <c r="F30" s="5">
        <v>53</v>
      </c>
      <c r="G30" s="10">
        <f t="shared" si="0"/>
        <v>72.333333333333329</v>
      </c>
      <c r="H30" s="10">
        <f t="shared" si="2"/>
        <v>73464626.666666657</v>
      </c>
      <c r="I30" s="10">
        <f t="shared" si="1"/>
        <v>49955946.133333333</v>
      </c>
      <c r="J30" s="18"/>
    </row>
    <row r="31" spans="1:10" x14ac:dyDescent="0.25">
      <c r="A31" s="19" t="s">
        <v>38</v>
      </c>
      <c r="B31" s="5">
        <v>147</v>
      </c>
      <c r="C31" s="5">
        <v>3997749</v>
      </c>
      <c r="D31" s="5">
        <v>83</v>
      </c>
      <c r="E31" s="5">
        <v>79</v>
      </c>
      <c r="F31" s="5">
        <v>111</v>
      </c>
      <c r="G31" s="10">
        <f t="shared" si="0"/>
        <v>91</v>
      </c>
      <c r="H31" s="10">
        <f t="shared" si="2"/>
        <v>363795159</v>
      </c>
      <c r="I31" s="10">
        <f t="shared" si="1"/>
        <v>247380708.12</v>
      </c>
      <c r="J31" s="18"/>
    </row>
    <row r="32" spans="1:10" x14ac:dyDescent="0.25">
      <c r="A32" s="19" t="s">
        <v>40</v>
      </c>
      <c r="B32" s="5">
        <v>60</v>
      </c>
      <c r="C32" s="5">
        <v>840482</v>
      </c>
      <c r="D32" s="5"/>
      <c r="E32" s="5"/>
      <c r="F32" s="5">
        <v>191</v>
      </c>
      <c r="G32" s="10">
        <f t="shared" si="0"/>
        <v>191</v>
      </c>
      <c r="H32" s="10">
        <f t="shared" si="2"/>
        <v>160532062</v>
      </c>
      <c r="I32" s="10">
        <f t="shared" si="1"/>
        <v>109161802.16000001</v>
      </c>
      <c r="J32" s="18"/>
    </row>
    <row r="33" spans="1:10" x14ac:dyDescent="0.25">
      <c r="A33" s="19" t="s">
        <v>43</v>
      </c>
      <c r="B33" s="5">
        <v>56</v>
      </c>
      <c r="C33" s="5">
        <v>359214</v>
      </c>
      <c r="D33" s="5"/>
      <c r="E33" s="5">
        <v>155</v>
      </c>
      <c r="F33" s="5"/>
      <c r="G33" s="10">
        <f t="shared" si="0"/>
        <v>155</v>
      </c>
      <c r="H33" s="10">
        <f t="shared" si="2"/>
        <v>55678170</v>
      </c>
      <c r="I33" s="10">
        <f t="shared" si="1"/>
        <v>37861155.600000001</v>
      </c>
      <c r="J33" s="18"/>
    </row>
    <row r="34" spans="1:10" x14ac:dyDescent="0.25">
      <c r="A34" s="19" t="s">
        <v>47</v>
      </c>
      <c r="B34" s="5">
        <v>6</v>
      </c>
      <c r="C34" s="5">
        <v>217128</v>
      </c>
      <c r="D34" s="5">
        <v>109</v>
      </c>
      <c r="E34" s="5"/>
      <c r="F34" s="5"/>
      <c r="G34" s="10">
        <f t="shared" si="0"/>
        <v>109</v>
      </c>
      <c r="H34" s="10">
        <f t="shared" si="2"/>
        <v>23666952</v>
      </c>
      <c r="I34" s="10">
        <f t="shared" si="1"/>
        <v>16093527.360000001</v>
      </c>
      <c r="J34" s="18"/>
    </row>
    <row r="35" spans="1:10" x14ac:dyDescent="0.25">
      <c r="A35" s="19" t="s">
        <v>44</v>
      </c>
      <c r="B35" s="5">
        <v>42</v>
      </c>
      <c r="C35" s="5">
        <v>485525</v>
      </c>
      <c r="D35" s="5"/>
      <c r="E35" s="5"/>
      <c r="F35" s="5"/>
      <c r="G35" s="10">
        <v>209</v>
      </c>
      <c r="H35" s="10">
        <f t="shared" si="2"/>
        <v>101474725</v>
      </c>
      <c r="I35" s="10">
        <f t="shared" si="1"/>
        <v>69002813</v>
      </c>
      <c r="J35" s="18"/>
    </row>
    <row r="36" spans="1:10" x14ac:dyDescent="0.25">
      <c r="A36" s="19" t="s">
        <v>45</v>
      </c>
      <c r="B36" s="5">
        <v>202</v>
      </c>
      <c r="C36" s="5">
        <v>3936036</v>
      </c>
      <c r="D36" s="5">
        <v>296</v>
      </c>
      <c r="E36" s="5">
        <v>243</v>
      </c>
      <c r="F36" s="5">
        <v>419</v>
      </c>
      <c r="G36" s="10">
        <f t="shared" si="0"/>
        <v>319.33333333333331</v>
      </c>
      <c r="H36" s="10">
        <f t="shared" si="2"/>
        <v>1256907496</v>
      </c>
      <c r="I36" s="10">
        <f t="shared" si="1"/>
        <v>854697097.28000009</v>
      </c>
      <c r="J36" s="18"/>
    </row>
    <row r="37" spans="1:10" x14ac:dyDescent="0.25">
      <c r="A37" s="19" t="s">
        <v>46</v>
      </c>
      <c r="B37" s="5">
        <v>50</v>
      </c>
      <c r="C37" s="5">
        <v>333124</v>
      </c>
      <c r="D37" s="5">
        <v>154</v>
      </c>
      <c r="E37" s="5">
        <v>114</v>
      </c>
      <c r="F37" s="5">
        <v>178</v>
      </c>
      <c r="G37" s="10">
        <f t="shared" si="0"/>
        <v>148.66666666666666</v>
      </c>
      <c r="H37" s="10">
        <f t="shared" si="2"/>
        <v>49524434.666666664</v>
      </c>
      <c r="I37" s="10">
        <f t="shared" si="1"/>
        <v>33676615.57333333</v>
      </c>
      <c r="J37" s="18"/>
    </row>
    <row r="38" spans="1:10" x14ac:dyDescent="0.25">
      <c r="A38" s="19" t="s">
        <v>48</v>
      </c>
      <c r="B38" s="5">
        <v>401</v>
      </c>
      <c r="C38" s="5">
        <v>12127811</v>
      </c>
      <c r="D38" s="5">
        <v>203</v>
      </c>
      <c r="E38" s="5">
        <v>206</v>
      </c>
      <c r="F38" s="5">
        <v>311</v>
      </c>
      <c r="G38" s="10">
        <f t="shared" si="0"/>
        <v>240</v>
      </c>
      <c r="H38" s="10">
        <f t="shared" si="2"/>
        <v>2910674640</v>
      </c>
      <c r="I38" s="10">
        <f t="shared" si="1"/>
        <v>1979258755.2</v>
      </c>
      <c r="J38" s="18"/>
    </row>
    <row r="39" spans="1:10" x14ac:dyDescent="0.25">
      <c r="A39" s="19" t="s">
        <v>41</v>
      </c>
      <c r="B39" s="5">
        <v>158</v>
      </c>
      <c r="C39" s="5">
        <v>3502048</v>
      </c>
      <c r="D39" s="5">
        <v>116</v>
      </c>
      <c r="E39" s="5">
        <v>117</v>
      </c>
      <c r="F39" s="5">
        <v>161</v>
      </c>
      <c r="G39" s="10">
        <f t="shared" si="0"/>
        <v>131.33333333333334</v>
      </c>
      <c r="H39" s="10">
        <f t="shared" si="2"/>
        <v>459935637.33333337</v>
      </c>
      <c r="I39" s="10">
        <f t="shared" si="1"/>
        <v>312756233.38666672</v>
      </c>
      <c r="J39" s="18"/>
    </row>
    <row r="40" spans="1:10" x14ac:dyDescent="0.25">
      <c r="A40" s="19" t="s">
        <v>42</v>
      </c>
      <c r="B40" s="5">
        <v>16</v>
      </c>
      <c r="C40" s="5">
        <v>184248</v>
      </c>
      <c r="D40" s="5"/>
      <c r="E40" s="5">
        <v>171</v>
      </c>
      <c r="F40" s="5"/>
      <c r="G40" s="10">
        <f t="shared" si="0"/>
        <v>171</v>
      </c>
      <c r="H40" s="10">
        <f t="shared" si="2"/>
        <v>31506408</v>
      </c>
      <c r="I40" s="10">
        <f t="shared" si="1"/>
        <v>21424357.440000001</v>
      </c>
      <c r="J40" s="18"/>
    </row>
    <row r="41" spans="1:10" x14ac:dyDescent="0.25">
      <c r="A41" s="19" t="s">
        <v>49</v>
      </c>
      <c r="B41" s="5">
        <v>121</v>
      </c>
      <c r="C41" s="5">
        <v>2385401</v>
      </c>
      <c r="D41" s="5">
        <v>153</v>
      </c>
      <c r="E41" s="5">
        <v>152</v>
      </c>
      <c r="F41" s="5">
        <v>331</v>
      </c>
      <c r="G41" s="10">
        <f t="shared" si="0"/>
        <v>212</v>
      </c>
      <c r="H41" s="10">
        <f t="shared" si="2"/>
        <v>505705012</v>
      </c>
      <c r="I41" s="10">
        <f t="shared" si="1"/>
        <v>343879408.16000003</v>
      </c>
      <c r="J41" s="18"/>
    </row>
    <row r="42" spans="1:10" x14ac:dyDescent="0.25">
      <c r="A42" s="19" t="s">
        <v>50</v>
      </c>
      <c r="B42" s="5">
        <v>131</v>
      </c>
      <c r="C42" s="5">
        <v>1956385</v>
      </c>
      <c r="D42" s="5">
        <v>89</v>
      </c>
      <c r="E42" s="5">
        <v>109</v>
      </c>
      <c r="F42" s="5">
        <v>97</v>
      </c>
      <c r="G42" s="10">
        <f t="shared" si="0"/>
        <v>98.333333333333329</v>
      </c>
      <c r="H42" s="10">
        <f t="shared" si="2"/>
        <v>192377858.33333331</v>
      </c>
      <c r="I42" s="10">
        <f t="shared" si="1"/>
        <v>130816943.66666666</v>
      </c>
      <c r="J42" s="18"/>
    </row>
    <row r="43" spans="1:10" x14ac:dyDescent="0.25">
      <c r="A43" s="19" t="s">
        <v>51</v>
      </c>
      <c r="B43" s="5">
        <v>37</v>
      </c>
      <c r="C43" s="5">
        <v>1008683</v>
      </c>
      <c r="D43" s="5">
        <v>114</v>
      </c>
      <c r="E43" s="5">
        <v>132</v>
      </c>
      <c r="F43" s="5"/>
      <c r="G43" s="10">
        <f t="shared" si="0"/>
        <v>123</v>
      </c>
      <c r="H43" s="10">
        <f t="shared" si="2"/>
        <v>124068009</v>
      </c>
      <c r="I43" s="10">
        <f t="shared" si="1"/>
        <v>84366246.120000005</v>
      </c>
      <c r="J43" s="18"/>
    </row>
    <row r="44" spans="1:10" x14ac:dyDescent="0.25">
      <c r="A44" s="19" t="s">
        <v>52</v>
      </c>
      <c r="B44" s="5">
        <v>530</v>
      </c>
      <c r="C44" s="5">
        <v>6741697</v>
      </c>
      <c r="D44" s="5">
        <v>247</v>
      </c>
      <c r="E44" s="5">
        <v>196</v>
      </c>
      <c r="F44" s="5">
        <v>312</v>
      </c>
      <c r="G44" s="10">
        <f t="shared" si="0"/>
        <v>251.66666666666666</v>
      </c>
      <c r="H44" s="10">
        <f t="shared" si="2"/>
        <v>1696660411.6666665</v>
      </c>
      <c r="I44" s="10">
        <f t="shared" si="1"/>
        <v>1153729079.9333334</v>
      </c>
      <c r="J44" s="18"/>
    </row>
    <row r="45" spans="1:10" x14ac:dyDescent="0.25">
      <c r="A45" s="19" t="s">
        <v>54</v>
      </c>
      <c r="B45" s="5">
        <v>90</v>
      </c>
      <c r="C45" s="5">
        <v>1381596</v>
      </c>
      <c r="D45" s="5">
        <v>351</v>
      </c>
      <c r="E45" s="5">
        <v>518</v>
      </c>
      <c r="F45" s="5">
        <v>522</v>
      </c>
      <c r="G45" s="10">
        <f t="shared" si="0"/>
        <v>463.66666666666669</v>
      </c>
      <c r="H45" s="10">
        <f t="shared" si="2"/>
        <v>640600012</v>
      </c>
      <c r="I45" s="10">
        <f t="shared" si="1"/>
        <v>435608008.16000003</v>
      </c>
      <c r="J45" s="18"/>
    </row>
    <row r="46" spans="1:10" x14ac:dyDescent="0.25">
      <c r="A46" s="19" t="s">
        <v>55</v>
      </c>
      <c r="B46" s="5">
        <v>110</v>
      </c>
      <c r="C46" s="5">
        <v>1887862</v>
      </c>
      <c r="D46" s="5">
        <v>134</v>
      </c>
      <c r="E46" s="5"/>
      <c r="F46" s="5">
        <v>106</v>
      </c>
      <c r="G46" s="10">
        <f t="shared" si="0"/>
        <v>120</v>
      </c>
      <c r="H46" s="10">
        <f t="shared" si="2"/>
        <v>226543440</v>
      </c>
      <c r="I46" s="10">
        <f t="shared" si="1"/>
        <v>154049539.20000002</v>
      </c>
      <c r="J46" s="18"/>
    </row>
    <row r="47" spans="1:10" x14ac:dyDescent="0.25">
      <c r="A47" s="19" t="s">
        <v>56</v>
      </c>
      <c r="B47" s="5">
        <v>23</v>
      </c>
      <c r="C47" s="5">
        <v>223369</v>
      </c>
      <c r="D47" s="5">
        <v>114</v>
      </c>
      <c r="E47" s="5">
        <v>95</v>
      </c>
      <c r="F47" s="5">
        <v>171</v>
      </c>
      <c r="G47" s="10">
        <f t="shared" si="0"/>
        <v>126.66666666666667</v>
      </c>
      <c r="H47" s="10">
        <f>C47*G47</f>
        <v>28293406.666666668</v>
      </c>
      <c r="I47" s="10">
        <f t="shared" si="1"/>
        <v>19239516.533333335</v>
      </c>
      <c r="J47" s="18"/>
    </row>
    <row r="48" spans="1:10" x14ac:dyDescent="0.25">
      <c r="A48" s="19" t="s">
        <v>57</v>
      </c>
      <c r="B48" s="5">
        <v>86</v>
      </c>
      <c r="C48" s="5">
        <v>2956936</v>
      </c>
      <c r="D48" s="5">
        <v>114</v>
      </c>
      <c r="E48" s="5">
        <v>77</v>
      </c>
      <c r="F48" s="5">
        <v>81</v>
      </c>
      <c r="G48" s="10">
        <f t="shared" si="0"/>
        <v>90.666666666666671</v>
      </c>
      <c r="H48" s="10">
        <f t="shared" si="2"/>
        <v>268095530.66666669</v>
      </c>
      <c r="I48" s="10">
        <f t="shared" si="1"/>
        <v>182304960.85333335</v>
      </c>
      <c r="J48" s="18"/>
    </row>
    <row r="49" spans="1:10" x14ac:dyDescent="0.25">
      <c r="A49" s="19" t="s">
        <v>58</v>
      </c>
      <c r="B49" s="5">
        <v>54</v>
      </c>
      <c r="C49" s="5">
        <v>3584966</v>
      </c>
      <c r="D49" s="5">
        <v>70</v>
      </c>
      <c r="E49" s="5">
        <v>71</v>
      </c>
      <c r="F49" s="5">
        <v>65</v>
      </c>
      <c r="G49" s="10">
        <f t="shared" si="0"/>
        <v>68.666666666666671</v>
      </c>
      <c r="H49" s="10">
        <f t="shared" si="2"/>
        <v>246167665.33333334</v>
      </c>
      <c r="I49" s="10">
        <f t="shared" si="1"/>
        <v>167394012.42666668</v>
      </c>
      <c r="J49" s="18"/>
    </row>
    <row r="50" spans="1:10" x14ac:dyDescent="0.25">
      <c r="A50" s="19" t="s">
        <v>59</v>
      </c>
      <c r="B50" s="5">
        <v>13</v>
      </c>
      <c r="C50" s="5">
        <v>152154</v>
      </c>
      <c r="D50" s="5">
        <v>292</v>
      </c>
      <c r="E50" s="5">
        <v>292</v>
      </c>
      <c r="F50" s="5"/>
      <c r="G50" s="10">
        <f t="shared" si="0"/>
        <v>292</v>
      </c>
      <c r="H50" s="10">
        <f t="shared" si="2"/>
        <v>44428968</v>
      </c>
      <c r="I50" s="10">
        <f t="shared" si="1"/>
        <v>30211698.240000002</v>
      </c>
      <c r="J50" s="18"/>
    </row>
    <row r="51" spans="1:10" x14ac:dyDescent="0.25">
      <c r="A51" s="19" t="s">
        <v>61</v>
      </c>
      <c r="B51" s="5">
        <v>10</v>
      </c>
      <c r="C51" s="5">
        <v>134319</v>
      </c>
      <c r="D51" s="5">
        <v>202</v>
      </c>
      <c r="E51" s="5">
        <v>429</v>
      </c>
      <c r="F51" s="5">
        <v>468</v>
      </c>
      <c r="G51" s="10">
        <f t="shared" si="0"/>
        <v>366.33333333333331</v>
      </c>
      <c r="H51" s="10">
        <f t="shared" si="2"/>
        <v>49205527</v>
      </c>
      <c r="I51" s="10">
        <f t="shared" si="1"/>
        <v>33459758.360000003</v>
      </c>
      <c r="J51" s="18"/>
    </row>
    <row r="52" spans="1:10" x14ac:dyDescent="0.25">
      <c r="A52" s="19" t="s">
        <v>60</v>
      </c>
      <c r="B52" s="5">
        <v>137</v>
      </c>
      <c r="C52" s="5">
        <v>2533249</v>
      </c>
      <c r="D52" s="5">
        <v>155</v>
      </c>
      <c r="E52" s="5">
        <v>208</v>
      </c>
      <c r="F52" s="5"/>
      <c r="G52" s="10">
        <f t="shared" si="0"/>
        <v>181.5</v>
      </c>
      <c r="H52" s="10">
        <f t="shared" si="2"/>
        <v>459784693.5</v>
      </c>
      <c r="I52" s="10">
        <f t="shared" si="1"/>
        <v>312653591.58000004</v>
      </c>
      <c r="J52" s="18"/>
    </row>
    <row r="53" spans="1:10" x14ac:dyDescent="0.25">
      <c r="A53" s="19" t="s">
        <v>62</v>
      </c>
      <c r="B53" s="5">
        <v>118</v>
      </c>
      <c r="C53" s="5">
        <v>4661372</v>
      </c>
      <c r="D53" s="5">
        <v>170</v>
      </c>
      <c r="E53" s="5">
        <v>157</v>
      </c>
      <c r="F53" s="5">
        <v>194</v>
      </c>
      <c r="G53" s="10">
        <f t="shared" si="0"/>
        <v>173.66666666666666</v>
      </c>
      <c r="H53" s="10">
        <f t="shared" si="2"/>
        <v>809524937.33333325</v>
      </c>
      <c r="I53" s="10">
        <f t="shared" si="1"/>
        <v>550476957.38666666</v>
      </c>
      <c r="J53" s="18"/>
    </row>
    <row r="54" spans="1:10" x14ac:dyDescent="0.25">
      <c r="A54" s="19" t="s">
        <v>64</v>
      </c>
      <c r="B54" s="5">
        <v>126</v>
      </c>
      <c r="C54" s="5">
        <v>1711820</v>
      </c>
      <c r="D54" s="5">
        <v>215</v>
      </c>
      <c r="E54" s="5">
        <v>139</v>
      </c>
      <c r="F54" s="5">
        <v>148</v>
      </c>
      <c r="G54" s="10">
        <f t="shared" si="0"/>
        <v>167.33333333333334</v>
      </c>
      <c r="H54" s="10">
        <f t="shared" si="2"/>
        <v>286444546.66666669</v>
      </c>
      <c r="I54" s="10">
        <f t="shared" si="1"/>
        <v>194782291.73333335</v>
      </c>
      <c r="J54" s="18"/>
    </row>
    <row r="55" spans="1:10" x14ac:dyDescent="0.25">
      <c r="A55" s="19" t="s">
        <v>63</v>
      </c>
      <c r="B55" s="5">
        <v>90</v>
      </c>
      <c r="C55" s="5">
        <v>634266</v>
      </c>
      <c r="D55" s="5">
        <v>120</v>
      </c>
      <c r="E55" s="5">
        <v>132</v>
      </c>
      <c r="F55" s="5">
        <v>111</v>
      </c>
      <c r="G55" s="10">
        <f t="shared" si="0"/>
        <v>121</v>
      </c>
      <c r="H55" s="10">
        <f t="shared" si="2"/>
        <v>76746186</v>
      </c>
      <c r="I55" s="10">
        <f t="shared" si="1"/>
        <v>52187406.480000004</v>
      </c>
      <c r="J55" s="18"/>
    </row>
    <row r="56" spans="1:10" ht="15.75" thickBot="1" x14ac:dyDescent="0.3">
      <c r="A56" s="19" t="s">
        <v>65</v>
      </c>
      <c r="B56" s="6">
        <v>116</v>
      </c>
      <c r="C56" s="6">
        <v>1036431</v>
      </c>
      <c r="D56" s="6"/>
      <c r="E56" s="6">
        <v>114</v>
      </c>
      <c r="F56" s="6"/>
      <c r="G56" s="10">
        <f t="shared" si="0"/>
        <v>114</v>
      </c>
      <c r="H56" s="11">
        <f t="shared" si="2"/>
        <v>118153134</v>
      </c>
      <c r="I56" s="11">
        <f t="shared" si="1"/>
        <v>80344131.120000005</v>
      </c>
      <c r="J56" s="18"/>
    </row>
    <row r="57" spans="1:10" ht="16.5" thickTop="1" thickBot="1" x14ac:dyDescent="0.3">
      <c r="A57" s="19" t="s">
        <v>53</v>
      </c>
      <c r="B57" s="5">
        <v>65</v>
      </c>
      <c r="C57" s="5">
        <v>1580904</v>
      </c>
      <c r="D57" s="5">
        <v>230</v>
      </c>
      <c r="E57" s="5">
        <v>312</v>
      </c>
      <c r="F57" s="5">
        <v>390</v>
      </c>
      <c r="G57" s="10">
        <f t="shared" si="0"/>
        <v>310.66666666666669</v>
      </c>
      <c r="H57" s="10">
        <f t="shared" si="2"/>
        <v>491134176.00000006</v>
      </c>
      <c r="I57" s="11">
        <f t="shared" si="1"/>
        <v>333971239.68000007</v>
      </c>
      <c r="J57" s="18"/>
    </row>
    <row r="58" spans="1:10" ht="16.149999999999999" customHeight="1" thickTop="1" x14ac:dyDescent="0.25">
      <c r="A58" s="20" t="s">
        <v>0</v>
      </c>
      <c r="B58" s="7">
        <f>SUM(B6:B57)</f>
        <v>5479</v>
      </c>
      <c r="C58" s="7">
        <f>SUM(C6:C57)</f>
        <v>128628289</v>
      </c>
      <c r="D58" s="8"/>
      <c r="E58" s="8"/>
      <c r="F58" s="8">
        <f>AVERAGE(F6:F57)</f>
        <v>208.54054054054055</v>
      </c>
      <c r="G58" s="8"/>
      <c r="H58" s="8">
        <f>SUM(H6:H57)</f>
        <v>24032054456</v>
      </c>
      <c r="I58" s="21">
        <f>SUM(I6:I57)</f>
        <v>16341797030.080006</v>
      </c>
      <c r="J58" s="18"/>
    </row>
    <row r="59" spans="1:10" ht="16.149999999999999" customHeight="1" x14ac:dyDescent="0.25">
      <c r="A59" s="1"/>
      <c r="B59" s="7"/>
      <c r="C59" s="8"/>
      <c r="D59" s="8"/>
      <c r="E59" s="8"/>
      <c r="F59" s="8"/>
      <c r="G59" s="8"/>
      <c r="H59" s="8"/>
      <c r="I59" s="8"/>
    </row>
    <row r="60" spans="1:10" x14ac:dyDescent="0.25">
      <c r="A60" s="2" t="s">
        <v>72</v>
      </c>
      <c r="B60" s="7"/>
      <c r="C60" s="8"/>
    </row>
    <row r="61" spans="1:10" x14ac:dyDescent="0.25">
      <c r="A61" s="1"/>
      <c r="B61" s="2" t="s">
        <v>13</v>
      </c>
      <c r="C61" s="8"/>
    </row>
    <row r="62" spans="1:10" x14ac:dyDescent="0.25">
      <c r="A62" s="2" t="s">
        <v>88</v>
      </c>
    </row>
    <row r="63" spans="1:10" x14ac:dyDescent="0.25">
      <c r="A63" s="2"/>
      <c r="B63" s="16" t="s">
        <v>6</v>
      </c>
    </row>
    <row r="64" spans="1:10" x14ac:dyDescent="0.25">
      <c r="A64" s="2"/>
      <c r="B64" s="16" t="s">
        <v>12</v>
      </c>
      <c r="H64" s="3"/>
    </row>
    <row r="65" spans="1:8" x14ac:dyDescent="0.25">
      <c r="A65" s="2"/>
      <c r="B65" s="16" t="s">
        <v>7</v>
      </c>
      <c r="H65" s="3"/>
    </row>
    <row r="66" spans="1:8" x14ac:dyDescent="0.25">
      <c r="B66" s="16" t="s">
        <v>11</v>
      </c>
    </row>
    <row r="67" spans="1:8" x14ac:dyDescent="0.25">
      <c r="B67" s="16" t="s">
        <v>8</v>
      </c>
    </row>
    <row r="68" spans="1:8" x14ac:dyDescent="0.25">
      <c r="B68" s="12"/>
      <c r="C68" s="12" t="s">
        <v>5</v>
      </c>
    </row>
    <row r="69" spans="1:8" x14ac:dyDescent="0.25">
      <c r="B69" s="17" t="s">
        <v>73</v>
      </c>
    </row>
    <row r="70" spans="1:8" x14ac:dyDescent="0.25">
      <c r="B70"/>
      <c r="C70" s="2" t="s">
        <v>74</v>
      </c>
    </row>
  </sheetData>
  <mergeCells count="6">
    <mergeCell ref="H4:H5"/>
    <mergeCell ref="I4:I5"/>
    <mergeCell ref="A4:A5"/>
    <mergeCell ref="C4:C5"/>
    <mergeCell ref="B4:B5"/>
    <mergeCell ref="D4:G4"/>
  </mergeCells>
  <pageMargins left="0.75" right="0.75" top="0.45" bottom="0.45" header="0.3" footer="0.3"/>
  <pageSetup paperSize="5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34" workbookViewId="0">
      <selection activeCell="A6" sqref="A6:I58"/>
    </sheetView>
  </sheetViews>
  <sheetFormatPr defaultRowHeight="15" x14ac:dyDescent="0.25"/>
  <cols>
    <col min="1" max="1" width="13.5703125" customWidth="1"/>
    <col min="2" max="2" width="13.28515625" style="1" customWidth="1"/>
    <col min="3" max="3" width="14" style="1" customWidth="1"/>
    <col min="4" max="4" width="12" style="1" customWidth="1"/>
    <col min="5" max="6" width="11.85546875" style="1" customWidth="1"/>
    <col min="7" max="7" width="14" customWidth="1"/>
    <col min="8" max="8" width="22.7109375" customWidth="1"/>
    <col min="9" max="9" width="27.28515625" customWidth="1"/>
  </cols>
  <sheetData>
    <row r="1" spans="1:9" x14ac:dyDescent="0.25">
      <c r="H1" t="s">
        <v>10</v>
      </c>
    </row>
    <row r="2" spans="1:9" x14ac:dyDescent="0.25">
      <c r="A2" s="4" t="s">
        <v>70</v>
      </c>
    </row>
    <row r="3" spans="1:9" ht="15.75" thickBot="1" x14ac:dyDescent="0.3"/>
    <row r="4" spans="1:9" ht="42.6" customHeight="1" thickTop="1" x14ac:dyDescent="0.25">
      <c r="A4" s="28" t="s">
        <v>1</v>
      </c>
      <c r="B4" s="30" t="s">
        <v>79</v>
      </c>
      <c r="C4" s="25" t="s">
        <v>80</v>
      </c>
      <c r="D4" s="32" t="s">
        <v>4</v>
      </c>
      <c r="E4" s="33"/>
      <c r="F4" s="33"/>
      <c r="G4" s="34"/>
      <c r="H4" s="25" t="s">
        <v>81</v>
      </c>
      <c r="I4" s="25" t="s">
        <v>82</v>
      </c>
    </row>
    <row r="5" spans="1:9" ht="48" customHeight="1" thickBot="1" x14ac:dyDescent="0.3">
      <c r="A5" s="29"/>
      <c r="B5" s="31"/>
      <c r="C5" s="27"/>
      <c r="D5" s="13" t="s">
        <v>2</v>
      </c>
      <c r="E5" s="13" t="s">
        <v>66</v>
      </c>
      <c r="F5" s="13" t="s">
        <v>68</v>
      </c>
      <c r="G5" s="15" t="s">
        <v>69</v>
      </c>
      <c r="H5" s="26"/>
      <c r="I5" s="27"/>
    </row>
    <row r="6" spans="1:9" ht="16.5" thickTop="1" thickBot="1" x14ac:dyDescent="0.3">
      <c r="A6" s="19" t="s">
        <v>15</v>
      </c>
      <c r="B6" s="5">
        <v>1296</v>
      </c>
      <c r="C6" s="5">
        <v>2490422</v>
      </c>
      <c r="D6" s="9">
        <v>78</v>
      </c>
      <c r="E6" s="9">
        <v>77</v>
      </c>
      <c r="F6" s="24">
        <v>93</v>
      </c>
      <c r="G6" s="10">
        <f>AVERAGE(D6:F6)</f>
        <v>82.666666666666671</v>
      </c>
      <c r="H6" s="10">
        <f>C6*G6</f>
        <v>205874885.33333334</v>
      </c>
      <c r="I6" s="10">
        <f>0.68*H6</f>
        <v>139994922.02666667</v>
      </c>
    </row>
    <row r="7" spans="1:9" ht="16.5" thickTop="1" thickBot="1" x14ac:dyDescent="0.3">
      <c r="A7" s="19" t="s">
        <v>14</v>
      </c>
      <c r="B7" s="9">
        <v>116</v>
      </c>
      <c r="C7" s="9">
        <v>391822</v>
      </c>
      <c r="D7" s="9">
        <v>375</v>
      </c>
      <c r="E7" s="9">
        <v>250</v>
      </c>
      <c r="F7" s="24"/>
      <c r="G7" s="10">
        <f t="shared" ref="G7:G57" si="0">AVERAGE(D7:F7)</f>
        <v>312.5</v>
      </c>
      <c r="H7" s="10">
        <f t="shared" ref="H7:H57" si="1">C7*G7</f>
        <v>122444375</v>
      </c>
      <c r="I7" s="10">
        <f t="shared" ref="I7:I58" si="2">0.68*H7</f>
        <v>83262175</v>
      </c>
    </row>
    <row r="8" spans="1:9" ht="16.5" thickTop="1" thickBot="1" x14ac:dyDescent="0.3">
      <c r="A8" s="19" t="s">
        <v>17</v>
      </c>
      <c r="B8" s="5">
        <v>177</v>
      </c>
      <c r="C8" s="5">
        <v>890934</v>
      </c>
      <c r="D8" s="9">
        <v>107</v>
      </c>
      <c r="E8" s="9">
        <v>121</v>
      </c>
      <c r="F8" s="24">
        <v>171</v>
      </c>
      <c r="G8" s="10">
        <f t="shared" si="0"/>
        <v>133</v>
      </c>
      <c r="H8" s="10">
        <f t="shared" si="1"/>
        <v>118494222</v>
      </c>
      <c r="I8" s="10">
        <f t="shared" si="2"/>
        <v>80576070.960000008</v>
      </c>
    </row>
    <row r="9" spans="1:9" ht="16.5" thickTop="1" thickBot="1" x14ac:dyDescent="0.3">
      <c r="A9" s="19" t="s">
        <v>16</v>
      </c>
      <c r="B9" s="5">
        <v>766</v>
      </c>
      <c r="C9" s="5">
        <v>2194228</v>
      </c>
      <c r="D9" s="9">
        <v>157</v>
      </c>
      <c r="E9" s="9">
        <v>230</v>
      </c>
      <c r="F9" s="24">
        <v>124</v>
      </c>
      <c r="G9" s="10">
        <f t="shared" si="0"/>
        <v>170.33333333333334</v>
      </c>
      <c r="H9" s="10">
        <f t="shared" si="1"/>
        <v>373750169.33333337</v>
      </c>
      <c r="I9" s="10">
        <f t="shared" si="2"/>
        <v>254150115.14666671</v>
      </c>
    </row>
    <row r="10" spans="1:9" ht="16.5" thickTop="1" thickBot="1" x14ac:dyDescent="0.3">
      <c r="A10" s="19" t="s">
        <v>18</v>
      </c>
      <c r="B10" s="5">
        <v>1411</v>
      </c>
      <c r="C10" s="5">
        <v>9744325</v>
      </c>
      <c r="D10" s="9">
        <v>228</v>
      </c>
      <c r="E10" s="9">
        <v>179</v>
      </c>
      <c r="F10" s="24">
        <v>243</v>
      </c>
      <c r="G10" s="10">
        <f t="shared" si="0"/>
        <v>216.66666666666666</v>
      </c>
      <c r="H10" s="10">
        <f t="shared" si="1"/>
        <v>2111270416.6666665</v>
      </c>
      <c r="I10" s="10">
        <f t="shared" si="2"/>
        <v>1435663883.3333333</v>
      </c>
    </row>
    <row r="11" spans="1:9" ht="16.5" thickTop="1" thickBot="1" x14ac:dyDescent="0.3">
      <c r="A11" s="19" t="s">
        <v>19</v>
      </c>
      <c r="B11" s="5">
        <v>399</v>
      </c>
      <c r="C11" s="5">
        <v>1144883</v>
      </c>
      <c r="D11" s="9">
        <v>110</v>
      </c>
      <c r="E11" s="9"/>
      <c r="F11" s="24"/>
      <c r="G11" s="10">
        <f t="shared" si="0"/>
        <v>110</v>
      </c>
      <c r="H11" s="10">
        <f t="shared" si="1"/>
        <v>125937130</v>
      </c>
      <c r="I11" s="10">
        <f t="shared" si="2"/>
        <v>85637248.400000006</v>
      </c>
    </row>
    <row r="12" spans="1:9" ht="16.5" thickTop="1" thickBot="1" x14ac:dyDescent="0.3">
      <c r="A12" s="19" t="s">
        <v>20</v>
      </c>
      <c r="B12" s="5">
        <v>234</v>
      </c>
      <c r="C12" s="5">
        <v>931566</v>
      </c>
      <c r="D12" s="9">
        <v>451</v>
      </c>
      <c r="E12" s="9">
        <v>702</v>
      </c>
      <c r="F12" s="24">
        <v>480</v>
      </c>
      <c r="G12" s="10">
        <f t="shared" si="0"/>
        <v>544.33333333333337</v>
      </c>
      <c r="H12" s="10">
        <f t="shared" si="1"/>
        <v>507082426.00000006</v>
      </c>
      <c r="I12" s="10">
        <f t="shared" si="2"/>
        <v>344816049.68000007</v>
      </c>
    </row>
    <row r="13" spans="1:9" ht="16.5" thickTop="1" thickBot="1" x14ac:dyDescent="0.3">
      <c r="A13" s="19" t="s">
        <v>22</v>
      </c>
      <c r="B13" s="5">
        <v>39</v>
      </c>
      <c r="C13" s="5">
        <v>69685</v>
      </c>
      <c r="D13" s="9">
        <v>144</v>
      </c>
      <c r="E13" s="9">
        <v>173</v>
      </c>
      <c r="F13" s="24">
        <v>199</v>
      </c>
      <c r="G13" s="10">
        <f t="shared" si="0"/>
        <v>172</v>
      </c>
      <c r="H13" s="10">
        <f t="shared" si="1"/>
        <v>11985820</v>
      </c>
      <c r="I13" s="10">
        <f t="shared" si="2"/>
        <v>8150357.6000000006</v>
      </c>
    </row>
    <row r="14" spans="1:9" ht="16.5" thickTop="1" thickBot="1" x14ac:dyDescent="0.3">
      <c r="A14" s="19" t="s">
        <v>21</v>
      </c>
      <c r="B14" s="5">
        <v>3</v>
      </c>
      <c r="C14" s="5">
        <v>65234</v>
      </c>
      <c r="D14" s="9"/>
      <c r="E14" s="9"/>
      <c r="F14" s="24"/>
      <c r="G14" s="10">
        <v>188</v>
      </c>
      <c r="H14" s="10">
        <f t="shared" si="1"/>
        <v>12263992</v>
      </c>
      <c r="I14" s="10">
        <f t="shared" si="2"/>
        <v>8339514.5600000005</v>
      </c>
    </row>
    <row r="15" spans="1:9" ht="16.5" thickTop="1" thickBot="1" x14ac:dyDescent="0.3">
      <c r="A15" s="19" t="s">
        <v>23</v>
      </c>
      <c r="B15" s="5">
        <v>228</v>
      </c>
      <c r="C15" s="5">
        <v>2155117</v>
      </c>
      <c r="D15" s="9">
        <v>119</v>
      </c>
      <c r="E15" s="9">
        <v>119</v>
      </c>
      <c r="F15" s="24">
        <v>100</v>
      </c>
      <c r="G15" s="10">
        <f t="shared" si="0"/>
        <v>112.66666666666667</v>
      </c>
      <c r="H15" s="10">
        <f t="shared" si="1"/>
        <v>242809848.66666669</v>
      </c>
      <c r="I15" s="10">
        <f t="shared" si="2"/>
        <v>165110697.09333336</v>
      </c>
    </row>
    <row r="16" spans="1:9" ht="16.5" thickTop="1" thickBot="1" x14ac:dyDescent="0.3">
      <c r="A16" s="19" t="s">
        <v>24</v>
      </c>
      <c r="B16" s="5">
        <v>685</v>
      </c>
      <c r="C16" s="5">
        <v>1937195</v>
      </c>
      <c r="D16" s="9">
        <v>72</v>
      </c>
      <c r="E16" s="9">
        <v>115</v>
      </c>
      <c r="F16" s="24">
        <v>116</v>
      </c>
      <c r="G16" s="10">
        <f t="shared" si="0"/>
        <v>101</v>
      </c>
      <c r="H16" s="10">
        <f t="shared" si="1"/>
        <v>195656695</v>
      </c>
      <c r="I16" s="10">
        <f t="shared" si="2"/>
        <v>133046552.60000001</v>
      </c>
    </row>
    <row r="17" spans="1:9" ht="16.5" thickTop="1" thickBot="1" x14ac:dyDescent="0.3">
      <c r="A17" s="19" t="s">
        <v>25</v>
      </c>
      <c r="B17" s="5">
        <v>39</v>
      </c>
      <c r="C17" s="5">
        <v>81685</v>
      </c>
      <c r="D17" s="9">
        <v>580</v>
      </c>
      <c r="E17" s="9">
        <v>787</v>
      </c>
      <c r="F17" s="24"/>
      <c r="G17" s="10">
        <f t="shared" si="0"/>
        <v>683.5</v>
      </c>
      <c r="H17" s="10">
        <f t="shared" si="1"/>
        <v>55831697.5</v>
      </c>
      <c r="I17" s="10">
        <f t="shared" si="2"/>
        <v>37965554.300000004</v>
      </c>
    </row>
    <row r="18" spans="1:9" ht="16.5" thickTop="1" thickBot="1" x14ac:dyDescent="0.3">
      <c r="A18" s="19" t="s">
        <v>27</v>
      </c>
      <c r="B18" s="5">
        <v>357</v>
      </c>
      <c r="C18" s="5">
        <v>942353</v>
      </c>
      <c r="D18" s="9">
        <v>151</v>
      </c>
      <c r="E18" s="9">
        <v>149</v>
      </c>
      <c r="F18" s="24">
        <v>218</v>
      </c>
      <c r="G18" s="10">
        <f t="shared" si="0"/>
        <v>172.66666666666666</v>
      </c>
      <c r="H18" s="10">
        <f t="shared" si="1"/>
        <v>162712951.33333331</v>
      </c>
      <c r="I18" s="10">
        <f t="shared" si="2"/>
        <v>110644806.90666667</v>
      </c>
    </row>
    <row r="19" spans="1:9" ht="16.5" thickTop="1" thickBot="1" x14ac:dyDescent="0.3">
      <c r="A19" s="19" t="s">
        <v>28</v>
      </c>
      <c r="B19" s="5">
        <v>1895</v>
      </c>
      <c r="C19" s="5">
        <v>6632628</v>
      </c>
      <c r="D19" s="9">
        <v>142</v>
      </c>
      <c r="E19" s="9">
        <v>146</v>
      </c>
      <c r="F19" s="24">
        <v>163</v>
      </c>
      <c r="G19" s="10">
        <f t="shared" si="0"/>
        <v>150.33333333333334</v>
      </c>
      <c r="H19" s="10">
        <f t="shared" si="1"/>
        <v>997105076.00000012</v>
      </c>
      <c r="I19" s="10">
        <f t="shared" si="2"/>
        <v>678031451.68000019</v>
      </c>
    </row>
    <row r="20" spans="1:9" ht="16.5" thickTop="1" thickBot="1" x14ac:dyDescent="0.3">
      <c r="A20" s="19" t="s">
        <v>29</v>
      </c>
      <c r="B20" s="5">
        <v>1576</v>
      </c>
      <c r="C20" s="5">
        <v>3335089</v>
      </c>
      <c r="D20" s="9">
        <v>114</v>
      </c>
      <c r="E20" s="9">
        <v>113</v>
      </c>
      <c r="F20" s="24">
        <v>158</v>
      </c>
      <c r="G20" s="10">
        <f t="shared" si="0"/>
        <v>128.33333333333334</v>
      </c>
      <c r="H20" s="10">
        <f t="shared" si="1"/>
        <v>428003088.33333337</v>
      </c>
      <c r="I20" s="10">
        <f t="shared" si="2"/>
        <v>291042100.06666672</v>
      </c>
    </row>
    <row r="21" spans="1:9" ht="16.5" thickTop="1" thickBot="1" x14ac:dyDescent="0.3">
      <c r="A21" s="19" t="s">
        <v>26</v>
      </c>
      <c r="B21" s="5">
        <v>4985</v>
      </c>
      <c r="C21" s="5">
        <v>9309385</v>
      </c>
      <c r="D21" s="9">
        <v>80</v>
      </c>
      <c r="E21" s="9">
        <v>86</v>
      </c>
      <c r="F21" s="24">
        <v>90</v>
      </c>
      <c r="G21" s="10">
        <f t="shared" si="0"/>
        <v>85.333333333333329</v>
      </c>
      <c r="H21" s="10">
        <f t="shared" si="1"/>
        <v>794400853.33333325</v>
      </c>
      <c r="I21" s="10">
        <f t="shared" si="2"/>
        <v>540192580.26666665</v>
      </c>
    </row>
    <row r="22" spans="1:9" ht="16.5" thickTop="1" thickBot="1" x14ac:dyDescent="0.3">
      <c r="A22" s="19" t="s">
        <v>30</v>
      </c>
      <c r="B22" s="5">
        <v>2279</v>
      </c>
      <c r="C22" s="5">
        <v>3333221</v>
      </c>
      <c r="D22" s="9">
        <v>59</v>
      </c>
      <c r="E22" s="9">
        <v>94</v>
      </c>
      <c r="F22" s="24">
        <v>105</v>
      </c>
      <c r="G22" s="10">
        <f t="shared" si="0"/>
        <v>86</v>
      </c>
      <c r="H22" s="10">
        <f t="shared" si="1"/>
        <v>286657006</v>
      </c>
      <c r="I22" s="10">
        <f t="shared" si="2"/>
        <v>194926764.08000001</v>
      </c>
    </row>
    <row r="23" spans="1:9" ht="16.5" thickTop="1" thickBot="1" x14ac:dyDescent="0.3">
      <c r="A23" s="19" t="s">
        <v>31</v>
      </c>
      <c r="B23" s="5">
        <v>1127</v>
      </c>
      <c r="C23" s="5">
        <v>2314530</v>
      </c>
      <c r="D23" s="9">
        <v>138</v>
      </c>
      <c r="E23" s="9">
        <v>148</v>
      </c>
      <c r="F23" s="24">
        <v>157</v>
      </c>
      <c r="G23" s="10">
        <f t="shared" si="0"/>
        <v>147.66666666666666</v>
      </c>
      <c r="H23" s="10">
        <f t="shared" si="1"/>
        <v>341778930</v>
      </c>
      <c r="I23" s="10">
        <f t="shared" si="2"/>
        <v>232409672.40000001</v>
      </c>
    </row>
    <row r="24" spans="1:9" ht="16.5" thickTop="1" thickBot="1" x14ac:dyDescent="0.3">
      <c r="A24" s="19" t="s">
        <v>32</v>
      </c>
      <c r="B24" s="5">
        <v>1711</v>
      </c>
      <c r="C24" s="5">
        <v>7262141</v>
      </c>
      <c r="D24" s="9">
        <v>116</v>
      </c>
      <c r="E24" s="9">
        <v>99</v>
      </c>
      <c r="F24" s="24">
        <v>140</v>
      </c>
      <c r="G24" s="10">
        <f t="shared" si="0"/>
        <v>118.33333333333333</v>
      </c>
      <c r="H24" s="10">
        <f t="shared" si="1"/>
        <v>859353351.66666663</v>
      </c>
      <c r="I24" s="10">
        <f t="shared" si="2"/>
        <v>584360279.13333333</v>
      </c>
    </row>
    <row r="25" spans="1:9" ht="16.5" thickTop="1" thickBot="1" x14ac:dyDescent="0.3">
      <c r="A25" s="19" t="s">
        <v>35</v>
      </c>
      <c r="B25" s="5">
        <v>326</v>
      </c>
      <c r="C25" s="5">
        <v>881759</v>
      </c>
      <c r="D25" s="9">
        <v>221</v>
      </c>
      <c r="E25" s="9">
        <v>225</v>
      </c>
      <c r="F25" s="24">
        <v>220</v>
      </c>
      <c r="G25" s="10">
        <f t="shared" si="0"/>
        <v>222</v>
      </c>
      <c r="H25" s="10">
        <f t="shared" si="1"/>
        <v>195750498</v>
      </c>
      <c r="I25" s="10">
        <f t="shared" si="2"/>
        <v>133110338.64000002</v>
      </c>
    </row>
    <row r="26" spans="1:9" ht="16.5" thickTop="1" thickBot="1" x14ac:dyDescent="0.3">
      <c r="A26" s="19" t="s">
        <v>34</v>
      </c>
      <c r="B26" s="5">
        <v>260</v>
      </c>
      <c r="C26" s="5">
        <v>915151</v>
      </c>
      <c r="D26" s="9">
        <v>366</v>
      </c>
      <c r="E26" s="9">
        <v>334</v>
      </c>
      <c r="F26" s="24">
        <v>406</v>
      </c>
      <c r="G26" s="10">
        <f t="shared" si="0"/>
        <v>368.66666666666669</v>
      </c>
      <c r="H26" s="10">
        <f t="shared" si="1"/>
        <v>337385668.66666669</v>
      </c>
      <c r="I26" s="10">
        <f t="shared" si="2"/>
        <v>229422254.69333336</v>
      </c>
    </row>
    <row r="27" spans="1:9" ht="16.5" thickTop="1" thickBot="1" x14ac:dyDescent="0.3">
      <c r="A27" s="19" t="s">
        <v>33</v>
      </c>
      <c r="B27" s="5">
        <v>263</v>
      </c>
      <c r="C27" s="5">
        <v>1296987</v>
      </c>
      <c r="D27" s="9"/>
      <c r="E27" s="9">
        <v>383</v>
      </c>
      <c r="F27" s="24">
        <v>424</v>
      </c>
      <c r="G27" s="10">
        <f t="shared" si="0"/>
        <v>403.5</v>
      </c>
      <c r="H27" s="10">
        <f t="shared" si="1"/>
        <v>523334254.5</v>
      </c>
      <c r="I27" s="10">
        <f t="shared" si="2"/>
        <v>355867293.06</v>
      </c>
    </row>
    <row r="28" spans="1:9" ht="16.5" thickTop="1" thickBot="1" x14ac:dyDescent="0.3">
      <c r="A28" s="19" t="s">
        <v>36</v>
      </c>
      <c r="B28" s="5">
        <v>1113</v>
      </c>
      <c r="C28" s="5">
        <v>2629978</v>
      </c>
      <c r="D28" s="9">
        <v>174</v>
      </c>
      <c r="E28" s="9">
        <v>194</v>
      </c>
      <c r="F28" s="24">
        <v>180</v>
      </c>
      <c r="G28" s="10">
        <f t="shared" si="0"/>
        <v>182.66666666666666</v>
      </c>
      <c r="H28" s="10">
        <f t="shared" si="1"/>
        <v>480409314.66666663</v>
      </c>
      <c r="I28" s="10">
        <f t="shared" si="2"/>
        <v>326678333.97333336</v>
      </c>
    </row>
    <row r="29" spans="1:9" ht="16.5" thickTop="1" thickBot="1" x14ac:dyDescent="0.3">
      <c r="A29" s="19" t="s">
        <v>37</v>
      </c>
      <c r="B29" s="5">
        <v>777</v>
      </c>
      <c r="C29" s="5">
        <v>1956649</v>
      </c>
      <c r="D29" s="9">
        <v>132</v>
      </c>
      <c r="E29" s="9">
        <v>89</v>
      </c>
      <c r="F29" s="24">
        <v>126</v>
      </c>
      <c r="G29" s="10">
        <f t="shared" si="0"/>
        <v>115.66666666666667</v>
      </c>
      <c r="H29" s="10">
        <f t="shared" si="1"/>
        <v>226319067.66666669</v>
      </c>
      <c r="I29" s="10">
        <f t="shared" si="2"/>
        <v>153896966.01333335</v>
      </c>
    </row>
    <row r="30" spans="1:9" ht="16.5" thickTop="1" thickBot="1" x14ac:dyDescent="0.3">
      <c r="A30" s="19" t="s">
        <v>39</v>
      </c>
      <c r="B30" s="5">
        <v>2147</v>
      </c>
      <c r="C30" s="5">
        <v>4475158</v>
      </c>
      <c r="D30" s="9">
        <v>60</v>
      </c>
      <c r="E30" s="9">
        <v>79</v>
      </c>
      <c r="F30" s="24">
        <v>67</v>
      </c>
      <c r="G30" s="10">
        <f t="shared" si="0"/>
        <v>68.666666666666671</v>
      </c>
      <c r="H30" s="10">
        <f t="shared" si="1"/>
        <v>307294182.66666669</v>
      </c>
      <c r="I30" s="10">
        <f t="shared" si="2"/>
        <v>208960044.21333337</v>
      </c>
    </row>
    <row r="31" spans="1:9" ht="16.5" thickTop="1" thickBot="1" x14ac:dyDescent="0.3">
      <c r="A31" s="19" t="s">
        <v>38</v>
      </c>
      <c r="B31" s="5">
        <v>3075</v>
      </c>
      <c r="C31" s="5">
        <v>6968193</v>
      </c>
      <c r="D31" s="9">
        <v>85</v>
      </c>
      <c r="E31" s="9">
        <v>94</v>
      </c>
      <c r="F31" s="24">
        <v>103</v>
      </c>
      <c r="G31" s="10">
        <f t="shared" si="0"/>
        <v>94</v>
      </c>
      <c r="H31" s="10">
        <f t="shared" si="1"/>
        <v>655010142</v>
      </c>
      <c r="I31" s="10">
        <f t="shared" si="2"/>
        <v>445406896.56</v>
      </c>
    </row>
    <row r="32" spans="1:9" ht="16.5" thickTop="1" thickBot="1" x14ac:dyDescent="0.3">
      <c r="A32" s="19" t="s">
        <v>40</v>
      </c>
      <c r="B32" s="5">
        <v>351</v>
      </c>
      <c r="C32" s="5">
        <v>850042</v>
      </c>
      <c r="D32" s="9">
        <v>98</v>
      </c>
      <c r="E32" s="9">
        <v>179</v>
      </c>
      <c r="F32" s="24">
        <v>131</v>
      </c>
      <c r="G32" s="10">
        <f t="shared" si="0"/>
        <v>136</v>
      </c>
      <c r="H32" s="10">
        <f t="shared" si="1"/>
        <v>115605712</v>
      </c>
      <c r="I32" s="10">
        <f t="shared" si="2"/>
        <v>78611884.160000011</v>
      </c>
    </row>
    <row r="33" spans="1:9" ht="16.5" thickTop="1" thickBot="1" x14ac:dyDescent="0.3">
      <c r="A33" s="19" t="s">
        <v>43</v>
      </c>
      <c r="B33" s="5">
        <v>2418</v>
      </c>
      <c r="C33" s="5">
        <v>3158012</v>
      </c>
      <c r="D33" s="9">
        <v>97</v>
      </c>
      <c r="E33" s="9">
        <v>109</v>
      </c>
      <c r="F33" s="24">
        <v>133</v>
      </c>
      <c r="G33" s="10">
        <f t="shared" si="0"/>
        <v>113</v>
      </c>
      <c r="H33" s="10">
        <f t="shared" si="1"/>
        <v>356855356</v>
      </c>
      <c r="I33" s="10">
        <f t="shared" si="2"/>
        <v>242661642.08000001</v>
      </c>
    </row>
    <row r="34" spans="1:9" ht="16.5" thickTop="1" thickBot="1" x14ac:dyDescent="0.3">
      <c r="A34" s="19" t="s">
        <v>47</v>
      </c>
      <c r="B34" s="5">
        <v>29</v>
      </c>
      <c r="C34" s="5">
        <v>95639</v>
      </c>
      <c r="D34" s="9"/>
      <c r="E34" s="9">
        <v>240</v>
      </c>
      <c r="F34" s="24">
        <v>231</v>
      </c>
      <c r="G34" s="10">
        <f t="shared" si="0"/>
        <v>235.5</v>
      </c>
      <c r="H34" s="10">
        <f t="shared" si="1"/>
        <v>22522984.5</v>
      </c>
      <c r="I34" s="10">
        <f t="shared" si="2"/>
        <v>15315629.460000001</v>
      </c>
    </row>
    <row r="35" spans="1:9" ht="16.5" thickTop="1" thickBot="1" x14ac:dyDescent="0.3">
      <c r="A35" s="19" t="s">
        <v>44</v>
      </c>
      <c r="B35" s="5">
        <v>270</v>
      </c>
      <c r="C35" s="5">
        <v>685897</v>
      </c>
      <c r="D35" s="9">
        <v>260</v>
      </c>
      <c r="E35" s="9">
        <v>221</v>
      </c>
      <c r="F35" s="24">
        <v>338</v>
      </c>
      <c r="G35" s="10">
        <f t="shared" si="0"/>
        <v>273</v>
      </c>
      <c r="H35" s="10">
        <f t="shared" si="1"/>
        <v>187249881</v>
      </c>
      <c r="I35" s="10">
        <f t="shared" si="2"/>
        <v>127329919.08000001</v>
      </c>
    </row>
    <row r="36" spans="1:9" ht="16.5" thickTop="1" thickBot="1" x14ac:dyDescent="0.3">
      <c r="A36" s="19" t="s">
        <v>45</v>
      </c>
      <c r="B36" s="5">
        <v>394</v>
      </c>
      <c r="C36" s="5">
        <v>1773448</v>
      </c>
      <c r="D36" s="9">
        <v>284</v>
      </c>
      <c r="E36" s="9"/>
      <c r="F36" s="24"/>
      <c r="G36" s="10">
        <f t="shared" si="0"/>
        <v>284</v>
      </c>
      <c r="H36" s="10">
        <f t="shared" si="1"/>
        <v>503659232</v>
      </c>
      <c r="I36" s="10">
        <f t="shared" si="2"/>
        <v>342488277.76000005</v>
      </c>
    </row>
    <row r="37" spans="1:9" ht="16.5" thickTop="1" thickBot="1" x14ac:dyDescent="0.3">
      <c r="A37" s="19" t="s">
        <v>46</v>
      </c>
      <c r="B37" s="5">
        <v>217</v>
      </c>
      <c r="C37" s="5">
        <v>706878</v>
      </c>
      <c r="D37" s="9">
        <v>110</v>
      </c>
      <c r="E37" s="9">
        <v>170</v>
      </c>
      <c r="F37" s="24">
        <v>125</v>
      </c>
      <c r="G37" s="10">
        <f t="shared" si="0"/>
        <v>135</v>
      </c>
      <c r="H37" s="10">
        <f t="shared" si="1"/>
        <v>95428530</v>
      </c>
      <c r="I37" s="10">
        <f t="shared" si="2"/>
        <v>64891400.400000006</v>
      </c>
    </row>
    <row r="38" spans="1:9" ht="16.5" thickTop="1" thickBot="1" x14ac:dyDescent="0.3">
      <c r="A38" s="19" t="s">
        <v>48</v>
      </c>
      <c r="B38" s="5">
        <v>1589</v>
      </c>
      <c r="C38" s="5">
        <v>5097192</v>
      </c>
      <c r="D38" s="9">
        <v>183</v>
      </c>
      <c r="E38" s="9">
        <v>220</v>
      </c>
      <c r="F38" s="24">
        <v>302</v>
      </c>
      <c r="G38" s="10">
        <f t="shared" si="0"/>
        <v>235</v>
      </c>
      <c r="H38" s="10">
        <f t="shared" si="1"/>
        <v>1197840120</v>
      </c>
      <c r="I38" s="10">
        <f t="shared" si="2"/>
        <v>814531281.60000002</v>
      </c>
    </row>
    <row r="39" spans="1:9" ht="16.5" thickTop="1" thickBot="1" x14ac:dyDescent="0.3">
      <c r="A39" s="19" t="s">
        <v>41</v>
      </c>
      <c r="B39" s="5">
        <v>1927</v>
      </c>
      <c r="C39" s="5">
        <v>6357815</v>
      </c>
      <c r="D39" s="9">
        <v>103</v>
      </c>
      <c r="E39" s="9">
        <v>110</v>
      </c>
      <c r="F39" s="24">
        <v>111</v>
      </c>
      <c r="G39" s="10">
        <f t="shared" si="0"/>
        <v>108</v>
      </c>
      <c r="H39" s="10">
        <f t="shared" si="1"/>
        <v>686644020</v>
      </c>
      <c r="I39" s="10">
        <f t="shared" si="2"/>
        <v>466917933.60000002</v>
      </c>
    </row>
    <row r="40" spans="1:9" ht="16.5" thickTop="1" thickBot="1" x14ac:dyDescent="0.3">
      <c r="A40" s="19" t="s">
        <v>42</v>
      </c>
      <c r="B40" s="5">
        <v>676</v>
      </c>
      <c r="C40" s="5">
        <v>789052</v>
      </c>
      <c r="D40" s="9">
        <v>150</v>
      </c>
      <c r="E40" s="9">
        <v>140</v>
      </c>
      <c r="F40" s="24">
        <v>173</v>
      </c>
      <c r="G40" s="10">
        <f t="shared" si="0"/>
        <v>154.33333333333334</v>
      </c>
      <c r="H40" s="10">
        <f t="shared" si="1"/>
        <v>121777025.33333334</v>
      </c>
      <c r="I40" s="10">
        <f t="shared" si="2"/>
        <v>82808377.226666674</v>
      </c>
    </row>
    <row r="41" spans="1:9" ht="16.5" thickTop="1" thickBot="1" x14ac:dyDescent="0.3">
      <c r="A41" s="19" t="s">
        <v>49</v>
      </c>
      <c r="B41" s="5">
        <v>1772</v>
      </c>
      <c r="C41" s="5">
        <v>4493950</v>
      </c>
      <c r="D41" s="9">
        <v>162</v>
      </c>
      <c r="E41" s="9">
        <v>157</v>
      </c>
      <c r="F41" s="24">
        <v>173</v>
      </c>
      <c r="G41" s="10">
        <f t="shared" si="0"/>
        <v>164</v>
      </c>
      <c r="H41" s="10">
        <f t="shared" si="1"/>
        <v>737007800</v>
      </c>
      <c r="I41" s="10">
        <f t="shared" si="2"/>
        <v>501165304.00000006</v>
      </c>
    </row>
    <row r="42" spans="1:9" ht="16.5" thickTop="1" thickBot="1" x14ac:dyDescent="0.3">
      <c r="A42" s="19" t="s">
        <v>50</v>
      </c>
      <c r="B42" s="5">
        <v>3645</v>
      </c>
      <c r="C42" s="5">
        <v>6639539</v>
      </c>
      <c r="D42" s="9">
        <v>90</v>
      </c>
      <c r="E42" s="9">
        <v>115</v>
      </c>
      <c r="F42" s="24">
        <v>112</v>
      </c>
      <c r="G42" s="10">
        <f t="shared" si="0"/>
        <v>105.66666666666667</v>
      </c>
      <c r="H42" s="10">
        <f t="shared" si="1"/>
        <v>701577954.33333337</v>
      </c>
      <c r="I42" s="10">
        <f t="shared" si="2"/>
        <v>477073008.94666672</v>
      </c>
    </row>
    <row r="43" spans="1:9" ht="16.5" thickTop="1" thickBot="1" x14ac:dyDescent="0.3">
      <c r="A43" s="19" t="s">
        <v>51</v>
      </c>
      <c r="B43" s="5">
        <v>380</v>
      </c>
      <c r="C43" s="5">
        <v>1397274</v>
      </c>
      <c r="D43" s="9">
        <v>161</v>
      </c>
      <c r="E43" s="9">
        <v>187</v>
      </c>
      <c r="F43" s="24">
        <v>199</v>
      </c>
      <c r="G43" s="10">
        <f t="shared" si="0"/>
        <v>182.33333333333334</v>
      </c>
      <c r="H43" s="10">
        <f t="shared" si="1"/>
        <v>254769626</v>
      </c>
      <c r="I43" s="10">
        <f t="shared" si="2"/>
        <v>173243345.68000001</v>
      </c>
    </row>
    <row r="44" spans="1:9" ht="16.5" thickTop="1" thickBot="1" x14ac:dyDescent="0.3">
      <c r="A44" s="19" t="s">
        <v>52</v>
      </c>
      <c r="B44" s="5">
        <v>4253</v>
      </c>
      <c r="C44" s="5">
        <v>9261270</v>
      </c>
      <c r="D44" s="9">
        <v>259</v>
      </c>
      <c r="E44" s="9">
        <v>283</v>
      </c>
      <c r="F44" s="24">
        <v>341</v>
      </c>
      <c r="G44" s="10">
        <f t="shared" si="0"/>
        <v>294.33333333333331</v>
      </c>
      <c r="H44" s="10">
        <f t="shared" si="1"/>
        <v>2725900470</v>
      </c>
      <c r="I44" s="10">
        <f t="shared" si="2"/>
        <v>1853612319.6000001</v>
      </c>
    </row>
    <row r="45" spans="1:9" ht="16.5" thickTop="1" thickBot="1" x14ac:dyDescent="0.3">
      <c r="A45" s="19" t="s">
        <v>54</v>
      </c>
      <c r="B45" s="5">
        <v>88</v>
      </c>
      <c r="C45" s="5">
        <v>380028</v>
      </c>
      <c r="D45" s="9"/>
      <c r="E45" s="9"/>
      <c r="F45" s="24"/>
      <c r="G45" s="10">
        <v>188</v>
      </c>
      <c r="H45" s="10">
        <f t="shared" si="1"/>
        <v>71445264</v>
      </c>
      <c r="I45" s="10">
        <f t="shared" si="2"/>
        <v>48582779.520000003</v>
      </c>
    </row>
    <row r="46" spans="1:9" ht="16.5" thickTop="1" thickBot="1" x14ac:dyDescent="0.3">
      <c r="A46" s="19" t="s">
        <v>55</v>
      </c>
      <c r="B46" s="5">
        <v>894</v>
      </c>
      <c r="C46" s="5">
        <v>3247732</v>
      </c>
      <c r="D46" s="9">
        <v>159</v>
      </c>
      <c r="E46" s="9">
        <v>113</v>
      </c>
      <c r="F46" s="24">
        <v>142</v>
      </c>
      <c r="G46" s="10">
        <f t="shared" si="0"/>
        <v>138</v>
      </c>
      <c r="H46" s="10">
        <f t="shared" si="1"/>
        <v>448187016</v>
      </c>
      <c r="I46" s="10">
        <f t="shared" si="2"/>
        <v>304767170.88</v>
      </c>
    </row>
    <row r="47" spans="1:9" ht="16.5" thickTop="1" thickBot="1" x14ac:dyDescent="0.3">
      <c r="A47" s="19" t="s">
        <v>56</v>
      </c>
      <c r="B47" s="5">
        <v>1133</v>
      </c>
      <c r="C47" s="5">
        <v>1791467</v>
      </c>
      <c r="D47" s="9">
        <v>115</v>
      </c>
      <c r="E47" s="9">
        <v>116</v>
      </c>
      <c r="F47" s="24">
        <v>165</v>
      </c>
      <c r="G47" s="10">
        <f t="shared" si="0"/>
        <v>132</v>
      </c>
      <c r="H47" s="10">
        <f t="shared" si="1"/>
        <v>236473644</v>
      </c>
      <c r="I47" s="10">
        <f t="shared" si="2"/>
        <v>160802077.92000002</v>
      </c>
    </row>
    <row r="48" spans="1:9" ht="16.5" thickTop="1" thickBot="1" x14ac:dyDescent="0.3">
      <c r="A48" s="19" t="s">
        <v>57</v>
      </c>
      <c r="B48" s="5">
        <v>940</v>
      </c>
      <c r="C48" s="5">
        <v>2754989</v>
      </c>
      <c r="D48" s="9">
        <v>79</v>
      </c>
      <c r="E48" s="9"/>
      <c r="F48" s="24"/>
      <c r="G48" s="10">
        <f t="shared" si="0"/>
        <v>79</v>
      </c>
      <c r="H48" s="10">
        <f t="shared" si="1"/>
        <v>217644131</v>
      </c>
      <c r="I48" s="10">
        <f t="shared" si="2"/>
        <v>147998009.08000001</v>
      </c>
    </row>
    <row r="49" spans="1:9" ht="16.5" thickTop="1" thickBot="1" x14ac:dyDescent="0.3">
      <c r="A49" s="19" t="s">
        <v>58</v>
      </c>
      <c r="B49" s="5">
        <v>954</v>
      </c>
      <c r="C49" s="5">
        <v>3202107</v>
      </c>
      <c r="D49" s="9">
        <v>84</v>
      </c>
      <c r="E49" s="9">
        <v>101</v>
      </c>
      <c r="F49" s="24">
        <v>118</v>
      </c>
      <c r="G49" s="10">
        <f t="shared" si="0"/>
        <v>101</v>
      </c>
      <c r="H49" s="10">
        <f t="shared" si="1"/>
        <v>323412807</v>
      </c>
      <c r="I49" s="10">
        <f t="shared" si="2"/>
        <v>219920708.76000002</v>
      </c>
    </row>
    <row r="50" spans="1:9" ht="16.5" thickTop="1" thickBot="1" x14ac:dyDescent="0.3">
      <c r="A50" s="19" t="s">
        <v>59</v>
      </c>
      <c r="B50" s="5">
        <v>82</v>
      </c>
      <c r="C50" s="5">
        <v>128158</v>
      </c>
      <c r="D50" s="9"/>
      <c r="E50" s="9"/>
      <c r="F50" s="24"/>
      <c r="G50" s="10">
        <v>188</v>
      </c>
      <c r="H50" s="10">
        <f t="shared" si="1"/>
        <v>24093704</v>
      </c>
      <c r="I50" s="10">
        <f t="shared" si="2"/>
        <v>16383718.720000001</v>
      </c>
    </row>
    <row r="51" spans="1:9" ht="16.5" thickTop="1" thickBot="1" x14ac:dyDescent="0.3">
      <c r="A51" s="19" t="s">
        <v>61</v>
      </c>
      <c r="B51" s="5">
        <v>180</v>
      </c>
      <c r="C51" s="5">
        <v>393526</v>
      </c>
      <c r="D51" s="9">
        <v>249</v>
      </c>
      <c r="E51" s="9">
        <v>267</v>
      </c>
      <c r="F51" s="24">
        <v>349</v>
      </c>
      <c r="G51" s="10">
        <f t="shared" si="0"/>
        <v>288.33333333333331</v>
      </c>
      <c r="H51" s="10">
        <f t="shared" si="1"/>
        <v>113466663.33333333</v>
      </c>
      <c r="I51" s="10">
        <f t="shared" si="2"/>
        <v>77157331.066666663</v>
      </c>
    </row>
    <row r="52" spans="1:9" ht="16.5" thickTop="1" thickBot="1" x14ac:dyDescent="0.3">
      <c r="A52" s="19" t="s">
        <v>60</v>
      </c>
      <c r="B52" s="5">
        <v>926</v>
      </c>
      <c r="C52" s="5">
        <v>2518078</v>
      </c>
      <c r="D52" s="9">
        <v>214</v>
      </c>
      <c r="E52" s="9">
        <v>212</v>
      </c>
      <c r="F52" s="24">
        <v>170</v>
      </c>
      <c r="G52" s="10">
        <f t="shared" si="0"/>
        <v>198.66666666666666</v>
      </c>
      <c r="H52" s="10">
        <f t="shared" si="1"/>
        <v>500258162.66666663</v>
      </c>
      <c r="I52" s="10">
        <f t="shared" si="2"/>
        <v>340175550.61333334</v>
      </c>
    </row>
    <row r="53" spans="1:9" ht="16.5" thickTop="1" thickBot="1" x14ac:dyDescent="0.3">
      <c r="A53" s="19" t="s">
        <v>62</v>
      </c>
      <c r="B53" s="5">
        <v>267</v>
      </c>
      <c r="C53" s="5">
        <v>1361130</v>
      </c>
      <c r="D53" s="9">
        <v>197</v>
      </c>
      <c r="E53" s="9">
        <v>176</v>
      </c>
      <c r="F53" s="24">
        <v>213</v>
      </c>
      <c r="G53" s="10">
        <f t="shared" si="0"/>
        <v>195.33333333333334</v>
      </c>
      <c r="H53" s="10">
        <f t="shared" si="1"/>
        <v>265874060</v>
      </c>
      <c r="I53" s="10">
        <f t="shared" si="2"/>
        <v>180794360.80000001</v>
      </c>
    </row>
    <row r="54" spans="1:9" ht="16.5" thickTop="1" thickBot="1" x14ac:dyDescent="0.3">
      <c r="A54" s="19" t="s">
        <v>64</v>
      </c>
      <c r="B54" s="5">
        <v>966</v>
      </c>
      <c r="C54" s="5">
        <v>2010185</v>
      </c>
      <c r="D54" s="9">
        <v>191</v>
      </c>
      <c r="E54" s="9">
        <v>145</v>
      </c>
      <c r="F54" s="24">
        <v>201</v>
      </c>
      <c r="G54" s="10">
        <f t="shared" si="0"/>
        <v>179</v>
      </c>
      <c r="H54" s="10">
        <f t="shared" si="1"/>
        <v>359823115</v>
      </c>
      <c r="I54" s="10">
        <f t="shared" si="2"/>
        <v>244679718.20000002</v>
      </c>
    </row>
    <row r="55" spans="1:9" ht="16.5" thickTop="1" thickBot="1" x14ac:dyDescent="0.3">
      <c r="A55" s="19" t="s">
        <v>63</v>
      </c>
      <c r="B55" s="5">
        <v>1192</v>
      </c>
      <c r="C55" s="5">
        <v>2618135</v>
      </c>
      <c r="D55" s="9">
        <v>87</v>
      </c>
      <c r="E55" s="9">
        <v>117</v>
      </c>
      <c r="F55" s="24">
        <v>123</v>
      </c>
      <c r="G55" s="10">
        <f t="shared" si="0"/>
        <v>109</v>
      </c>
      <c r="H55" s="10">
        <f t="shared" si="1"/>
        <v>285376715</v>
      </c>
      <c r="I55" s="10">
        <f t="shared" si="2"/>
        <v>194056166.20000002</v>
      </c>
    </row>
    <row r="56" spans="1:9" ht="16.5" thickTop="1" thickBot="1" x14ac:dyDescent="0.3">
      <c r="A56" s="19" t="s">
        <v>65</v>
      </c>
      <c r="B56" s="6">
        <v>254</v>
      </c>
      <c r="C56" s="6">
        <v>829758</v>
      </c>
      <c r="D56" s="9">
        <v>89</v>
      </c>
      <c r="E56" s="9">
        <v>131</v>
      </c>
      <c r="F56" s="24">
        <v>142</v>
      </c>
      <c r="G56" s="10">
        <f t="shared" si="0"/>
        <v>120.66666666666667</v>
      </c>
      <c r="H56" s="10">
        <f t="shared" si="1"/>
        <v>100124132</v>
      </c>
      <c r="I56" s="10">
        <f t="shared" si="2"/>
        <v>68084409.760000005</v>
      </c>
    </row>
    <row r="57" spans="1:9" ht="15.75" thickTop="1" x14ac:dyDescent="0.25">
      <c r="A57" s="19" t="s">
        <v>53</v>
      </c>
      <c r="B57" s="5">
        <v>231</v>
      </c>
      <c r="C57" s="5">
        <v>966841</v>
      </c>
      <c r="D57" s="9">
        <v>143</v>
      </c>
      <c r="E57" s="9">
        <v>131</v>
      </c>
      <c r="F57" s="24">
        <v>218</v>
      </c>
      <c r="G57" s="10">
        <f t="shared" si="0"/>
        <v>164</v>
      </c>
      <c r="H57" s="10">
        <f t="shared" si="1"/>
        <v>158561924</v>
      </c>
      <c r="I57" s="10">
        <f t="shared" si="2"/>
        <v>107822108.32000001</v>
      </c>
    </row>
    <row r="58" spans="1:9" x14ac:dyDescent="0.25">
      <c r="A58" s="20" t="s">
        <v>0</v>
      </c>
      <c r="B58" s="7">
        <f>SUM(B6:B57)</f>
        <v>53312</v>
      </c>
      <c r="C58" s="7">
        <f>SUM(C6:C57)</f>
        <v>137858460</v>
      </c>
      <c r="D58" s="8"/>
      <c r="E58" s="8"/>
      <c r="F58" s="8">
        <f>AVERAGE(F6:F57)</f>
        <v>188.47727272727272</v>
      </c>
      <c r="G58" s="8"/>
      <c r="H58" s="8">
        <f>SUM(H6:H57)</f>
        <v>21490496111.5</v>
      </c>
      <c r="I58" s="8">
        <f t="shared" si="2"/>
        <v>14613537355.820002</v>
      </c>
    </row>
    <row r="59" spans="1:9" x14ac:dyDescent="0.25">
      <c r="A59" s="1"/>
      <c r="B59" s="7"/>
      <c r="C59" s="8"/>
      <c r="D59" s="8"/>
      <c r="E59" s="8"/>
      <c r="F59" s="8"/>
      <c r="G59" s="8"/>
      <c r="H59" s="8"/>
      <c r="I59" s="8"/>
    </row>
    <row r="60" spans="1:9" x14ac:dyDescent="0.25">
      <c r="A60" s="2" t="s">
        <v>72</v>
      </c>
      <c r="B60" s="7"/>
      <c r="C60" s="8"/>
      <c r="D60" s="8"/>
      <c r="E60" s="8"/>
      <c r="F60" s="8"/>
      <c r="G60" s="8"/>
      <c r="H60" s="8"/>
      <c r="I60" s="8"/>
    </row>
    <row r="61" spans="1:9" x14ac:dyDescent="0.25">
      <c r="A61" s="1"/>
      <c r="B61" s="2" t="s">
        <v>13</v>
      </c>
      <c r="C61" s="8"/>
      <c r="D61" s="8"/>
      <c r="E61" s="8"/>
      <c r="F61" s="8"/>
      <c r="G61" s="8"/>
      <c r="H61" s="8"/>
      <c r="I61" s="8"/>
    </row>
    <row r="62" spans="1:9" x14ac:dyDescent="0.25">
      <c r="A62" s="2" t="s">
        <v>89</v>
      </c>
    </row>
    <row r="63" spans="1:9" x14ac:dyDescent="0.25">
      <c r="A63" s="2"/>
      <c r="B63" s="16" t="s">
        <v>6</v>
      </c>
    </row>
    <row r="64" spans="1:9" x14ac:dyDescent="0.25">
      <c r="A64" s="2"/>
      <c r="B64" s="16" t="s">
        <v>12</v>
      </c>
    </row>
    <row r="65" spans="1:8" x14ac:dyDescent="0.25">
      <c r="A65" s="2"/>
      <c r="B65" s="16" t="s">
        <v>7</v>
      </c>
      <c r="H65" s="3"/>
    </row>
    <row r="66" spans="1:8" x14ac:dyDescent="0.25">
      <c r="B66" s="16" t="s">
        <v>11</v>
      </c>
      <c r="H66" s="3"/>
    </row>
    <row r="67" spans="1:8" x14ac:dyDescent="0.25">
      <c r="B67" s="16" t="s">
        <v>8</v>
      </c>
    </row>
    <row r="68" spans="1:8" x14ac:dyDescent="0.25">
      <c r="B68" s="12"/>
      <c r="C68" s="12" t="s">
        <v>5</v>
      </c>
    </row>
    <row r="69" spans="1:8" x14ac:dyDescent="0.25">
      <c r="B69" s="17" t="s">
        <v>67</v>
      </c>
    </row>
    <row r="70" spans="1:8" x14ac:dyDescent="0.25">
      <c r="B70"/>
      <c r="C70" s="2" t="s">
        <v>74</v>
      </c>
    </row>
    <row r="73" spans="1:8" x14ac:dyDescent="0.25">
      <c r="B73" s="17"/>
    </row>
    <row r="74" spans="1:8" x14ac:dyDescent="0.25">
      <c r="B74"/>
      <c r="C74" s="2"/>
    </row>
  </sheetData>
  <mergeCells count="6">
    <mergeCell ref="I4:I5"/>
    <mergeCell ref="A4:A5"/>
    <mergeCell ref="B4:B5"/>
    <mergeCell ref="C4:C5"/>
    <mergeCell ref="D4:G4"/>
    <mergeCell ref="H4:H5"/>
  </mergeCells>
  <pageMargins left="0.75" right="0.75" top="0.5" bottom="0.5" header="0.3" footer="0.3"/>
  <pageSetup paperSize="5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1"/>
  <sheetViews>
    <sheetView topLeftCell="A42" workbookViewId="0">
      <selection activeCell="E58" sqref="A6:E58"/>
    </sheetView>
  </sheetViews>
  <sheetFormatPr defaultRowHeight="15" x14ac:dyDescent="0.25"/>
  <cols>
    <col min="1" max="1" width="14.85546875" customWidth="1"/>
    <col min="2" max="2" width="13.42578125" style="1" customWidth="1"/>
    <col min="3" max="3" width="14.85546875" style="1" customWidth="1"/>
    <col min="4" max="4" width="19.85546875" customWidth="1"/>
    <col min="5" max="5" width="27" customWidth="1"/>
    <col min="6" max="6" width="6" bestFit="1" customWidth="1"/>
    <col min="7" max="8" width="12" bestFit="1" customWidth="1"/>
    <col min="9" max="9" width="18" bestFit="1" customWidth="1"/>
    <col min="10" max="10" width="14.28515625" bestFit="1" customWidth="1"/>
    <col min="11" max="11" width="14.5703125" bestFit="1" customWidth="1"/>
    <col min="12" max="12" width="13.42578125" bestFit="1" customWidth="1"/>
    <col min="13" max="15" width="18" bestFit="1" customWidth="1"/>
  </cols>
  <sheetData>
    <row r="2" spans="1:15" x14ac:dyDescent="0.25">
      <c r="A2" s="2" t="s">
        <v>71</v>
      </c>
    </row>
    <row r="3" spans="1:15" ht="12.6" customHeight="1" thickBot="1" x14ac:dyDescent="0.3">
      <c r="A3" s="2"/>
      <c r="B3" s="2" t="s">
        <v>3</v>
      </c>
    </row>
    <row r="4" spans="1:15" ht="55.9" customHeight="1" thickTop="1" x14ac:dyDescent="0.25">
      <c r="A4" s="25" t="s">
        <v>1</v>
      </c>
      <c r="B4" s="25" t="s">
        <v>83</v>
      </c>
      <c r="C4" s="25" t="s">
        <v>84</v>
      </c>
      <c r="D4" s="25" t="s">
        <v>85</v>
      </c>
      <c r="E4" s="25" t="s">
        <v>86</v>
      </c>
    </row>
    <row r="5" spans="1:15" ht="44.45" customHeight="1" thickBot="1" x14ac:dyDescent="0.3">
      <c r="A5" s="27"/>
      <c r="B5" s="27"/>
      <c r="C5" s="27"/>
      <c r="D5" s="26"/>
      <c r="E5" s="27"/>
    </row>
    <row r="6" spans="1:15" ht="15.75" thickTop="1" x14ac:dyDescent="0.25">
      <c r="A6" s="19" t="s">
        <v>15</v>
      </c>
      <c r="B6" s="5">
        <f>'NHS SD '!B6+'non-NHS SD '!B6</f>
        <v>1353</v>
      </c>
      <c r="C6" s="10">
        <f>'NHS SD '!C6+'non-NHS SD '!C6</f>
        <v>3644718</v>
      </c>
      <c r="D6" s="14">
        <f>'NHS SD '!H6+'non-NHS SD '!H6</f>
        <v>313609178.66666669</v>
      </c>
      <c r="E6" s="14">
        <f>'NHS SD '!I6+'non-NHS SD '!I6</f>
        <v>213254241.49333334</v>
      </c>
      <c r="J6" s="22"/>
      <c r="K6" s="23"/>
      <c r="O6" s="21"/>
    </row>
    <row r="7" spans="1:15" x14ac:dyDescent="0.25">
      <c r="A7" s="19" t="s">
        <v>14</v>
      </c>
      <c r="B7" s="5">
        <f>'NHS SD '!B7+'non-NHS SD '!B7</f>
        <v>148</v>
      </c>
      <c r="C7" s="10">
        <f>'NHS SD '!C7+'non-NHS SD '!C7</f>
        <v>723433</v>
      </c>
      <c r="D7" s="14">
        <f>'NHS SD '!H7+'non-NHS SD '!H7</f>
        <v>220490694</v>
      </c>
      <c r="E7" s="14">
        <f>'NHS SD '!I7+'non-NHS SD '!I7</f>
        <v>149933671.92000002</v>
      </c>
      <c r="J7" s="18"/>
      <c r="K7" s="23"/>
      <c r="O7" s="21"/>
    </row>
    <row r="8" spans="1:15" x14ac:dyDescent="0.25">
      <c r="A8" s="19" t="s">
        <v>17</v>
      </c>
      <c r="B8" s="5">
        <f>'NHS SD '!B8+'non-NHS SD '!B8</f>
        <v>246</v>
      </c>
      <c r="C8" s="10">
        <f>'NHS SD '!C8+'non-NHS SD '!C8</f>
        <v>2087588</v>
      </c>
      <c r="D8" s="14">
        <f>'NHS SD '!H8+'non-NHS SD '!H8</f>
        <v>255710547.33333334</v>
      </c>
      <c r="E8" s="14">
        <f>'NHS SD '!I8+'non-NHS SD '!I8</f>
        <v>173883172.18666667</v>
      </c>
      <c r="J8" s="18"/>
      <c r="K8" s="23"/>
      <c r="O8" s="21"/>
    </row>
    <row r="9" spans="1:15" x14ac:dyDescent="0.25">
      <c r="A9" s="19" t="s">
        <v>16</v>
      </c>
      <c r="B9" s="5">
        <f>'NHS SD '!B9+'non-NHS SD '!B9</f>
        <v>845</v>
      </c>
      <c r="C9" s="10">
        <f>'NHS SD '!C9+'non-NHS SD '!C9</f>
        <v>4898136</v>
      </c>
      <c r="D9" s="14">
        <f>'NHS SD '!H9+'non-NHS SD '!H9</f>
        <v>783842882.66666675</v>
      </c>
      <c r="E9" s="14">
        <f>'NHS SD '!I9+'non-NHS SD '!I9</f>
        <v>533013160.21333337</v>
      </c>
      <c r="J9" s="18"/>
      <c r="K9" s="23"/>
      <c r="O9" s="21"/>
    </row>
    <row r="10" spans="1:15" x14ac:dyDescent="0.25">
      <c r="A10" s="19" t="s">
        <v>18</v>
      </c>
      <c r="B10" s="5">
        <f>'NHS SD '!B10+'non-NHS SD '!B10</f>
        <v>2009</v>
      </c>
      <c r="C10" s="10">
        <f>'NHS SD '!C10+'non-NHS SD '!C10</f>
        <v>28512294</v>
      </c>
      <c r="D10" s="14">
        <f>'NHS SD '!H10+'non-NHS SD '!H10</f>
        <v>5658416557.666666</v>
      </c>
      <c r="E10" s="14">
        <f>'NHS SD '!I10+'non-NHS SD '!I10</f>
        <v>3847723259.2133331</v>
      </c>
      <c r="J10" s="18"/>
      <c r="K10" s="23"/>
      <c r="O10" s="21"/>
    </row>
    <row r="11" spans="1:15" x14ac:dyDescent="0.25">
      <c r="A11" s="19" t="s">
        <v>19</v>
      </c>
      <c r="B11" s="5">
        <f>'NHS SD '!B11+'non-NHS SD '!B11</f>
        <v>521</v>
      </c>
      <c r="C11" s="10">
        <f>'NHS SD '!C11+'non-NHS SD '!C11</f>
        <v>2694914</v>
      </c>
      <c r="D11" s="14">
        <f>'NHS SD '!H11+'non-NHS SD '!H11</f>
        <v>305224049</v>
      </c>
      <c r="E11" s="14">
        <f>'NHS SD '!I11+'non-NHS SD '!I11</f>
        <v>207552353.31999999</v>
      </c>
      <c r="J11" s="18"/>
      <c r="K11" s="23"/>
      <c r="O11" s="21"/>
    </row>
    <row r="12" spans="1:15" x14ac:dyDescent="0.25">
      <c r="A12" s="19" t="s">
        <v>20</v>
      </c>
      <c r="B12" s="5">
        <f>'NHS SD '!B12+'non-NHS SD '!B12</f>
        <v>357</v>
      </c>
      <c r="C12" s="10">
        <f>'NHS SD '!C12+'non-NHS SD '!C12</f>
        <v>5225490</v>
      </c>
      <c r="D12" s="14">
        <f>'NHS SD '!H12+'non-NHS SD '!H12</f>
        <v>1954134814</v>
      </c>
      <c r="E12" s="14">
        <f>'NHS SD '!I12+'non-NHS SD '!I12</f>
        <v>1328811673.52</v>
      </c>
      <c r="J12" s="18"/>
      <c r="K12" s="23"/>
      <c r="O12" s="21"/>
    </row>
    <row r="13" spans="1:15" x14ac:dyDescent="0.25">
      <c r="A13" s="19" t="s">
        <v>22</v>
      </c>
      <c r="B13" s="5">
        <f>'NHS SD '!B13+'non-NHS SD '!B13</f>
        <v>48</v>
      </c>
      <c r="C13" s="10">
        <f>'NHS SD '!C13+'non-NHS SD '!C13</f>
        <v>573858</v>
      </c>
      <c r="D13" s="14">
        <f>'NHS SD '!H13+'non-NHS SD '!H13</f>
        <v>117357977</v>
      </c>
      <c r="E13" s="14">
        <f>'NHS SD '!I13+'non-NHS SD '!I13</f>
        <v>79803424.359999999</v>
      </c>
      <c r="J13" s="18"/>
      <c r="K13" s="23"/>
      <c r="O13" s="21"/>
    </row>
    <row r="14" spans="1:15" x14ac:dyDescent="0.25">
      <c r="A14" s="19" t="s">
        <v>21</v>
      </c>
      <c r="B14" s="5">
        <f>'NHS SD '!B14+'non-NHS SD '!B14</f>
        <v>10</v>
      </c>
      <c r="C14" s="10">
        <f>'NHS SD '!C14+'non-NHS SD '!C14</f>
        <v>302344</v>
      </c>
      <c r="D14" s="14">
        <f>'NHS SD '!H14+'non-NHS SD '!H14</f>
        <v>61819982</v>
      </c>
      <c r="E14" s="14">
        <f>'NHS SD '!I14+'non-NHS SD '!I14</f>
        <v>42037587.760000005</v>
      </c>
      <c r="J14" s="18"/>
      <c r="K14" s="23"/>
      <c r="O14" s="21"/>
    </row>
    <row r="15" spans="1:15" x14ac:dyDescent="0.25">
      <c r="A15" s="19" t="s">
        <v>23</v>
      </c>
      <c r="B15" s="5">
        <f>'NHS SD '!B15+'non-NHS SD '!B15</f>
        <v>251</v>
      </c>
      <c r="C15" s="10">
        <f>'NHS SD '!C15+'non-NHS SD '!C15</f>
        <v>4276856</v>
      </c>
      <c r="D15" s="14">
        <f>'NHS SD '!H15+'non-NHS SD '!H15</f>
        <v>547279395.16666675</v>
      </c>
      <c r="E15" s="14">
        <f>'NHS SD '!I15+'non-NHS SD '!I15</f>
        <v>372149988.71333337</v>
      </c>
      <c r="J15" s="18"/>
      <c r="K15" s="23"/>
      <c r="O15" s="21"/>
    </row>
    <row r="16" spans="1:15" x14ac:dyDescent="0.25">
      <c r="A16" s="19" t="s">
        <v>24</v>
      </c>
      <c r="B16" s="5">
        <f>'NHS SD '!B16+'non-NHS SD '!B16</f>
        <v>729</v>
      </c>
      <c r="C16" s="10">
        <f>'NHS SD '!C16+'non-NHS SD '!C16</f>
        <v>2812107</v>
      </c>
      <c r="D16" s="14">
        <f>'NHS SD '!H16+'non-NHS SD '!H16</f>
        <v>265358017.66666669</v>
      </c>
      <c r="E16" s="14">
        <f>'NHS SD '!I16+'non-NHS SD '!I16</f>
        <v>180443452.01333335</v>
      </c>
      <c r="J16" s="18"/>
      <c r="K16" s="23"/>
      <c r="O16" s="21"/>
    </row>
    <row r="17" spans="1:15" x14ac:dyDescent="0.25">
      <c r="A17" s="19" t="s">
        <v>25</v>
      </c>
      <c r="B17" s="5">
        <f>'NHS SD '!B17+'non-NHS SD '!B17</f>
        <v>60</v>
      </c>
      <c r="C17" s="10">
        <f>'NHS SD '!C17+'non-NHS SD '!C17</f>
        <v>212631</v>
      </c>
      <c r="D17" s="14">
        <f>'NHS SD '!H17+'non-NHS SD '!H17</f>
        <v>83199411.5</v>
      </c>
      <c r="E17" s="14">
        <f>'NHS SD '!I17+'non-NHS SD '!I17</f>
        <v>56575599.820000008</v>
      </c>
      <c r="J17" s="18"/>
      <c r="K17" s="23"/>
      <c r="O17" s="21"/>
    </row>
    <row r="18" spans="1:15" x14ac:dyDescent="0.25">
      <c r="A18" s="19" t="s">
        <v>27</v>
      </c>
      <c r="B18" s="5">
        <f>'NHS SD '!B18+'non-NHS SD '!B18</f>
        <v>385</v>
      </c>
      <c r="C18" s="10">
        <f>'NHS SD '!C18+'non-NHS SD '!C18</f>
        <v>1314815</v>
      </c>
      <c r="D18" s="14">
        <f>'NHS SD '!H18+'non-NHS SD '!H18</f>
        <v>212374551.33333331</v>
      </c>
      <c r="E18" s="14">
        <f>'NHS SD '!I18+'non-NHS SD '!I18</f>
        <v>144414694.90666667</v>
      </c>
      <c r="J18" s="18"/>
      <c r="K18" s="23"/>
      <c r="O18" s="21"/>
    </row>
    <row r="19" spans="1:15" x14ac:dyDescent="0.25">
      <c r="A19" s="19" t="s">
        <v>28</v>
      </c>
      <c r="B19" s="5">
        <f>'NHS SD '!B19+'non-NHS SD '!B19</f>
        <v>2244</v>
      </c>
      <c r="C19" s="10">
        <f>'NHS SD '!C19+'non-NHS SD '!C19</f>
        <v>14134083</v>
      </c>
      <c r="D19" s="14">
        <f>'NHS SD '!H19+'non-NHS SD '!H19</f>
        <v>2359869401</v>
      </c>
      <c r="E19" s="14">
        <f>'NHS SD '!I19+'non-NHS SD '!I19</f>
        <v>1604711192.6800003</v>
      </c>
      <c r="J19" s="18"/>
      <c r="K19" s="23"/>
      <c r="O19" s="21"/>
    </row>
    <row r="20" spans="1:15" x14ac:dyDescent="0.25">
      <c r="A20" s="19" t="s">
        <v>29</v>
      </c>
      <c r="B20" s="5">
        <f>'NHS SD '!B20+'non-NHS SD '!B20</f>
        <v>1717</v>
      </c>
      <c r="C20" s="10">
        <f>'NHS SD '!C20+'non-NHS SD '!C20</f>
        <v>6019359</v>
      </c>
      <c r="D20" s="14">
        <f>'NHS SD '!H20+'non-NHS SD '!H20</f>
        <v>743852191.66666675</v>
      </c>
      <c r="E20" s="14">
        <f>'NHS SD '!I20+'non-NHS SD '!I20</f>
        <v>505819490.33333343</v>
      </c>
      <c r="J20" s="18"/>
      <c r="K20" s="23"/>
      <c r="O20" s="21"/>
    </row>
    <row r="21" spans="1:15" x14ac:dyDescent="0.25">
      <c r="A21" s="19" t="s">
        <v>26</v>
      </c>
      <c r="B21" s="5">
        <f>'NHS SD '!B21+'non-NHS SD '!B21</f>
        <v>5025</v>
      </c>
      <c r="C21" s="10">
        <f>'NHS SD '!C21+'non-NHS SD '!C21</f>
        <v>9888858</v>
      </c>
      <c r="D21" s="14">
        <f>'NHS SD '!H21+'non-NHS SD '!H21</f>
        <v>854859202.99999988</v>
      </c>
      <c r="E21" s="14">
        <f>'NHS SD '!I21+'non-NHS SD '!I21</f>
        <v>581304258.03999996</v>
      </c>
      <c r="J21" s="18"/>
      <c r="K21" s="23"/>
      <c r="O21" s="21"/>
    </row>
    <row r="22" spans="1:15" x14ac:dyDescent="0.25">
      <c r="A22" s="19" t="s">
        <v>30</v>
      </c>
      <c r="B22" s="5">
        <f>'NHS SD '!B22+'non-NHS SD '!B22</f>
        <v>2303</v>
      </c>
      <c r="C22" s="10">
        <f>'NHS SD '!C22+'non-NHS SD '!C22</f>
        <v>3881071</v>
      </c>
      <c r="D22" s="14">
        <f>'NHS SD '!H22+'non-NHS SD '!H22</f>
        <v>343633406</v>
      </c>
      <c r="E22" s="14">
        <f>'NHS SD '!I22+'non-NHS SD '!I22</f>
        <v>233670716.08000001</v>
      </c>
      <c r="J22" s="18"/>
      <c r="K22" s="23"/>
      <c r="O22" s="21"/>
    </row>
    <row r="23" spans="1:15" x14ac:dyDescent="0.25">
      <c r="A23" s="19" t="s">
        <v>31</v>
      </c>
      <c r="B23" s="5">
        <f>'NHS SD '!B23+'non-NHS SD '!B23</f>
        <v>1183</v>
      </c>
      <c r="C23" s="10">
        <f>'NHS SD '!C23+'non-NHS SD '!C23</f>
        <v>3273775</v>
      </c>
      <c r="D23" s="14">
        <f>'NHS SD '!H23+'non-NHS SD '!H23</f>
        <v>518280010</v>
      </c>
      <c r="E23" s="14">
        <f>'NHS SD '!I23+'non-NHS SD '!I23</f>
        <v>352430406.80000001</v>
      </c>
      <c r="J23" s="18"/>
      <c r="K23" s="23"/>
      <c r="O23" s="21"/>
    </row>
    <row r="24" spans="1:15" x14ac:dyDescent="0.25">
      <c r="A24" s="19" t="s">
        <v>32</v>
      </c>
      <c r="B24" s="5">
        <f>'NHS SD '!B24+'non-NHS SD '!B24</f>
        <v>1838</v>
      </c>
      <c r="C24" s="10">
        <f>'NHS SD '!C24+'non-NHS SD '!C24</f>
        <v>16737886</v>
      </c>
      <c r="D24" s="14">
        <f>'NHS SD '!H24+'non-NHS SD '!H24</f>
        <v>1873258066.6666665</v>
      </c>
      <c r="E24" s="14">
        <f>'NHS SD '!I24+'non-NHS SD '!I24</f>
        <v>1273815485.3333335</v>
      </c>
      <c r="J24" s="18"/>
      <c r="K24" s="23"/>
      <c r="O24" s="21"/>
    </row>
    <row r="25" spans="1:15" x14ac:dyDescent="0.25">
      <c r="A25" s="19" t="s">
        <v>35</v>
      </c>
      <c r="B25" s="5">
        <f>'NHS SD '!B25+'non-NHS SD '!B25</f>
        <v>361</v>
      </c>
      <c r="C25" s="10">
        <f>'NHS SD '!C25+'non-NHS SD '!C25</f>
        <v>1137015</v>
      </c>
      <c r="D25" s="14">
        <f>'NHS SD '!H25+'non-NHS SD '!H25</f>
        <v>245908302</v>
      </c>
      <c r="E25" s="14">
        <f>'NHS SD '!I25+'non-NHS SD '!I25</f>
        <v>167217645.36000001</v>
      </c>
      <c r="J25" s="18"/>
      <c r="K25" s="23"/>
      <c r="O25" s="21"/>
    </row>
    <row r="26" spans="1:15" x14ac:dyDescent="0.25">
      <c r="A26" s="19" t="s">
        <v>34</v>
      </c>
      <c r="B26" s="5">
        <f>'NHS SD '!B26+'non-NHS SD '!B26</f>
        <v>306</v>
      </c>
      <c r="C26" s="10">
        <f>'NHS SD '!C26+'non-NHS SD '!C26</f>
        <v>1840411</v>
      </c>
      <c r="D26" s="14">
        <f>'NHS SD '!H26+'non-NHS SD '!H26</f>
        <v>499306168.66666669</v>
      </c>
      <c r="E26" s="14">
        <f>'NHS SD '!I26+'non-NHS SD '!I26</f>
        <v>339528194.69333339</v>
      </c>
      <c r="J26" s="18"/>
      <c r="K26" s="23"/>
      <c r="O26" s="21"/>
    </row>
    <row r="27" spans="1:15" x14ac:dyDescent="0.25">
      <c r="A27" s="19" t="s">
        <v>33</v>
      </c>
      <c r="B27" s="5">
        <f>'NHS SD '!B27+'non-NHS SD '!B27</f>
        <v>461</v>
      </c>
      <c r="C27" s="10">
        <f>'NHS SD '!C27+'non-NHS SD '!C27</f>
        <v>6353592</v>
      </c>
      <c r="D27" s="14">
        <f>'NHS SD '!H27+'non-NHS SD '!H27</f>
        <v>2170101949.5</v>
      </c>
      <c r="E27" s="14">
        <f>'NHS SD '!I27+'non-NHS SD '!I27</f>
        <v>1475669325.6600001</v>
      </c>
      <c r="J27" s="18"/>
      <c r="K27" s="23"/>
      <c r="O27" s="21"/>
    </row>
    <row r="28" spans="1:15" x14ac:dyDescent="0.25">
      <c r="A28" s="19" t="s">
        <v>36</v>
      </c>
      <c r="B28" s="5">
        <f>'NHS SD '!B28+'non-NHS SD '!B28</f>
        <v>1299</v>
      </c>
      <c r="C28" s="10">
        <f>'NHS SD '!C28+'non-NHS SD '!C28</f>
        <v>6254633</v>
      </c>
      <c r="D28" s="14">
        <f>'NHS SD '!H28+'non-NHS SD '!H28</f>
        <v>1208964969.6666665</v>
      </c>
      <c r="E28" s="14">
        <f>'NHS SD '!I28+'non-NHS SD '!I28</f>
        <v>822096179.37333345</v>
      </c>
      <c r="J28" s="18"/>
      <c r="K28" s="23"/>
      <c r="O28" s="21"/>
    </row>
    <row r="29" spans="1:15" x14ac:dyDescent="0.25">
      <c r="A29" s="19" t="s">
        <v>37</v>
      </c>
      <c r="B29" s="5">
        <f>'NHS SD '!B29+'non-NHS SD '!B29</f>
        <v>810</v>
      </c>
      <c r="C29" s="10">
        <f>'NHS SD '!C29+'non-NHS SD '!C29</f>
        <v>3164974</v>
      </c>
      <c r="D29" s="14">
        <f>'NHS SD '!H29+'non-NHS SD '!H29</f>
        <v>400720642.66666669</v>
      </c>
      <c r="E29" s="14">
        <f>'NHS SD '!I29+'non-NHS SD '!I29</f>
        <v>272490037.01333338</v>
      </c>
      <c r="J29" s="18"/>
      <c r="K29" s="23"/>
      <c r="O29" s="21"/>
    </row>
    <row r="30" spans="1:15" x14ac:dyDescent="0.25">
      <c r="A30" s="19" t="s">
        <v>39</v>
      </c>
      <c r="B30" s="5">
        <f>'NHS SD '!B30+'non-NHS SD '!B30</f>
        <v>2184</v>
      </c>
      <c r="C30" s="10">
        <f>'NHS SD '!C30+'non-NHS SD '!C30</f>
        <v>5490798</v>
      </c>
      <c r="D30" s="14">
        <f>'NHS SD '!H30+'non-NHS SD '!H30</f>
        <v>380758809.33333337</v>
      </c>
      <c r="E30" s="14">
        <f>'NHS SD '!I30+'non-NHS SD '!I30</f>
        <v>258915990.34666669</v>
      </c>
      <c r="J30" s="18"/>
      <c r="K30" s="23"/>
      <c r="O30" s="21"/>
    </row>
    <row r="31" spans="1:15" x14ac:dyDescent="0.25">
      <c r="A31" s="19" t="s">
        <v>38</v>
      </c>
      <c r="B31" s="5">
        <f>'NHS SD '!B31+'non-NHS SD '!B31</f>
        <v>3222</v>
      </c>
      <c r="C31" s="10">
        <f>'NHS SD '!C31+'non-NHS SD '!C31</f>
        <v>10965942</v>
      </c>
      <c r="D31" s="14">
        <f>'NHS SD '!H31+'non-NHS SD '!H31</f>
        <v>1018805301</v>
      </c>
      <c r="E31" s="14">
        <f>'NHS SD '!I31+'non-NHS SD '!I31</f>
        <v>692787604.68000007</v>
      </c>
      <c r="J31" s="18"/>
      <c r="K31" s="23"/>
      <c r="O31" s="21"/>
    </row>
    <row r="32" spans="1:15" x14ac:dyDescent="0.25">
      <c r="A32" s="19" t="s">
        <v>40</v>
      </c>
      <c r="B32" s="5">
        <f>'NHS SD '!B32+'non-NHS SD '!B32</f>
        <v>411</v>
      </c>
      <c r="C32" s="10">
        <f>'NHS SD '!C32+'non-NHS SD '!C32</f>
        <v>1690524</v>
      </c>
      <c r="D32" s="14">
        <f>'NHS SD '!H32+'non-NHS SD '!H32</f>
        <v>276137774</v>
      </c>
      <c r="E32" s="14">
        <f>'NHS SD '!I32+'non-NHS SD '!I32</f>
        <v>187773686.32000002</v>
      </c>
      <c r="J32" s="18"/>
      <c r="K32" s="23"/>
      <c r="O32" s="21"/>
    </row>
    <row r="33" spans="1:15" x14ac:dyDescent="0.25">
      <c r="A33" s="19" t="s">
        <v>43</v>
      </c>
      <c r="B33" s="5">
        <f>'NHS SD '!B33+'non-NHS SD '!B33</f>
        <v>2474</v>
      </c>
      <c r="C33" s="10">
        <f>'NHS SD '!C33+'non-NHS SD '!C33</f>
        <v>3517226</v>
      </c>
      <c r="D33" s="14">
        <f>'NHS SD '!H33+'non-NHS SD '!H33</f>
        <v>412533526</v>
      </c>
      <c r="E33" s="14">
        <f>'NHS SD '!I33+'non-NHS SD '!I33</f>
        <v>280522797.68000001</v>
      </c>
      <c r="J33" s="18"/>
      <c r="K33" s="23"/>
      <c r="O33" s="21"/>
    </row>
    <row r="34" spans="1:15" x14ac:dyDescent="0.25">
      <c r="A34" s="19" t="s">
        <v>47</v>
      </c>
      <c r="B34" s="5">
        <f>'NHS SD '!B34+'non-NHS SD '!B34</f>
        <v>35</v>
      </c>
      <c r="C34" s="10">
        <f>'NHS SD '!C34+'non-NHS SD '!C34</f>
        <v>312767</v>
      </c>
      <c r="D34" s="14">
        <f>'NHS SD '!H34+'non-NHS SD '!H34</f>
        <v>46189936.5</v>
      </c>
      <c r="E34" s="14">
        <f>'NHS SD '!I34+'non-NHS SD '!I34</f>
        <v>31409156.82</v>
      </c>
      <c r="J34" s="18"/>
      <c r="K34" s="23"/>
      <c r="O34" s="21"/>
    </row>
    <row r="35" spans="1:15" x14ac:dyDescent="0.25">
      <c r="A35" s="19" t="s">
        <v>44</v>
      </c>
      <c r="B35" s="5">
        <f>'NHS SD '!B35+'non-NHS SD '!B35</f>
        <v>312</v>
      </c>
      <c r="C35" s="10">
        <f>'NHS SD '!C35+'non-NHS SD '!C35</f>
        <v>1171422</v>
      </c>
      <c r="D35" s="14">
        <f>'NHS SD '!H35+'non-NHS SD '!H35</f>
        <v>288724606</v>
      </c>
      <c r="E35" s="14">
        <f>'NHS SD '!I35+'non-NHS SD '!I35</f>
        <v>196332732.08000001</v>
      </c>
      <c r="J35" s="18"/>
      <c r="K35" s="23"/>
      <c r="O35" s="21"/>
    </row>
    <row r="36" spans="1:15" x14ac:dyDescent="0.25">
      <c r="A36" s="19" t="s">
        <v>45</v>
      </c>
      <c r="B36" s="5">
        <f>'NHS SD '!B36+'non-NHS SD '!B36</f>
        <v>596</v>
      </c>
      <c r="C36" s="10">
        <f>'NHS SD '!C36+'non-NHS SD '!C36</f>
        <v>5709484</v>
      </c>
      <c r="D36" s="14">
        <f>'NHS SD '!H36+'non-NHS SD '!H36</f>
        <v>1760566728</v>
      </c>
      <c r="E36" s="14">
        <f>'NHS SD '!I36+'non-NHS SD '!I36</f>
        <v>1197185375.0400002</v>
      </c>
      <c r="J36" s="18"/>
      <c r="K36" s="23"/>
      <c r="O36" s="21"/>
    </row>
    <row r="37" spans="1:15" x14ac:dyDescent="0.25">
      <c r="A37" s="19" t="s">
        <v>46</v>
      </c>
      <c r="B37" s="5">
        <f>'NHS SD '!B37+'non-NHS SD '!B37</f>
        <v>267</v>
      </c>
      <c r="C37" s="10">
        <f>'NHS SD '!C37+'non-NHS SD '!C37</f>
        <v>1040002</v>
      </c>
      <c r="D37" s="14">
        <f>'NHS SD '!H37+'non-NHS SD '!H37</f>
        <v>144952964.66666666</v>
      </c>
      <c r="E37" s="14">
        <f>'NHS SD '!I37+'non-NHS SD '!I37</f>
        <v>98568015.973333329</v>
      </c>
      <c r="J37" s="18"/>
      <c r="K37" s="23"/>
      <c r="O37" s="21"/>
    </row>
    <row r="38" spans="1:15" x14ac:dyDescent="0.25">
      <c r="A38" s="19" t="s">
        <v>48</v>
      </c>
      <c r="B38" s="5">
        <f>'NHS SD '!B38+'non-NHS SD '!B38</f>
        <v>1990</v>
      </c>
      <c r="C38" s="10">
        <f>'NHS SD '!C38+'non-NHS SD '!C38</f>
        <v>17225003</v>
      </c>
      <c r="D38" s="14">
        <f>'NHS SD '!H38+'non-NHS SD '!H38</f>
        <v>4108514760</v>
      </c>
      <c r="E38" s="14">
        <f>'NHS SD '!I38+'non-NHS SD '!I38</f>
        <v>2793790036.8000002</v>
      </c>
      <c r="J38" s="18"/>
      <c r="K38" s="23"/>
      <c r="O38" s="21"/>
    </row>
    <row r="39" spans="1:15" x14ac:dyDescent="0.25">
      <c r="A39" s="19" t="s">
        <v>41</v>
      </c>
      <c r="B39" s="5">
        <f>'NHS SD '!B39+'non-NHS SD '!B39</f>
        <v>2085</v>
      </c>
      <c r="C39" s="10">
        <f>'NHS SD '!C39+'non-NHS SD '!C39</f>
        <v>9859863</v>
      </c>
      <c r="D39" s="14">
        <f>'NHS SD '!H39+'non-NHS SD '!H39</f>
        <v>1146579657.3333335</v>
      </c>
      <c r="E39" s="14">
        <f>'NHS SD '!I39+'non-NHS SD '!I39</f>
        <v>779674166.98666668</v>
      </c>
      <c r="J39" s="18"/>
      <c r="K39" s="23"/>
      <c r="O39" s="21"/>
    </row>
    <row r="40" spans="1:15" x14ac:dyDescent="0.25">
      <c r="A40" s="19" t="s">
        <v>42</v>
      </c>
      <c r="B40" s="5">
        <f>'NHS SD '!B40+'non-NHS SD '!B40</f>
        <v>692</v>
      </c>
      <c r="C40" s="10">
        <f>'NHS SD '!C40+'non-NHS SD '!C40</f>
        <v>973300</v>
      </c>
      <c r="D40" s="14">
        <f>'NHS SD '!H40+'non-NHS SD '!H40</f>
        <v>153283433.33333334</v>
      </c>
      <c r="E40" s="14">
        <f>'NHS SD '!I40+'non-NHS SD '!I40</f>
        <v>104232734.66666667</v>
      </c>
      <c r="J40" s="18"/>
      <c r="K40" s="23"/>
      <c r="O40" s="21"/>
    </row>
    <row r="41" spans="1:15" x14ac:dyDescent="0.25">
      <c r="A41" s="19" t="s">
        <v>49</v>
      </c>
      <c r="B41" s="5">
        <f>'NHS SD '!B41+'non-NHS SD '!B41</f>
        <v>1893</v>
      </c>
      <c r="C41" s="10">
        <f>'NHS SD '!C41+'non-NHS SD '!C41</f>
        <v>6879351</v>
      </c>
      <c r="D41" s="14">
        <f>'NHS SD '!H41+'non-NHS SD '!H41</f>
        <v>1242712812</v>
      </c>
      <c r="E41" s="14">
        <f>'NHS SD '!I41+'non-NHS SD '!I41</f>
        <v>845044712.16000009</v>
      </c>
      <c r="J41" s="18"/>
      <c r="K41" s="23"/>
      <c r="O41" s="21"/>
    </row>
    <row r="42" spans="1:15" x14ac:dyDescent="0.25">
      <c r="A42" s="19" t="s">
        <v>50</v>
      </c>
      <c r="B42" s="5">
        <f>'NHS SD '!B42+'non-NHS SD '!B42</f>
        <v>3776</v>
      </c>
      <c r="C42" s="10">
        <f>'NHS SD '!C42+'non-NHS SD '!C42</f>
        <v>8595924</v>
      </c>
      <c r="D42" s="14">
        <f>'NHS SD '!H42+'non-NHS SD '!H42</f>
        <v>893955812.66666675</v>
      </c>
      <c r="E42" s="14">
        <f>'NHS SD '!I42+'non-NHS SD '!I42</f>
        <v>607889952.61333334</v>
      </c>
      <c r="J42" s="18"/>
      <c r="K42" s="23"/>
      <c r="O42" s="21"/>
    </row>
    <row r="43" spans="1:15" x14ac:dyDescent="0.25">
      <c r="A43" s="19" t="s">
        <v>51</v>
      </c>
      <c r="B43" s="5">
        <f>'NHS SD '!B43+'non-NHS SD '!B43</f>
        <v>417</v>
      </c>
      <c r="C43" s="10">
        <f>'NHS SD '!C43+'non-NHS SD '!C43</f>
        <v>2405957</v>
      </c>
      <c r="D43" s="14">
        <f>'NHS SD '!H43+'non-NHS SD '!H43</f>
        <v>378837635</v>
      </c>
      <c r="E43" s="14">
        <f>'NHS SD '!I43+'non-NHS SD '!I43</f>
        <v>257609591.80000001</v>
      </c>
      <c r="J43" s="18"/>
      <c r="K43" s="23"/>
      <c r="O43" s="21"/>
    </row>
    <row r="44" spans="1:15" x14ac:dyDescent="0.25">
      <c r="A44" s="19" t="s">
        <v>52</v>
      </c>
      <c r="B44" s="5">
        <f>'NHS SD '!B44+'non-NHS SD '!B44</f>
        <v>4783</v>
      </c>
      <c r="C44" s="10">
        <f>'NHS SD '!C44+'non-NHS SD '!C44</f>
        <v>16002967</v>
      </c>
      <c r="D44" s="14">
        <f>'NHS SD '!H44+'non-NHS SD '!H44</f>
        <v>4422560881.666666</v>
      </c>
      <c r="E44" s="14">
        <f>'NHS SD '!I44+'non-NHS SD '!I44</f>
        <v>3007341399.5333338</v>
      </c>
      <c r="J44" s="18"/>
      <c r="K44" s="23"/>
      <c r="O44" s="21"/>
    </row>
    <row r="45" spans="1:15" x14ac:dyDescent="0.25">
      <c r="A45" s="19" t="s">
        <v>54</v>
      </c>
      <c r="B45" s="5">
        <f>'NHS SD '!B45+'non-NHS SD '!B45</f>
        <v>178</v>
      </c>
      <c r="C45" s="10">
        <f>'NHS SD '!C45+'non-NHS SD '!C45</f>
        <v>1761624</v>
      </c>
      <c r="D45" s="14">
        <f>'NHS SD '!H45+'non-NHS SD '!H45</f>
        <v>712045276</v>
      </c>
      <c r="E45" s="14">
        <f>'NHS SD '!I45+'non-NHS SD '!I45</f>
        <v>484190787.68000001</v>
      </c>
      <c r="J45" s="18"/>
      <c r="K45" s="23"/>
      <c r="O45" s="21"/>
    </row>
    <row r="46" spans="1:15" x14ac:dyDescent="0.25">
      <c r="A46" s="19" t="s">
        <v>55</v>
      </c>
      <c r="B46" s="5">
        <f>'NHS SD '!B46+'non-NHS SD '!B46</f>
        <v>1004</v>
      </c>
      <c r="C46" s="10">
        <f>'NHS SD '!C46+'non-NHS SD '!C46</f>
        <v>5135594</v>
      </c>
      <c r="D46" s="14">
        <f>'NHS SD '!H46+'non-NHS SD '!H46</f>
        <v>674730456</v>
      </c>
      <c r="E46" s="14">
        <f>'NHS SD '!I46+'non-NHS SD '!I46</f>
        <v>458816710.08000004</v>
      </c>
      <c r="J46" s="18"/>
      <c r="K46" s="23"/>
      <c r="O46" s="21"/>
    </row>
    <row r="47" spans="1:15" x14ac:dyDescent="0.25">
      <c r="A47" s="19" t="s">
        <v>56</v>
      </c>
      <c r="B47" s="5">
        <f>'NHS SD '!B47+'non-NHS SD '!B47</f>
        <v>1156</v>
      </c>
      <c r="C47" s="10">
        <f>'NHS SD '!C47+'non-NHS SD '!C47</f>
        <v>2014836</v>
      </c>
      <c r="D47" s="14">
        <f>'NHS SD '!H47+'non-NHS SD '!H47</f>
        <v>264767050.66666666</v>
      </c>
      <c r="E47" s="14">
        <f>'NHS SD '!I47+'non-NHS SD '!I47</f>
        <v>180041594.45333335</v>
      </c>
      <c r="J47" s="18"/>
      <c r="K47" s="23"/>
      <c r="O47" s="21"/>
    </row>
    <row r="48" spans="1:15" x14ac:dyDescent="0.25">
      <c r="A48" s="19" t="s">
        <v>57</v>
      </c>
      <c r="B48" s="5">
        <f>'NHS SD '!B48+'non-NHS SD '!B48</f>
        <v>1026</v>
      </c>
      <c r="C48" s="10">
        <f>'NHS SD '!C48+'non-NHS SD '!C48</f>
        <v>5711925</v>
      </c>
      <c r="D48" s="14">
        <f>'NHS SD '!H48+'non-NHS SD '!H48</f>
        <v>485739661.66666669</v>
      </c>
      <c r="E48" s="14">
        <f>'NHS SD '!I48+'non-NHS SD '!I48</f>
        <v>330302969.9333334</v>
      </c>
      <c r="J48" s="18"/>
      <c r="K48" s="23"/>
      <c r="O48" s="21"/>
    </row>
    <row r="49" spans="1:15" x14ac:dyDescent="0.25">
      <c r="A49" s="19" t="s">
        <v>58</v>
      </c>
      <c r="B49" s="5">
        <f>'NHS SD '!B49+'non-NHS SD '!B49</f>
        <v>1008</v>
      </c>
      <c r="C49" s="10">
        <f>'NHS SD '!C49+'non-NHS SD '!C49</f>
        <v>6787073</v>
      </c>
      <c r="D49" s="14">
        <f>'NHS SD '!H49+'non-NHS SD '!H49</f>
        <v>569580472.33333337</v>
      </c>
      <c r="E49" s="14">
        <f>'NHS SD '!I49+'non-NHS SD '!I49</f>
        <v>387314721.18666673</v>
      </c>
      <c r="J49" s="18"/>
      <c r="K49" s="23"/>
      <c r="O49" s="21"/>
    </row>
    <row r="50" spans="1:15" x14ac:dyDescent="0.25">
      <c r="A50" s="19" t="s">
        <v>59</v>
      </c>
      <c r="B50" s="5">
        <f>'NHS SD '!B50+'non-NHS SD '!B50</f>
        <v>95</v>
      </c>
      <c r="C50" s="10">
        <f>'NHS SD '!C50+'non-NHS SD '!C50</f>
        <v>280312</v>
      </c>
      <c r="D50" s="14">
        <f>'NHS SD '!H50+'non-NHS SD '!H50</f>
        <v>68522672</v>
      </c>
      <c r="E50" s="14">
        <f>'NHS SD '!I50+'non-NHS SD '!I50</f>
        <v>46595416.960000001</v>
      </c>
      <c r="J50" s="18"/>
      <c r="K50" s="23"/>
      <c r="O50" s="21"/>
    </row>
    <row r="51" spans="1:15" x14ac:dyDescent="0.25">
      <c r="A51" s="19" t="s">
        <v>61</v>
      </c>
      <c r="B51" s="5">
        <f>'NHS SD '!B51+'non-NHS SD '!B51</f>
        <v>190</v>
      </c>
      <c r="C51" s="10">
        <f>'NHS SD '!C51+'non-NHS SD '!C51</f>
        <v>527845</v>
      </c>
      <c r="D51" s="14">
        <f>'NHS SD '!H51+'non-NHS SD '!H51</f>
        <v>162672190.33333331</v>
      </c>
      <c r="E51" s="14">
        <f>'NHS SD '!I51+'non-NHS SD '!I51</f>
        <v>110617089.42666666</v>
      </c>
      <c r="J51" s="18"/>
      <c r="K51" s="23"/>
      <c r="O51" s="21"/>
    </row>
    <row r="52" spans="1:15" x14ac:dyDescent="0.25">
      <c r="A52" s="19" t="s">
        <v>60</v>
      </c>
      <c r="B52" s="5">
        <f>'NHS SD '!B52+'non-NHS SD '!B52</f>
        <v>1063</v>
      </c>
      <c r="C52" s="10">
        <f>'NHS SD '!C52+'non-NHS SD '!C52</f>
        <v>5051327</v>
      </c>
      <c r="D52" s="14">
        <f>'NHS SD '!H52+'non-NHS SD '!H52</f>
        <v>960042856.16666663</v>
      </c>
      <c r="E52" s="14">
        <f>'NHS SD '!I52+'non-NHS SD '!I52</f>
        <v>652829142.19333339</v>
      </c>
      <c r="J52" s="18"/>
      <c r="K52" s="23"/>
      <c r="O52" s="21"/>
    </row>
    <row r="53" spans="1:15" x14ac:dyDescent="0.25">
      <c r="A53" s="19" t="s">
        <v>62</v>
      </c>
      <c r="B53" s="5">
        <f>'NHS SD '!B53+'non-NHS SD '!B53</f>
        <v>385</v>
      </c>
      <c r="C53" s="10">
        <f>'NHS SD '!C53+'non-NHS SD '!C53</f>
        <v>6022502</v>
      </c>
      <c r="D53" s="14">
        <f>'NHS SD '!H53+'non-NHS SD '!H53</f>
        <v>1075398997.3333333</v>
      </c>
      <c r="E53" s="14">
        <f>'NHS SD '!I53+'non-NHS SD '!I53</f>
        <v>731271318.18666673</v>
      </c>
      <c r="J53" s="18"/>
      <c r="K53" s="23"/>
      <c r="O53" s="21"/>
    </row>
    <row r="54" spans="1:15" x14ac:dyDescent="0.25">
      <c r="A54" s="19" t="s">
        <v>64</v>
      </c>
      <c r="B54" s="5">
        <f>'NHS SD '!B54+'non-NHS SD '!B54</f>
        <v>1092</v>
      </c>
      <c r="C54" s="10">
        <f>'NHS SD '!C54+'non-NHS SD '!C54</f>
        <v>3722005</v>
      </c>
      <c r="D54" s="14">
        <f>'NHS SD '!H54+'non-NHS SD '!H54</f>
        <v>646267661.66666675</v>
      </c>
      <c r="E54" s="14">
        <f>'NHS SD '!I54+'non-NHS SD '!I54</f>
        <v>439462009.9333334</v>
      </c>
      <c r="J54" s="18"/>
      <c r="K54" s="23"/>
      <c r="O54" s="21"/>
    </row>
    <row r="55" spans="1:15" x14ac:dyDescent="0.25">
      <c r="A55" s="19" t="s">
        <v>63</v>
      </c>
      <c r="B55" s="5">
        <f>'NHS SD '!B55+'non-NHS SD '!B55</f>
        <v>1282</v>
      </c>
      <c r="C55" s="10">
        <f>'NHS SD '!C55+'non-NHS SD '!C55</f>
        <v>3252401</v>
      </c>
      <c r="D55" s="14">
        <f>'NHS SD '!H55+'non-NHS SD '!H55</f>
        <v>362122901</v>
      </c>
      <c r="E55" s="14">
        <f>'NHS SD '!I55+'non-NHS SD '!I55</f>
        <v>246243572.68000001</v>
      </c>
      <c r="J55" s="18"/>
      <c r="K55" s="23"/>
      <c r="O55" s="21"/>
    </row>
    <row r="56" spans="1:15" x14ac:dyDescent="0.25">
      <c r="A56" s="19" t="s">
        <v>65</v>
      </c>
      <c r="B56" s="5">
        <f>'NHS SD '!B56+'non-NHS SD '!B56</f>
        <v>370</v>
      </c>
      <c r="C56" s="10">
        <f>'NHS SD '!C56+'non-NHS SD '!C56</f>
        <v>1866189</v>
      </c>
      <c r="D56" s="14">
        <f>'NHS SD '!H56+'non-NHS SD '!H56</f>
        <v>218277266</v>
      </c>
      <c r="E56" s="14">
        <f>'NHS SD '!I56+'non-NHS SD '!I56</f>
        <v>148428540.88</v>
      </c>
      <c r="J56" s="18"/>
      <c r="K56" s="23"/>
      <c r="O56" s="21"/>
    </row>
    <row r="57" spans="1:15" x14ac:dyDescent="0.25">
      <c r="A57" s="19" t="s">
        <v>53</v>
      </c>
      <c r="B57" s="5">
        <f>'NHS SD '!B57+'non-NHS SD '!B57</f>
        <v>296</v>
      </c>
      <c r="C57" s="10">
        <f>'NHS SD '!C57+'non-NHS SD '!C57</f>
        <v>2547745</v>
      </c>
      <c r="D57" s="14">
        <f>'NHS SD '!H57+'non-NHS SD '!H57</f>
        <v>649696100</v>
      </c>
      <c r="E57" s="14">
        <f>'NHS SD '!I57+'non-NHS SD '!I57</f>
        <v>441793348.00000006</v>
      </c>
      <c r="J57" s="18"/>
      <c r="K57" s="23"/>
      <c r="O57" s="21"/>
    </row>
    <row r="58" spans="1:15" x14ac:dyDescent="0.25">
      <c r="A58" s="20" t="s">
        <v>0</v>
      </c>
      <c r="B58" s="7">
        <f>SUM(B6:B57)</f>
        <v>58791</v>
      </c>
      <c r="C58" s="7">
        <f>SUM(C6:C57)</f>
        <v>266486749</v>
      </c>
      <c r="D58" s="7">
        <f>SUM(D6:D57)</f>
        <v>45522550567.5</v>
      </c>
      <c r="E58" s="7">
        <f>SUM(E6:E57)</f>
        <v>30955334385.900005</v>
      </c>
      <c r="I58" s="21"/>
      <c r="J58" s="18"/>
      <c r="K58" s="23"/>
      <c r="M58" s="21"/>
      <c r="N58" s="21"/>
      <c r="O58" s="21"/>
    </row>
    <row r="59" spans="1:15" x14ac:dyDescent="0.25">
      <c r="B59"/>
      <c r="C59"/>
    </row>
    <row r="60" spans="1:15" x14ac:dyDescent="0.25">
      <c r="A60" s="2" t="s">
        <v>72</v>
      </c>
    </row>
    <row r="61" spans="1:15" x14ac:dyDescent="0.25">
      <c r="B61" s="2" t="s">
        <v>13</v>
      </c>
    </row>
  </sheetData>
  <mergeCells count="5">
    <mergeCell ref="A4:A5"/>
    <mergeCell ref="B4:B5"/>
    <mergeCell ref="C4:C5"/>
    <mergeCell ref="D4:D5"/>
    <mergeCell ref="E4:E5"/>
  </mergeCells>
  <pageMargins left="0.45" right="0.45" top="0.45" bottom="0.45" header="0.3" footer="0.3"/>
  <pageSetup paperSize="5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NHS SD </vt:lpstr>
      <vt:lpstr>non-NHS SD </vt:lpstr>
      <vt:lpstr>Combined SD</vt:lpstr>
      <vt:lpstr>'Combined SD'!Print_Area</vt:lpstr>
      <vt:lpstr>'NHS SD '!Print_Area</vt:lpstr>
      <vt:lpstr>'non-NHS SD '!Print_Area</vt:lpstr>
      <vt:lpstr>'Combined SD'!Print_Titles</vt:lpstr>
      <vt:lpstr>'NHS SD '!Print_Titles</vt:lpstr>
      <vt:lpstr>'non-NHS SD '!Print_Titles</vt:lpstr>
    </vt:vector>
  </TitlesOfParts>
  <Company>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USDOT User</dc:creator>
  <cp:lastModifiedBy>Skinner, Brenda CTR (FHWA)</cp:lastModifiedBy>
  <cp:lastPrinted>2016-05-24T12:02:41Z</cp:lastPrinted>
  <dcterms:created xsi:type="dcterms:W3CDTF">2013-04-09T19:58:31Z</dcterms:created>
  <dcterms:modified xsi:type="dcterms:W3CDTF">2016-05-25T16:24:41Z</dcterms:modified>
</cp:coreProperties>
</file>