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Resultados" sheetId="1" r:id="rId4"/>
    <sheet state="visible" name="Planilha Diagramas" sheetId="2" r:id="rId5"/>
  </sheets>
  <definedNames/>
  <calcPr/>
</workbook>
</file>

<file path=xl/sharedStrings.xml><?xml version="1.0" encoding="utf-8"?>
<sst xmlns="http://schemas.openxmlformats.org/spreadsheetml/2006/main" count="110" uniqueCount="77">
  <si>
    <t>Universidade Federal de Santa Catarina - UFSC</t>
  </si>
  <si>
    <t>Centro Tecnológico - CTC</t>
  </si>
  <si>
    <t>Departamento de Engenharias Elétrica e Eletrônica - EEL</t>
  </si>
  <si>
    <t>Tópico Avançado em Sistemas Digitais - Circuitos Aritméticos</t>
  </si>
  <si>
    <t>André Martins Pio de Mattos</t>
  </si>
  <si>
    <t>Guilherme Santos</t>
  </si>
  <si>
    <t>Gustavo Simas da Silva</t>
  </si>
  <si>
    <t>Direct Multiplication A*X</t>
  </si>
  <si>
    <t>Divide and Conquer 2b x 2b</t>
  </si>
  <si>
    <t>Divide and Conquer 4b x 4b</t>
  </si>
  <si>
    <t>Shift-Add</t>
  </si>
  <si>
    <t>Shift-Add Booth Recoding</t>
  </si>
  <si>
    <t>Pattern Recognition</t>
  </si>
  <si>
    <t>SPIRAL Pattern Recognition (12 Constants)</t>
  </si>
  <si>
    <t>C1 = 532614</t>
  </si>
  <si>
    <t>C2 = 933920</t>
  </si>
  <si>
    <t>C3 = 655412</t>
  </si>
  <si>
    <t>C4 = 83977</t>
  </si>
  <si>
    <t>C5 = 699050</t>
  </si>
  <si>
    <t>C6 = 757942</t>
  </si>
  <si>
    <t>SPIRAL Configurations</t>
  </si>
  <si>
    <t>C7 = 585283</t>
  </si>
  <si>
    <t>C8 = 539791</t>
  </si>
  <si>
    <t>C9 = 1040887</t>
  </si>
  <si>
    <t>C10 = 997309</t>
  </si>
  <si>
    <t>C11 = 769530</t>
  </si>
  <si>
    <t>C12 = 946142</t>
  </si>
  <si>
    <t>Fractional Bits</t>
  </si>
  <si>
    <t>0 (integer constants)</t>
  </si>
  <si>
    <t>Algorithm</t>
  </si>
  <si>
    <t>Hcub (our algorithm)</t>
  </si>
  <si>
    <t>Depth limit</t>
  </si>
  <si>
    <t>Minimum possible</t>
  </si>
  <si>
    <t>Secondary optimization</t>
  </si>
  <si>
    <t>Reduce adder size (NOFS)</t>
  </si>
  <si>
    <t>Guilherme Henrique dos Santos</t>
  </si>
  <si>
    <r>
      <rPr>
        <b/>
      </rPr>
      <t>Objetivo</t>
    </r>
    <r>
      <t>: Fazer uma análise estatística das síntese em ASIC (por software Cadence Virtuoso) dos resultados das sínteses de multiplicações por constantes de mais de 16 bits usando diferentes métodos de multiplicação.</t>
    </r>
  </si>
  <si>
    <r>
      <rPr>
        <b/>
      </rPr>
      <t>Metodologia</t>
    </r>
    <r>
      <t>: Desenvolvimento dos Métodos em VHDL (software Intel / Altera Quartus II) e reconhecimento de padrão com ferramenta de grafos SPIRAL e arquivo gerado em Verilog. Geração de constantes aleatórias (script em Python, biblioteca Numpy) com diferentes proporções de 1's (25%, 50%, 75%), incluindo "constante viciada" com 50% de 1's em alternância com 0's (10101010...). Síntese em ASIC por software Cadence Virtuoso (frequência 50MHZ, tecnologia 180nm IBM) com testbench desenvolvido para cada método.</t>
    </r>
  </si>
  <si>
    <r>
      <t xml:space="preserve">Conclusões: </t>
    </r>
    <r>
      <rPr/>
      <t>método Multiplicação Direta A*X apresentou menor área exigida, em geral, assim como menor potência. No método com Recodificação Booth, espera-se que a área seja reduzida proporcionalmente com o aumento da porcentagem de 1's na constante. O método Divide and Conquer (tanto 2b x 2b, quanto 4b x 4b) segmenta a divisão total em divisões menores, espera-se que apresente melhores resultados para constantes de maior tamanho (64, 128 bits, por exemplo). Em método Reconhecimento de Padrão foi utilizada ferramenta SPIRAL para análise, com algoritmo BHM e otimização secundário "randomize", o qual apresentou os melhores resultados de delay para todas as constantes.</t>
    </r>
  </si>
  <si>
    <r>
      <rPr>
        <b/>
      </rPr>
      <t>Sugestões de aperfeiçoamento de projeto:</t>
    </r>
    <r>
      <t xml:space="preserve"> analisar para maior número e maior variedade de constantes, diferentes tamanhos, mais porcentagens distintas de 1's, dentre outros aspectos; verificar método Reconhecimento de Padrão em demais algoritmos além de BHM na ferramenta SPIRAL (Common subexpression elimination, Hcub, RAG-n, etc.) e outras otimizações secundárias (determinística Reduce Adder Size NOFS); síntese em ASIC para diferentes frequências e tecnologias; analisar métodos multiplicação Radix e RNS e incluir comparações com as outras metodologias combinacionais.</t>
    </r>
  </si>
  <si>
    <t>25% de 1's</t>
  </si>
  <si>
    <t>50% de 1's</t>
  </si>
  <si>
    <t>75% de 1's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</si>
  <si>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</si>
  <si>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</si>
  <si>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</si>
  <si>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</si>
  <si>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</si>
  <si>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</si>
  <si>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</si>
  <si>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</si>
  <si>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</si>
  <si>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</si>
  <si>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</si>
  <si>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</si>
  <si>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10000010000010000110</t>
  </si>
  <si>
    <t>11100100000000100000</t>
  </si>
  <si>
    <t>10100000000000110100</t>
  </si>
  <si>
    <t>00010100100000001001</t>
  </si>
  <si>
    <t>10101010101010101010</t>
  </si>
  <si>
    <t>10111001000010110110</t>
  </si>
  <si>
    <t>10001110111001000011</t>
  </si>
  <si>
    <t>10000011110010001111</t>
  </si>
  <si>
    <t>11111110000111110111</t>
  </si>
  <si>
    <t>11110011011110111101</t>
  </si>
  <si>
    <t>10111011110111111010</t>
  </si>
  <si>
    <t>11100110111111011110</t>
  </si>
  <si>
    <t>Média</t>
  </si>
  <si>
    <t>Variância</t>
  </si>
  <si>
    <t>Delay (ps)</t>
  </si>
  <si>
    <t>Implementação Direta A*X</t>
  </si>
  <si>
    <t>Shift-Add Recoding Booth</t>
  </si>
  <si>
    <t>Reconhecimento Padrão</t>
  </si>
  <si>
    <t>Área (µm²)</t>
  </si>
  <si>
    <t>Potência (nW)</t>
  </si>
  <si>
    <t>Área-Delay Product (µm²*ps)</t>
  </si>
  <si>
    <t>Área-Delay² Product (µm²*ps²)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</si>
</sst>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9">
    <font>
      <sz val="10.0"/>
      <color rgb="FF000000"/>
      <name val="Arial"/>
    </font>
    <font>
      <b/>
      <color theme="1"/>
      <name val="Arial"/>
    </font>
    <font/>
    <font>
      <b/>
      <u/>
      <sz val="16.0"/>
      <color rgb="FF0000FF"/>
      <name val="Arial"/>
    </font>
    <font>
      <b/>
      <sz val="16.0"/>
      <color theme="1"/>
      <name val="Arial"/>
    </font>
    <font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</fills>
  <borders count="4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2" fontId="1" numFmtId="0" xfId="0" applyAlignment="1" applyBorder="1" applyFont="1">
      <alignment horizontal="left" readingOrder="0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9" fillId="0" fontId="4" numFmtId="0" xfId="0" applyAlignment="1" applyBorder="1" applyFont="1">
      <alignment readingOrder="0" shrinkToFit="0" vertical="bottom" wrapText="0"/>
    </xf>
    <xf borderId="0" fillId="0" fontId="5" numFmtId="0" xfId="0" applyFont="1"/>
    <xf borderId="9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center"/>
    </xf>
    <xf borderId="9" fillId="0" fontId="4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center" vertical="center"/>
    </xf>
    <xf borderId="10" fillId="3" fontId="4" numFmtId="0" xfId="0" applyAlignment="1" applyBorder="1" applyFill="1" applyFont="1">
      <alignment readingOrder="0" shrinkToFit="0" vertical="bottom" wrapText="0"/>
    </xf>
    <xf borderId="11" fillId="0" fontId="2" numFmtId="0" xfId="0" applyBorder="1" applyFont="1"/>
    <xf borderId="12" fillId="0" fontId="6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0" fillId="0" fontId="7" numFmtId="0" xfId="0" applyFont="1"/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3" fillId="4" fontId="1" numFmtId="0" xfId="0" applyAlignment="1" applyBorder="1" applyFill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3" fillId="4" fontId="1" numFmtId="0" xfId="0" applyAlignment="1" applyBorder="1" applyFont="1">
      <alignment horizontal="center" readingOrder="0" vertical="center"/>
    </xf>
    <xf borderId="16" fillId="5" fontId="5" numFmtId="0" xfId="0" applyAlignment="1" applyBorder="1" applyFill="1" applyFont="1">
      <alignment horizontal="center" vertical="center"/>
    </xf>
    <xf borderId="17" fillId="5" fontId="2" numFmtId="0" xfId="0" applyBorder="1" applyFont="1"/>
    <xf borderId="18" fillId="5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readingOrder="0" vertical="center"/>
    </xf>
    <xf borderId="19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20" fillId="2" fontId="2" numFmtId="0" xfId="0" applyBorder="1" applyFont="1"/>
    <xf borderId="21" fillId="2" fontId="2" numFmtId="0" xfId="0" applyBorder="1" applyFont="1"/>
    <xf borderId="18" fillId="2" fontId="1" numFmtId="0" xfId="0" applyAlignment="1" applyBorder="1" applyFont="1">
      <alignment horizontal="center" readingOrder="0" vertical="center"/>
    </xf>
    <xf borderId="12" fillId="2" fontId="1" numFmtId="49" xfId="0" applyAlignment="1" applyBorder="1" applyFont="1" applyNumberFormat="1">
      <alignment horizontal="center" readingOrder="0" vertical="center"/>
    </xf>
    <xf borderId="12" fillId="2" fontId="1" numFmtId="0" xfId="0" applyAlignment="1" applyBorder="1" applyFont="1">
      <alignment horizontal="center" readingOrder="0" vertical="center"/>
    </xf>
    <xf borderId="19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2" fillId="6" fontId="2" numFmtId="0" xfId="0" applyBorder="1" applyFill="1" applyFont="1"/>
    <xf borderId="23" fillId="6" fontId="2" numFmtId="0" xfId="0" applyBorder="1" applyFont="1"/>
    <xf borderId="24" fillId="6" fontId="1" numFmtId="3" xfId="0" applyAlignment="1" applyBorder="1" applyFont="1" applyNumberFormat="1">
      <alignment horizontal="center" readingOrder="0" vertical="center"/>
    </xf>
    <xf borderId="25" fillId="6" fontId="1" numFmtId="3" xfId="0" applyAlignment="1" applyBorder="1" applyFont="1" applyNumberFormat="1">
      <alignment horizontal="center" readingOrder="0" vertical="center"/>
    </xf>
    <xf borderId="26" fillId="6" fontId="1" numFmtId="3" xfId="0" applyAlignment="1" applyBorder="1" applyFont="1" applyNumberFormat="1">
      <alignment horizontal="center" readingOrder="0" vertical="center"/>
    </xf>
    <xf borderId="27" fillId="6" fontId="1" numFmtId="0" xfId="0" applyAlignment="1" applyBorder="1" applyFont="1">
      <alignment horizontal="center" readingOrder="0" vertical="center"/>
    </xf>
    <xf borderId="28" fillId="6" fontId="1" numFmtId="0" xfId="0" applyAlignment="1" applyBorder="1" applyFont="1">
      <alignment horizontal="center" readingOrder="0" vertical="center"/>
    </xf>
    <xf borderId="29" fillId="2" fontId="1" numFmtId="0" xfId="0" applyAlignment="1" applyBorder="1" applyFont="1">
      <alignment horizontal="center" readingOrder="0" vertical="center"/>
    </xf>
    <xf borderId="30" fillId="2" fontId="1" numFmtId="0" xfId="0" applyAlignment="1" applyBorder="1" applyFont="1">
      <alignment horizontal="center" readingOrder="0" vertical="center"/>
    </xf>
    <xf borderId="31" fillId="2" fontId="8" numFmtId="0" xfId="0" applyAlignment="1" applyBorder="1" applyFont="1">
      <alignment horizontal="center" readingOrder="0" vertical="center"/>
    </xf>
    <xf borderId="32" fillId="2" fontId="8" numFmtId="0" xfId="0" applyAlignment="1" applyBorder="1" applyFont="1">
      <alignment horizontal="center" readingOrder="0" vertical="center"/>
    </xf>
    <xf borderId="30" fillId="2" fontId="8" numFmtId="0" xfId="0" applyAlignment="1" applyBorder="1" applyFont="1">
      <alignment horizontal="center" readingOrder="0" vertical="center"/>
    </xf>
    <xf borderId="33" fillId="2" fontId="5" numFmtId="4" xfId="0" applyAlignment="1" applyBorder="1" applyFont="1" applyNumberFormat="1">
      <alignment horizontal="center"/>
    </xf>
    <xf borderId="34" fillId="6" fontId="2" numFmtId="0" xfId="0" applyBorder="1" applyFont="1"/>
    <xf borderId="19" fillId="6" fontId="1" numFmtId="0" xfId="0" applyAlignment="1" applyBorder="1" applyFont="1">
      <alignment horizontal="center" readingOrder="0" vertical="center"/>
    </xf>
    <xf borderId="18" fillId="6" fontId="8" numFmtId="0" xfId="0" applyAlignment="1" applyBorder="1" applyFont="1">
      <alignment horizontal="center" readingOrder="0" vertical="center"/>
    </xf>
    <xf borderId="12" fillId="6" fontId="8" numFmtId="0" xfId="0" applyAlignment="1" applyBorder="1" applyFont="1">
      <alignment horizontal="center" vertical="center"/>
    </xf>
    <xf borderId="19" fillId="6" fontId="8" numFmtId="0" xfId="0" applyAlignment="1" applyBorder="1" applyFont="1">
      <alignment horizontal="center" vertical="center"/>
    </xf>
    <xf borderId="18" fillId="6" fontId="8" numFmtId="0" xfId="0" applyAlignment="1" applyBorder="1" applyFont="1">
      <alignment horizontal="center" vertical="center"/>
    </xf>
    <xf borderId="35" fillId="6" fontId="5" numFmtId="4" xfId="0" applyAlignment="1" applyBorder="1" applyFont="1" applyNumberFormat="1">
      <alignment horizontal="center"/>
    </xf>
    <xf borderId="34" fillId="2" fontId="2" numFmtId="0" xfId="0" applyBorder="1" applyFont="1"/>
    <xf borderId="18" fillId="2" fontId="8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center" vertical="center"/>
    </xf>
    <xf borderId="18" fillId="2" fontId="8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center" readingOrder="0" vertical="center"/>
    </xf>
    <xf borderId="35" fillId="2" fontId="5" numFmtId="4" xfId="0" applyAlignment="1" applyBorder="1" applyFont="1" applyNumberFormat="1">
      <alignment horizontal="center"/>
    </xf>
    <xf borderId="12" fillId="6" fontId="8" numFmtId="0" xfId="0" applyAlignment="1" applyBorder="1" applyFont="1">
      <alignment horizontal="center" readingOrder="0" vertical="center"/>
    </xf>
    <xf borderId="19" fillId="6" fontId="8" numFmtId="0" xfId="0" applyAlignment="1" applyBorder="1" applyFont="1">
      <alignment horizontal="center" readingOrder="0" vertical="center"/>
    </xf>
    <xf borderId="26" fillId="2" fontId="1" numFmtId="0" xfId="0" applyAlignment="1" applyBorder="1" applyFont="1">
      <alignment horizontal="center" readingOrder="0" vertical="center"/>
    </xf>
    <xf borderId="24" fillId="2" fontId="8" numFmtId="0" xfId="0" applyAlignment="1" applyBorder="1" applyFont="1">
      <alignment horizontal="center" readingOrder="0" vertical="center"/>
    </xf>
    <xf borderId="25" fillId="2" fontId="8" numFmtId="0" xfId="0" applyAlignment="1" applyBorder="1" applyFont="1">
      <alignment horizontal="center" readingOrder="0" vertical="center"/>
    </xf>
    <xf borderId="26" fillId="2" fontId="8" numFmtId="0" xfId="0" applyAlignment="1" applyBorder="1" applyFont="1">
      <alignment horizontal="center" readingOrder="0" vertical="center"/>
    </xf>
    <xf borderId="36" fillId="6" fontId="2" numFmtId="0" xfId="0" applyBorder="1" applyFont="1"/>
    <xf borderId="37" fillId="6" fontId="1" numFmtId="0" xfId="0" applyAlignment="1" applyBorder="1" applyFont="1">
      <alignment horizontal="center" readingOrder="0" vertical="center"/>
    </xf>
    <xf borderId="38" fillId="6" fontId="8" numFmtId="0" xfId="0" applyAlignment="1" applyBorder="1" applyFont="1">
      <alignment horizontal="center" readingOrder="0" vertical="center"/>
    </xf>
    <xf borderId="39" fillId="6" fontId="8" numFmtId="0" xfId="0" applyAlignment="1" applyBorder="1" applyFont="1">
      <alignment horizontal="center" readingOrder="0" vertical="center"/>
    </xf>
    <xf borderId="37" fillId="6" fontId="8" numFmtId="0" xfId="0" applyAlignment="1" applyBorder="1" applyFont="1">
      <alignment horizontal="center" readingOrder="0" vertical="center"/>
    </xf>
    <xf borderId="40" fillId="6" fontId="5" numFmtId="4" xfId="0" applyAlignment="1" applyBorder="1" applyFont="1" applyNumberFormat="1">
      <alignment horizontal="center"/>
    </xf>
    <xf borderId="31" fillId="2" fontId="8" numFmtId="3" xfId="0" applyAlignment="1" applyBorder="1" applyFont="1" applyNumberFormat="1">
      <alignment horizontal="center" readingOrder="0" vertical="center"/>
    </xf>
    <xf borderId="41" fillId="2" fontId="5" numFmtId="4" xfId="0" applyAlignment="1" applyBorder="1" applyFont="1" applyNumberFormat="1">
      <alignment horizontal="center"/>
    </xf>
    <xf borderId="18" fillId="6" fontId="8" numFmtId="3" xfId="0" applyAlignment="1" applyBorder="1" applyFont="1" applyNumberFormat="1">
      <alignment horizontal="center" readingOrder="0" vertical="center"/>
    </xf>
    <xf borderId="42" fillId="6" fontId="5" numFmtId="4" xfId="0" applyAlignment="1" applyBorder="1" applyFont="1" applyNumberFormat="1">
      <alignment horizontal="center"/>
    </xf>
    <xf borderId="18" fillId="2" fontId="8" numFmtId="3" xfId="0" applyAlignment="1" applyBorder="1" applyFont="1" applyNumberFormat="1">
      <alignment horizontal="center" readingOrder="0" vertical="center"/>
    </xf>
    <xf borderId="42" fillId="2" fontId="5" numFmtId="4" xfId="0" applyAlignment="1" applyBorder="1" applyFont="1" applyNumberFormat="1">
      <alignment horizontal="center"/>
    </xf>
    <xf borderId="24" fillId="2" fontId="8" numFmtId="3" xfId="0" applyAlignment="1" applyBorder="1" applyFont="1" applyNumberFormat="1">
      <alignment horizontal="center" readingOrder="0" vertical="center"/>
    </xf>
    <xf borderId="38" fillId="6" fontId="8" numFmtId="3" xfId="0" applyAlignment="1" applyBorder="1" applyFont="1" applyNumberFormat="1">
      <alignment horizontal="center" readingOrder="0" vertical="center"/>
    </xf>
    <xf borderId="24" fillId="6" fontId="8" numFmtId="0" xfId="0" applyAlignment="1" applyBorder="1" applyFont="1">
      <alignment horizontal="center" readingOrder="0" vertical="center"/>
    </xf>
    <xf borderId="25" fillId="6" fontId="8" numFmtId="0" xfId="0" applyAlignment="1" applyBorder="1" applyFont="1">
      <alignment horizontal="center" readingOrder="0" vertical="center"/>
    </xf>
    <xf borderId="26" fillId="6" fontId="8" numFmtId="0" xfId="0" applyAlignment="1" applyBorder="1" applyFont="1">
      <alignment horizontal="center" readingOrder="0" vertical="center"/>
    </xf>
    <xf borderId="43" fillId="6" fontId="5" numFmtId="4" xfId="0" applyAlignment="1" applyBorder="1" applyFont="1" applyNumberFormat="1">
      <alignment horizontal="center"/>
    </xf>
    <xf borderId="31" fillId="2" fontId="8" numFmtId="164" xfId="0" applyAlignment="1" applyBorder="1" applyFont="1" applyNumberFormat="1">
      <alignment horizontal="center" readingOrder="0" vertical="center"/>
    </xf>
    <xf borderId="32" fillId="2" fontId="8" numFmtId="164" xfId="0" applyAlignment="1" applyBorder="1" applyFont="1" applyNumberFormat="1">
      <alignment horizontal="center" readingOrder="0" vertical="center"/>
    </xf>
    <xf borderId="30" fillId="2" fontId="8" numFmtId="164" xfId="0" applyAlignment="1" applyBorder="1" applyFont="1" applyNumberFormat="1">
      <alignment horizontal="center" readingOrder="0" vertical="center"/>
    </xf>
    <xf borderId="18" fillId="6" fontId="8" numFmtId="164" xfId="0" applyAlignment="1" applyBorder="1" applyFont="1" applyNumberFormat="1">
      <alignment horizontal="center" vertical="center"/>
    </xf>
    <xf borderId="12" fillId="6" fontId="8" numFmtId="164" xfId="0" applyAlignment="1" applyBorder="1" applyFont="1" applyNumberFormat="1">
      <alignment horizontal="center" vertical="center"/>
    </xf>
    <xf borderId="19" fillId="6" fontId="8" numFmtId="164" xfId="0" applyAlignment="1" applyBorder="1" applyFont="1" applyNumberFormat="1">
      <alignment horizontal="center" vertical="center"/>
    </xf>
    <xf borderId="18" fillId="2" fontId="8" numFmtId="164" xfId="0" applyAlignment="1" applyBorder="1" applyFont="1" applyNumberFormat="1">
      <alignment horizontal="center" vertical="center"/>
    </xf>
    <xf borderId="12" fillId="2" fontId="8" numFmtId="164" xfId="0" applyAlignment="1" applyBorder="1" applyFont="1" applyNumberFormat="1">
      <alignment horizontal="center" vertical="center"/>
    </xf>
    <xf borderId="19" fillId="2" fontId="8" numFmtId="164" xfId="0" applyAlignment="1" applyBorder="1" applyFont="1" applyNumberFormat="1">
      <alignment horizontal="center" vertical="center"/>
    </xf>
    <xf borderId="18" fillId="6" fontId="8" numFmtId="164" xfId="0" applyAlignment="1" applyBorder="1" applyFont="1" applyNumberFormat="1">
      <alignment horizontal="center" readingOrder="0" vertical="center"/>
    </xf>
    <xf borderId="12" fillId="6" fontId="8" numFmtId="164" xfId="0" applyAlignment="1" applyBorder="1" applyFont="1" applyNumberFormat="1">
      <alignment horizontal="center" readingOrder="0" vertical="center"/>
    </xf>
    <xf borderId="19" fillId="6" fontId="8" numFmtId="164" xfId="0" applyAlignment="1" applyBorder="1" applyFont="1" applyNumberFormat="1">
      <alignment horizontal="center" readingOrder="0" vertical="center"/>
    </xf>
    <xf borderId="24" fillId="2" fontId="8" numFmtId="164" xfId="0" applyAlignment="1" applyBorder="1" applyFont="1" applyNumberFormat="1">
      <alignment horizontal="center" readingOrder="0" vertical="center"/>
    </xf>
    <xf borderId="25" fillId="2" fontId="8" numFmtId="164" xfId="0" applyAlignment="1" applyBorder="1" applyFont="1" applyNumberFormat="1">
      <alignment horizontal="center" readingOrder="0" vertical="center"/>
    </xf>
    <xf borderId="26" fillId="2" fontId="8" numFmtId="164" xfId="0" applyAlignment="1" applyBorder="1" applyFont="1" applyNumberFormat="1">
      <alignment horizontal="center" readingOrder="0" vertical="center"/>
    </xf>
    <xf borderId="38" fillId="6" fontId="8" numFmtId="164" xfId="0" applyAlignment="1" applyBorder="1" applyFont="1" applyNumberFormat="1">
      <alignment horizontal="center" readingOrder="0" vertical="center"/>
    </xf>
    <xf borderId="39" fillId="6" fontId="8" numFmtId="164" xfId="0" applyAlignment="1" applyBorder="1" applyFont="1" applyNumberFormat="1">
      <alignment horizontal="center" readingOrder="0" vertical="center"/>
    </xf>
    <xf borderId="37" fillId="6" fontId="8" numFmtId="164" xfId="0" applyAlignment="1" applyBorder="1" applyFont="1" applyNumberFormat="1">
      <alignment horizontal="center" readingOrder="0" vertical="center"/>
    </xf>
    <xf borderId="29" fillId="2" fontId="1" numFmtId="0" xfId="0" applyAlignment="1" applyBorder="1" applyFont="1">
      <alignment horizontal="center" readingOrder="0" shrinkToFit="0" vertical="center" wrapText="1"/>
    </xf>
    <xf borderId="44" fillId="2" fontId="1" numFmtId="0" xfId="0" applyAlignment="1" applyBorder="1" applyFont="1">
      <alignment horizontal="center" readingOrder="0" vertical="center"/>
    </xf>
    <xf borderId="31" fillId="2" fontId="8" numFmtId="4" xfId="0" applyAlignment="1" applyBorder="1" applyFont="1" applyNumberFormat="1">
      <alignment horizontal="center" vertical="center"/>
    </xf>
    <xf borderId="32" fillId="2" fontId="8" numFmtId="4" xfId="0" applyAlignment="1" applyBorder="1" applyFont="1" applyNumberFormat="1">
      <alignment horizontal="center" vertical="center"/>
    </xf>
    <xf borderId="30" fillId="2" fontId="8" numFmtId="4" xfId="0" applyAlignment="1" applyBorder="1" applyFont="1" applyNumberFormat="1">
      <alignment horizontal="center" vertical="center"/>
    </xf>
    <xf borderId="10" fillId="6" fontId="1" numFmtId="0" xfId="0" applyAlignment="1" applyBorder="1" applyFont="1">
      <alignment horizontal="center" readingOrder="0" vertical="center"/>
    </xf>
    <xf borderId="18" fillId="6" fontId="8" numFmtId="4" xfId="0" applyAlignment="1" applyBorder="1" applyFont="1" applyNumberFormat="1">
      <alignment horizontal="center" vertical="center"/>
    </xf>
    <xf borderId="12" fillId="6" fontId="8" numFmtId="4" xfId="0" applyAlignment="1" applyBorder="1" applyFont="1" applyNumberFormat="1">
      <alignment horizontal="center" vertical="center"/>
    </xf>
    <xf borderId="19" fillId="6" fontId="8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center" readingOrder="0" vertical="center"/>
    </xf>
    <xf borderId="18" fillId="2" fontId="8" numFmtId="4" xfId="0" applyAlignment="1" applyBorder="1" applyFont="1" applyNumberFormat="1">
      <alignment horizontal="center" vertical="center"/>
    </xf>
    <xf borderId="12" fillId="2" fontId="8" numFmtId="4" xfId="0" applyAlignment="1" applyBorder="1" applyFont="1" applyNumberFormat="1">
      <alignment horizontal="center" vertical="center"/>
    </xf>
    <xf borderId="19" fillId="2" fontId="8" numFmtId="4" xfId="0" applyAlignment="1" applyBorder="1" applyFont="1" applyNumberFormat="1">
      <alignment horizontal="center" vertical="center"/>
    </xf>
    <xf borderId="16" fillId="2" fontId="1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readingOrder="0" vertical="center"/>
    </xf>
    <xf borderId="38" fillId="6" fontId="8" numFmtId="4" xfId="0" applyAlignment="1" applyBorder="1" applyFont="1" applyNumberFormat="1">
      <alignment horizontal="center" vertical="center"/>
    </xf>
    <xf borderId="39" fillId="6" fontId="8" numFmtId="4" xfId="0" applyAlignment="1" applyBorder="1" applyFont="1" applyNumberFormat="1">
      <alignment horizontal="center" vertical="center"/>
    </xf>
    <xf borderId="37" fillId="6" fontId="8" numFmtId="4" xfId="0" applyAlignment="1" applyBorder="1" applyFont="1" applyNumberFormat="1">
      <alignment horizontal="center" vertical="center"/>
    </xf>
    <xf borderId="46" fillId="2" fontId="5" numFmtId="4" xfId="0" applyAlignment="1" applyBorder="1" applyFont="1" applyNumberFormat="1">
      <alignment horizontal="center"/>
    </xf>
    <xf borderId="47" fillId="6" fontId="5" numFmtId="4" xfId="0" applyAlignment="1" applyBorder="1" applyFont="1" applyNumberFormat="1">
      <alignment horizontal="center"/>
    </xf>
    <xf borderId="47" fillId="2" fontId="5" numFmtId="4" xfId="0" applyAlignment="1" applyBorder="1" applyFont="1" applyNumberFormat="1">
      <alignment horizontal="center"/>
    </xf>
    <xf borderId="48" fillId="6" fontId="5" numFmtId="4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Delay (ps)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'Planilha Resultados'!$D$26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Resultados'!$E$26:$P$26</c:f>
            </c:numRef>
          </c:val>
          <c:smooth val="0"/>
        </c:ser>
        <c:ser>
          <c:idx val="1"/>
          <c:order val="1"/>
          <c:tx>
            <c:strRef>
              <c:f>'Planilha Resultados'!$D$29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Resultados'!$E$29:$P$29</c:f>
            </c:numRef>
          </c:val>
          <c:smooth val="0"/>
        </c:ser>
        <c:ser>
          <c:idx val="2"/>
          <c:order val="2"/>
          <c:tx>
            <c:strRef>
              <c:f>'Planilha Resultados'!$D$31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Resultados'!$E$31:$P$31</c:f>
            </c:numRef>
          </c:val>
          <c:smooth val="0"/>
        </c:ser>
        <c:ser>
          <c:idx val="3"/>
          <c:order val="3"/>
          <c:tx>
            <c:strRef>
              <c:f>'Planilha Resultados'!$D$30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Resultados'!$E$30:$P$30</c:f>
            </c:numRef>
          </c:val>
          <c:smooth val="0"/>
        </c:ser>
        <c:axId val="1053964168"/>
        <c:axId val="690913511"/>
      </c:lineChart>
      <c:catAx>
        <c:axId val="10539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13511"/>
      </c:catAx>
      <c:valAx>
        <c:axId val="690913511"/>
        <c:scaling>
          <c:orientation val="minMax"/>
          <c:max val="850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(ps)/Implementação Direta A*X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964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Área (µm²)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'Planilha Resultados'!$D$32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Resultados'!$E$32:$P$32</c:f>
            </c:numRef>
          </c:val>
          <c:smooth val="0"/>
        </c:ser>
        <c:ser>
          <c:idx val="1"/>
          <c:order val="1"/>
          <c:tx>
            <c:strRef>
              <c:f>'Planilha Resultados'!$D$35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Resultados'!$E$35:$P$35</c:f>
            </c:numRef>
          </c:val>
          <c:smooth val="0"/>
        </c:ser>
        <c:ser>
          <c:idx val="2"/>
          <c:order val="2"/>
          <c:tx>
            <c:strRef>
              <c:f>'Planilha Resultados'!$D$37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Resultados'!$E$37:$P$37</c:f>
            </c:numRef>
          </c:val>
          <c:smooth val="0"/>
        </c:ser>
        <c:ser>
          <c:idx val="3"/>
          <c:order val="3"/>
          <c:tx>
            <c:strRef>
              <c:f>'Planilha Resultados'!$D$36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Resultados'!$E$36:$P$36</c:f>
            </c:numRef>
          </c:val>
          <c:smooth val="0"/>
        </c:ser>
        <c:axId val="1084091076"/>
        <c:axId val="883674063"/>
      </c:lineChart>
      <c:catAx>
        <c:axId val="1084091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674063"/>
      </c:catAx>
      <c:valAx>
        <c:axId val="883674063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(ps)/Implementação Direta A*X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091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Potência (nW)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'Planilha Resultados'!$D$38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Resultados'!$E$38:$P$38</c:f>
            </c:numRef>
          </c:val>
          <c:smooth val="0"/>
        </c:ser>
        <c:ser>
          <c:idx val="1"/>
          <c:order val="1"/>
          <c:tx>
            <c:strRef>
              <c:f>'Planilha Resultados'!$D$41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Resultados'!$E$41:$P$41</c:f>
            </c:numRef>
          </c:val>
          <c:smooth val="0"/>
        </c:ser>
        <c:ser>
          <c:idx val="2"/>
          <c:order val="2"/>
          <c:tx>
            <c:strRef>
              <c:f>'Planilha Resultados'!$D$43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Resultados'!$E$43:$P$43</c:f>
            </c:numRef>
          </c:val>
          <c:smooth val="0"/>
        </c:ser>
        <c:ser>
          <c:idx val="3"/>
          <c:order val="3"/>
          <c:tx>
            <c:strRef>
              <c:f>'Planilha Resultados'!$D$42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Resultados'!$E$42:$P$42</c:f>
            </c:numRef>
          </c:val>
          <c:smooth val="0"/>
        </c:ser>
        <c:axId val="1977300496"/>
        <c:axId val="501993977"/>
      </c:lineChart>
      <c:catAx>
        <c:axId val="197730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993977"/>
      </c:catAx>
      <c:valAx>
        <c:axId val="501993977"/>
        <c:scaling>
          <c:orientation val="minMax"/>
          <c:max val="450000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(ps)/Implementação Direta A*X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300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Área-Delay Product (µm²*ps)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'Planilha Resultados'!$D$44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Resultados'!$E$44:$P$44</c:f>
            </c:numRef>
          </c:val>
          <c:smooth val="0"/>
        </c:ser>
        <c:ser>
          <c:idx val="1"/>
          <c:order val="1"/>
          <c:tx>
            <c:strRef>
              <c:f>'Planilha Resultados'!$D$47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Resultados'!$E$47:$P$47</c:f>
            </c:numRef>
          </c:val>
          <c:smooth val="0"/>
        </c:ser>
        <c:ser>
          <c:idx val="2"/>
          <c:order val="2"/>
          <c:tx>
            <c:strRef>
              <c:f>'Planilha Resultados'!$D$49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Resultados'!$E$49:$P$49</c:f>
            </c:numRef>
          </c:val>
          <c:smooth val="0"/>
        </c:ser>
        <c:ser>
          <c:idx val="3"/>
          <c:order val="3"/>
          <c:tx>
            <c:strRef>
              <c:f>'Planilha Resultados'!$D$48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Resultados'!$E$48:$P$48</c:f>
            </c:numRef>
          </c:val>
          <c:smooth val="0"/>
        </c:ser>
        <c:axId val="267588797"/>
        <c:axId val="1493038937"/>
      </c:lineChart>
      <c:catAx>
        <c:axId val="26758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038937"/>
      </c:catAx>
      <c:valAx>
        <c:axId val="1493038937"/>
        <c:scaling>
          <c:orientation val="minMax"/>
          <c:max val="2.0E7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(ps)/Implementação Direta A*X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588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Área-Delay² Product (µm²*ps²)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'Planilha Resultados'!$D$50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Resultados'!$E$50:$P$50</c:f>
            </c:numRef>
          </c:val>
          <c:smooth val="0"/>
        </c:ser>
        <c:ser>
          <c:idx val="1"/>
          <c:order val="1"/>
          <c:tx>
            <c:strRef>
              <c:f>'Planilha Resultados'!$D$53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Resultados'!$E$53:$P$53</c:f>
            </c:numRef>
          </c:val>
          <c:smooth val="0"/>
        </c:ser>
        <c:ser>
          <c:idx val="2"/>
          <c:order val="2"/>
          <c:tx>
            <c:strRef>
              <c:f>'Planilha Resultados'!$D$55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Resultados'!$E$55:$P$55</c:f>
            </c:numRef>
          </c:val>
          <c:smooth val="0"/>
        </c:ser>
        <c:ser>
          <c:idx val="3"/>
          <c:order val="3"/>
          <c:tx>
            <c:strRef>
              <c:f>'Planilha Resultados'!$D$54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'Planilha Resultados'!$E$23:$P$23</c:f>
            </c:strRef>
          </c:cat>
          <c:val>
            <c:numRef>
              <c:f>'Planilha Resultados'!$E$54:$P$54</c:f>
            </c:numRef>
          </c:val>
          <c:smooth val="0"/>
        </c:ser>
        <c:axId val="932740547"/>
        <c:axId val="1365850096"/>
      </c:lineChart>
      <c:catAx>
        <c:axId val="932740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850096"/>
      </c:catAx>
      <c:valAx>
        <c:axId val="1365850096"/>
        <c:scaling>
          <c:orientation val="minMax"/>
          <c:max val="5.0E11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(ps)/Implementação Direta A*X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740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4.png"/><Relationship Id="rId12" Type="http://schemas.openxmlformats.org/officeDocument/2006/relationships/image" Target="../media/image11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9" Type="http://schemas.openxmlformats.org/officeDocument/2006/relationships/image" Target="../media/image8.png"/><Relationship Id="rId15" Type="http://schemas.openxmlformats.org/officeDocument/2006/relationships/image" Target="../media/image15.png"/><Relationship Id="rId14" Type="http://schemas.openxmlformats.org/officeDocument/2006/relationships/image" Target="../media/image13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5" Type="http://schemas.openxmlformats.org/officeDocument/2006/relationships/image" Target="../media/image4.png"/><Relationship Id="rId19" Type="http://schemas.openxmlformats.org/officeDocument/2006/relationships/image" Target="../media/image19.png"/><Relationship Id="rId6" Type="http://schemas.openxmlformats.org/officeDocument/2006/relationships/image" Target="../media/image6.png"/><Relationship Id="rId18" Type="http://schemas.openxmlformats.org/officeDocument/2006/relationships/image" Target="../media/image18.png"/><Relationship Id="rId7" Type="http://schemas.openxmlformats.org/officeDocument/2006/relationships/image" Target="../media/image12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47625</xdr:colOff>
      <xdr:row>3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47625</xdr:colOff>
      <xdr:row>18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47625</xdr:colOff>
      <xdr:row>36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76200</xdr:colOff>
      <xdr:row>3</xdr:row>
      <xdr:rowOff>180975</xdr:rowOff>
    </xdr:from>
    <xdr:ext cx="753427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76200</xdr:colOff>
      <xdr:row>18</xdr:row>
      <xdr:rowOff>123825</xdr:rowOff>
    </xdr:from>
    <xdr:ext cx="753427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0</xdr:rowOff>
    </xdr:from>
    <xdr:ext cx="647700" cy="200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800100" cy="2000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685800" cy="2000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962025" cy="180975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866775" cy="200025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133350" cy="200025"/>
    <xdr:pic>
      <xdr:nvPicPr>
        <xdr:cNvPr id="0" name="image6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132</xdr:row>
      <xdr:rowOff>0</xdr:rowOff>
    </xdr:from>
    <xdr:ext cx="323850" cy="2000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132</xdr:row>
      <xdr:rowOff>0</xdr:rowOff>
    </xdr:from>
    <xdr:ext cx="57150" cy="200025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132</xdr:row>
      <xdr:rowOff>0</xdr:rowOff>
    </xdr:from>
    <xdr:ext cx="66675" cy="20002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132</xdr:row>
      <xdr:rowOff>0</xdr:rowOff>
    </xdr:from>
    <xdr:ext cx="57150" cy="200025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132</xdr:row>
      <xdr:rowOff>0</xdr:rowOff>
    </xdr:from>
    <xdr:ext cx="47625" cy="200025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132</xdr:row>
      <xdr:rowOff>0</xdr:rowOff>
    </xdr:from>
    <xdr:ext cx="28575" cy="200025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132</xdr:row>
      <xdr:rowOff>0</xdr:rowOff>
    </xdr:from>
    <xdr:ext cx="76200" cy="200025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164</xdr:row>
      <xdr:rowOff>0</xdr:rowOff>
    </xdr:from>
    <xdr:ext cx="66675" cy="200025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164</xdr:row>
      <xdr:rowOff>0</xdr:rowOff>
    </xdr:from>
    <xdr:ext cx="66675" cy="200025"/>
    <xdr:pic>
      <xdr:nvPicPr>
        <xdr:cNvPr id="0" name="image1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164</xdr:row>
      <xdr:rowOff>0</xdr:rowOff>
    </xdr:from>
    <xdr:ext cx="85725" cy="20002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164</xdr:row>
      <xdr:rowOff>0</xdr:rowOff>
    </xdr:from>
    <xdr:ext cx="76200" cy="200025"/>
    <xdr:pic>
      <xdr:nvPicPr>
        <xdr:cNvPr id="0" name="image1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164</xdr:row>
      <xdr:rowOff>0</xdr:rowOff>
    </xdr:from>
    <xdr:ext cx="47625" cy="200025"/>
    <xdr:pic>
      <xdr:nvPicPr>
        <xdr:cNvPr id="0" name="image18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164</xdr:row>
      <xdr:rowOff>0</xdr:rowOff>
    </xdr:from>
    <xdr:ext cx="47625" cy="200025"/>
    <xdr:pic>
      <xdr:nvPicPr>
        <xdr:cNvPr id="0" name="image19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15.43"/>
    <col customWidth="1" min="4" max="4" width="32.0"/>
    <col customWidth="1" min="5" max="5" width="21.71"/>
    <col customWidth="1" min="6" max="6" width="29.71"/>
    <col customWidth="1" min="7" max="8" width="21.71"/>
    <col customWidth="1" min="9" max="9" width="21.86"/>
    <col customWidth="1" min="10" max="10" width="21.43"/>
    <col customWidth="1" min="11" max="11" width="21.29"/>
    <col customWidth="1" min="12" max="12" width="21.71"/>
    <col customWidth="1" min="13" max="13" width="20.14"/>
    <col customWidth="1" min="14" max="15" width="20.71"/>
    <col customWidth="1" min="16" max="16" width="20.86"/>
    <col customWidth="1" min="17" max="17" width="17.86"/>
    <col customWidth="1" min="18" max="18" width="17.29"/>
  </cols>
  <sheetData>
    <row r="1">
      <c r="A1" s="1" t="s">
        <v>0</v>
      </c>
      <c r="B1" s="2"/>
      <c r="C1" s="2"/>
      <c r="D1" s="3"/>
    </row>
    <row r="2">
      <c r="A2" s="4" t="s">
        <v>1</v>
      </c>
      <c r="D2" s="5"/>
    </row>
    <row r="3">
      <c r="A3" s="4" t="s">
        <v>2</v>
      </c>
      <c r="D3" s="5"/>
    </row>
    <row r="4">
      <c r="A4" s="4" t="s">
        <v>3</v>
      </c>
      <c r="D4" s="5"/>
    </row>
    <row r="5">
      <c r="A5" s="4" t="s">
        <v>4</v>
      </c>
      <c r="D5" s="5"/>
    </row>
    <row r="6">
      <c r="A6" s="4" t="s">
        <v>35</v>
      </c>
      <c r="D6" s="5"/>
    </row>
    <row r="7">
      <c r="A7" s="6" t="s">
        <v>6</v>
      </c>
      <c r="B7" s="7"/>
      <c r="C7" s="7"/>
      <c r="D7" s="8"/>
    </row>
    <row r="10">
      <c r="A10" s="22" t="s">
        <v>36</v>
      </c>
      <c r="F10" s="22" t="s">
        <v>37</v>
      </c>
    </row>
    <row r="11">
      <c r="F11" s="22"/>
      <c r="G11" s="22"/>
      <c r="H11" s="22"/>
      <c r="I11" s="22"/>
    </row>
    <row r="12">
      <c r="F12" s="23" t="s">
        <v>38</v>
      </c>
      <c r="K12" s="22" t="s">
        <v>39</v>
      </c>
    </row>
    <row r="14">
      <c r="A14" s="23"/>
      <c r="B14" s="23"/>
      <c r="C14" s="23"/>
      <c r="D14" s="23"/>
    </row>
    <row r="15">
      <c r="A15" s="23"/>
      <c r="B15" s="23"/>
      <c r="C15" s="23"/>
      <c r="D15" s="23"/>
    </row>
    <row r="16">
      <c r="A16" s="23"/>
      <c r="B16" s="23"/>
      <c r="C16" s="23"/>
      <c r="D16" s="23"/>
    </row>
    <row r="17">
      <c r="A17" s="23"/>
      <c r="B17" s="23"/>
      <c r="C17" s="23"/>
      <c r="D17" s="23"/>
    </row>
    <row r="18">
      <c r="A18" s="23"/>
      <c r="B18" s="23"/>
      <c r="C18" s="23"/>
      <c r="D18" s="23"/>
    </row>
    <row r="19">
      <c r="A19" s="23"/>
      <c r="B19" s="23"/>
      <c r="C19" s="23"/>
      <c r="D19" s="23"/>
    </row>
    <row r="22">
      <c r="E22" s="24" t="s">
        <v>40</v>
      </c>
      <c r="F22" s="25"/>
      <c r="G22" s="25"/>
      <c r="H22" s="26"/>
      <c r="I22" s="27" t="s">
        <v>41</v>
      </c>
      <c r="J22" s="25"/>
      <c r="K22" s="25"/>
      <c r="L22" s="26"/>
      <c r="M22" s="27" t="s">
        <v>42</v>
      </c>
      <c r="N22" s="25"/>
      <c r="O22" s="25"/>
      <c r="P22" s="26"/>
    </row>
    <row r="23">
      <c r="C23" s="28"/>
      <c r="D23" s="29"/>
      <c r="E23" s="30" t="s">
        <v>43</v>
      </c>
      <c r="F23" s="31" t="s">
        <v>44</v>
      </c>
      <c r="G23" s="31" t="s">
        <v>45</v>
      </c>
      <c r="H23" s="32" t="s">
        <v>46</v>
      </c>
      <c r="I23" s="30" t="s">
        <v>47</v>
      </c>
      <c r="J23" s="31" t="s">
        <v>48</v>
      </c>
      <c r="K23" s="31" t="s">
        <v>49</v>
      </c>
      <c r="L23" s="32" t="s">
        <v>50</v>
      </c>
      <c r="M23" s="30" t="s">
        <v>51</v>
      </c>
      <c r="N23" s="31" t="s">
        <v>52</v>
      </c>
      <c r="O23" s="31" t="s">
        <v>53</v>
      </c>
      <c r="P23" s="32" t="s">
        <v>54</v>
      </c>
      <c r="Q23" s="33"/>
      <c r="R23" s="33"/>
    </row>
    <row r="24">
      <c r="C24" s="34"/>
      <c r="D24" s="35"/>
      <c r="E24" s="36" t="s">
        <v>55</v>
      </c>
      <c r="F24" s="37" t="s">
        <v>56</v>
      </c>
      <c r="G24" s="38" t="s">
        <v>57</v>
      </c>
      <c r="H24" s="39" t="s">
        <v>58</v>
      </c>
      <c r="I24" s="36" t="s">
        <v>59</v>
      </c>
      <c r="J24" s="38" t="s">
        <v>60</v>
      </c>
      <c r="K24" s="38" t="s">
        <v>61</v>
      </c>
      <c r="L24" s="39" t="s">
        <v>62</v>
      </c>
      <c r="M24" s="36" t="s">
        <v>63</v>
      </c>
      <c r="N24" s="38" t="s">
        <v>64</v>
      </c>
      <c r="O24" s="38" t="s">
        <v>65</v>
      </c>
      <c r="P24" s="39" t="s">
        <v>66</v>
      </c>
      <c r="Q24" s="40"/>
      <c r="R24" s="40"/>
    </row>
    <row r="25">
      <c r="C25" s="41"/>
      <c r="D25" s="42"/>
      <c r="E25" s="43">
        <v>532614.0</v>
      </c>
      <c r="F25" s="44">
        <v>933920.0</v>
      </c>
      <c r="G25" s="44">
        <v>655412.0</v>
      </c>
      <c r="H25" s="45">
        <v>83977.0</v>
      </c>
      <c r="I25" s="43">
        <v>699050.0</v>
      </c>
      <c r="J25" s="44">
        <v>757942.0</v>
      </c>
      <c r="K25" s="44">
        <v>585283.0</v>
      </c>
      <c r="L25" s="45">
        <v>539791.0</v>
      </c>
      <c r="M25" s="43">
        <v>1040887.0</v>
      </c>
      <c r="N25" s="44">
        <v>997309.0</v>
      </c>
      <c r="O25" s="44">
        <v>769530.0</v>
      </c>
      <c r="P25" s="45">
        <v>946142.0</v>
      </c>
      <c r="Q25" s="46" t="s">
        <v>67</v>
      </c>
      <c r="R25" s="47" t="s">
        <v>68</v>
      </c>
    </row>
    <row r="26">
      <c r="C26" s="48" t="s">
        <v>69</v>
      </c>
      <c r="D26" s="49" t="s">
        <v>70</v>
      </c>
      <c r="E26" s="50">
        <v>5581.0</v>
      </c>
      <c r="F26" s="51">
        <v>4147.0</v>
      </c>
      <c r="G26" s="51">
        <v>5731.0</v>
      </c>
      <c r="H26" s="52">
        <v>5333.0</v>
      </c>
      <c r="I26" s="50">
        <v>5778.0</v>
      </c>
      <c r="J26" s="51">
        <v>5993.0</v>
      </c>
      <c r="K26" s="51">
        <v>6171.0</v>
      </c>
      <c r="L26" s="52">
        <v>5988.0</v>
      </c>
      <c r="M26" s="50">
        <v>6091.0</v>
      </c>
      <c r="N26" s="51">
        <v>6015.0</v>
      </c>
      <c r="O26" s="51">
        <v>5872.0</v>
      </c>
      <c r="P26" s="52">
        <v>5806.0</v>
      </c>
      <c r="Q26" s="53">
        <f t="shared" ref="Q26:Q55" si="1">AVERAGE(E26:P26)</f>
        <v>5708.833333</v>
      </c>
      <c r="R26" s="53">
        <f t="shared" ref="R26:R55" si="2">STDEVP(E26:P26)</f>
        <v>520.4427335</v>
      </c>
    </row>
    <row r="27">
      <c r="C27" s="54"/>
      <c r="D27" s="55" t="s">
        <v>10</v>
      </c>
      <c r="E27" s="56"/>
      <c r="F27" s="57"/>
      <c r="G27" s="57"/>
      <c r="H27" s="58"/>
      <c r="I27" s="59"/>
      <c r="J27" s="57"/>
      <c r="K27" s="57"/>
      <c r="L27" s="58"/>
      <c r="M27" s="59"/>
      <c r="N27" s="57"/>
      <c r="O27" s="57"/>
      <c r="P27" s="58"/>
      <c r="Q27" s="60" t="str">
        <f t="shared" si="1"/>
        <v>#DIV/0!</v>
      </c>
      <c r="R27" s="60" t="str">
        <f t="shared" si="2"/>
        <v>#DIV/0!</v>
      </c>
    </row>
    <row r="28">
      <c r="C28" s="61"/>
      <c r="D28" s="39" t="s">
        <v>71</v>
      </c>
      <c r="E28" s="62"/>
      <c r="F28" s="63"/>
      <c r="G28" s="63"/>
      <c r="H28" s="64"/>
      <c r="I28" s="65"/>
      <c r="J28" s="63"/>
      <c r="K28" s="63"/>
      <c r="L28" s="64"/>
      <c r="M28" s="65"/>
      <c r="N28" s="63"/>
      <c r="O28" s="63"/>
      <c r="P28" s="66"/>
      <c r="Q28" s="67" t="str">
        <f t="shared" si="1"/>
        <v>#DIV/0!</v>
      </c>
      <c r="R28" s="67" t="str">
        <f t="shared" si="2"/>
        <v>#DIV/0!</v>
      </c>
    </row>
    <row r="29">
      <c r="C29" s="54"/>
      <c r="D29" s="55" t="s">
        <v>72</v>
      </c>
      <c r="E29" s="56">
        <v>4653.0</v>
      </c>
      <c r="F29" s="68">
        <v>2912.0</v>
      </c>
      <c r="G29" s="68">
        <v>4532.0</v>
      </c>
      <c r="H29" s="69">
        <v>4579.0</v>
      </c>
      <c r="I29" s="56">
        <v>4766.0</v>
      </c>
      <c r="J29" s="68">
        <v>4806.0</v>
      </c>
      <c r="K29" s="68">
        <v>5151.0</v>
      </c>
      <c r="L29" s="69">
        <v>4813.0</v>
      </c>
      <c r="M29" s="56">
        <v>4881.0</v>
      </c>
      <c r="N29" s="68">
        <v>5538.0</v>
      </c>
      <c r="O29" s="68">
        <v>4782.0</v>
      </c>
      <c r="P29" s="69">
        <v>4654.0</v>
      </c>
      <c r="Q29" s="60">
        <f t="shared" si="1"/>
        <v>4672.25</v>
      </c>
      <c r="R29" s="60">
        <f t="shared" si="2"/>
        <v>592.1981826</v>
      </c>
    </row>
    <row r="30">
      <c r="C30" s="61"/>
      <c r="D30" s="70" t="s">
        <v>8</v>
      </c>
      <c r="E30" s="71"/>
      <c r="F30" s="72">
        <v>4175.0</v>
      </c>
      <c r="G30" s="72">
        <v>5301.0</v>
      </c>
      <c r="H30" s="73">
        <v>5912.0</v>
      </c>
      <c r="I30" s="71">
        <v>6718.0</v>
      </c>
      <c r="J30" s="72">
        <v>6583.0</v>
      </c>
      <c r="K30" s="72">
        <v>6737.0</v>
      </c>
      <c r="L30" s="73">
        <v>6552.0</v>
      </c>
      <c r="M30" s="71">
        <v>6935.0</v>
      </c>
      <c r="N30" s="72">
        <v>6612.0</v>
      </c>
      <c r="O30" s="72">
        <v>6422.0</v>
      </c>
      <c r="P30" s="73">
        <v>6716.0</v>
      </c>
      <c r="Q30" s="67">
        <f t="shared" si="1"/>
        <v>6242.090909</v>
      </c>
      <c r="R30" s="67">
        <f t="shared" si="2"/>
        <v>787.6938093</v>
      </c>
    </row>
    <row r="31">
      <c r="C31" s="74"/>
      <c r="D31" s="75" t="s">
        <v>9</v>
      </c>
      <c r="E31" s="76">
        <v>6951.0</v>
      </c>
      <c r="F31" s="77">
        <v>4820.0</v>
      </c>
      <c r="G31" s="77">
        <v>6394.0</v>
      </c>
      <c r="H31" s="78">
        <v>7055.0</v>
      </c>
      <c r="I31" s="76">
        <v>7645.0</v>
      </c>
      <c r="J31" s="77">
        <v>7947.0</v>
      </c>
      <c r="K31" s="77">
        <v>7716.0</v>
      </c>
      <c r="L31" s="78">
        <v>7615.0</v>
      </c>
      <c r="M31" s="76">
        <v>7957.0</v>
      </c>
      <c r="N31" s="77">
        <v>8278.0</v>
      </c>
      <c r="O31" s="77">
        <v>7938.0</v>
      </c>
      <c r="P31" s="78">
        <v>8170.0</v>
      </c>
      <c r="Q31" s="79">
        <f t="shared" si="1"/>
        <v>7373.833333</v>
      </c>
      <c r="R31" s="79">
        <f t="shared" si="2"/>
        <v>933.1683336</v>
      </c>
    </row>
    <row r="32">
      <c r="C32" s="48" t="s">
        <v>73</v>
      </c>
      <c r="D32" s="49" t="s">
        <v>70</v>
      </c>
      <c r="E32" s="80">
        <v>604.0</v>
      </c>
      <c r="F32" s="51">
        <v>449.0</v>
      </c>
      <c r="G32" s="51">
        <v>596.0</v>
      </c>
      <c r="H32" s="52">
        <v>598.0</v>
      </c>
      <c r="I32" s="50">
        <v>1308.0</v>
      </c>
      <c r="J32" s="51">
        <v>1156.0</v>
      </c>
      <c r="K32" s="51">
        <v>959.0</v>
      </c>
      <c r="L32" s="52">
        <v>846.0</v>
      </c>
      <c r="M32" s="50">
        <v>676.0</v>
      </c>
      <c r="N32" s="51">
        <v>1001.0</v>
      </c>
      <c r="O32" s="51">
        <v>899.0</v>
      </c>
      <c r="P32" s="52">
        <v>829.0</v>
      </c>
      <c r="Q32" s="53">
        <f t="shared" si="1"/>
        <v>826.75</v>
      </c>
      <c r="R32" s="81">
        <f t="shared" si="2"/>
        <v>243.9375347</v>
      </c>
    </row>
    <row r="33">
      <c r="C33" s="54"/>
      <c r="D33" s="55" t="s">
        <v>10</v>
      </c>
      <c r="E33" s="82"/>
      <c r="F33" s="57"/>
      <c r="G33" s="57"/>
      <c r="H33" s="58"/>
      <c r="I33" s="59"/>
      <c r="J33" s="57"/>
      <c r="K33" s="57"/>
      <c r="L33" s="58"/>
      <c r="M33" s="59"/>
      <c r="N33" s="57"/>
      <c r="O33" s="57"/>
      <c r="P33" s="58"/>
      <c r="Q33" s="60" t="str">
        <f t="shared" si="1"/>
        <v>#DIV/0!</v>
      </c>
      <c r="R33" s="83" t="str">
        <f t="shared" si="2"/>
        <v>#DIV/0!</v>
      </c>
    </row>
    <row r="34">
      <c r="C34" s="61"/>
      <c r="D34" s="39" t="s">
        <v>71</v>
      </c>
      <c r="E34" s="84"/>
      <c r="F34" s="63"/>
      <c r="G34" s="63"/>
      <c r="H34" s="64"/>
      <c r="I34" s="65"/>
      <c r="J34" s="63"/>
      <c r="K34" s="63"/>
      <c r="L34" s="64"/>
      <c r="M34" s="65"/>
      <c r="N34" s="63"/>
      <c r="O34" s="63"/>
      <c r="P34" s="64"/>
      <c r="Q34" s="67" t="str">
        <f t="shared" si="1"/>
        <v>#DIV/0!</v>
      </c>
      <c r="R34" s="85" t="str">
        <f t="shared" si="2"/>
        <v>#DIV/0!</v>
      </c>
    </row>
    <row r="35">
      <c r="C35" s="54"/>
      <c r="D35" s="55" t="s">
        <v>72</v>
      </c>
      <c r="E35" s="82">
        <v>670.0</v>
      </c>
      <c r="F35" s="68">
        <v>377.0</v>
      </c>
      <c r="G35" s="68">
        <v>636.0</v>
      </c>
      <c r="H35" s="69">
        <v>644.0</v>
      </c>
      <c r="I35" s="56">
        <v>1162.0</v>
      </c>
      <c r="J35" s="68">
        <v>951.0</v>
      </c>
      <c r="K35" s="68">
        <v>1300.0</v>
      </c>
      <c r="L35" s="69">
        <v>1061.0</v>
      </c>
      <c r="M35" s="56">
        <v>1062.0</v>
      </c>
      <c r="N35" s="68">
        <v>1473.0</v>
      </c>
      <c r="O35" s="68">
        <v>942.0</v>
      </c>
      <c r="P35" s="69">
        <v>739.0</v>
      </c>
      <c r="Q35" s="60">
        <f t="shared" si="1"/>
        <v>918.0833333</v>
      </c>
      <c r="R35" s="83">
        <f t="shared" si="2"/>
        <v>302.374067</v>
      </c>
    </row>
    <row r="36">
      <c r="C36" s="61"/>
      <c r="D36" s="70" t="s">
        <v>8</v>
      </c>
      <c r="E36" s="86"/>
      <c r="F36" s="72">
        <v>627.0</v>
      </c>
      <c r="G36" s="72">
        <v>761.0</v>
      </c>
      <c r="H36" s="73">
        <v>824.0</v>
      </c>
      <c r="I36" s="71">
        <v>1009.0</v>
      </c>
      <c r="J36" s="72">
        <v>1333.0</v>
      </c>
      <c r="K36" s="72">
        <v>1319.0</v>
      </c>
      <c r="L36" s="73">
        <v>1076.0</v>
      </c>
      <c r="M36" s="71">
        <v>923.0</v>
      </c>
      <c r="N36" s="72">
        <v>1524.0</v>
      </c>
      <c r="O36" s="72">
        <v>1225.0</v>
      </c>
      <c r="P36" s="73">
        <v>1407.0</v>
      </c>
      <c r="Q36" s="67">
        <f t="shared" si="1"/>
        <v>1093.454545</v>
      </c>
      <c r="R36" s="85">
        <f t="shared" si="2"/>
        <v>277.3971107</v>
      </c>
    </row>
    <row r="37">
      <c r="C37" s="74"/>
      <c r="D37" s="75" t="s">
        <v>9</v>
      </c>
      <c r="E37" s="87">
        <v>1047.0</v>
      </c>
      <c r="F37" s="77">
        <v>780.0</v>
      </c>
      <c r="G37" s="77">
        <v>892.0</v>
      </c>
      <c r="H37" s="78">
        <v>1017.0</v>
      </c>
      <c r="I37" s="76">
        <v>1178.0</v>
      </c>
      <c r="J37" s="77">
        <v>1924.0</v>
      </c>
      <c r="K37" s="77">
        <v>1970.0</v>
      </c>
      <c r="L37" s="78">
        <v>1175.0</v>
      </c>
      <c r="M37" s="88">
        <v>1716.0</v>
      </c>
      <c r="N37" s="89">
        <v>2086.0</v>
      </c>
      <c r="O37" s="89">
        <v>2066.0</v>
      </c>
      <c r="P37" s="90">
        <v>1848.0</v>
      </c>
      <c r="Q37" s="79">
        <f t="shared" si="1"/>
        <v>1474.916667</v>
      </c>
      <c r="R37" s="91">
        <f t="shared" si="2"/>
        <v>479.6273655</v>
      </c>
    </row>
    <row r="38">
      <c r="C38" s="48" t="s">
        <v>74</v>
      </c>
      <c r="D38" s="49" t="s">
        <v>70</v>
      </c>
      <c r="E38" s="92">
        <v>791763.009</v>
      </c>
      <c r="F38" s="93">
        <v>561251.064</v>
      </c>
      <c r="G38" s="93">
        <v>718302.023</v>
      </c>
      <c r="H38" s="94">
        <v>840533.573</v>
      </c>
      <c r="I38" s="92">
        <v>2640076.428</v>
      </c>
      <c r="J38" s="93">
        <v>1914784.79</v>
      </c>
      <c r="K38" s="93">
        <v>1581381.584</v>
      </c>
      <c r="L38" s="94">
        <v>1338688.721</v>
      </c>
      <c r="M38" s="92">
        <v>957176.625</v>
      </c>
      <c r="N38" s="93">
        <v>1626309.813</v>
      </c>
      <c r="O38" s="93">
        <v>1334853.346</v>
      </c>
      <c r="P38" s="94">
        <v>1213206.546</v>
      </c>
      <c r="Q38" s="53">
        <f t="shared" si="1"/>
        <v>1293193.96</v>
      </c>
      <c r="R38" s="53">
        <f t="shared" si="2"/>
        <v>565698.116</v>
      </c>
    </row>
    <row r="39">
      <c r="C39" s="54"/>
      <c r="D39" s="55" t="s">
        <v>10</v>
      </c>
      <c r="E39" s="95"/>
      <c r="F39" s="96"/>
      <c r="G39" s="96"/>
      <c r="H39" s="97"/>
      <c r="I39" s="95"/>
      <c r="J39" s="96"/>
      <c r="K39" s="96"/>
      <c r="L39" s="97"/>
      <c r="M39" s="95"/>
      <c r="N39" s="96"/>
      <c r="O39" s="96"/>
      <c r="P39" s="97"/>
      <c r="Q39" s="60" t="str">
        <f t="shared" si="1"/>
        <v>#DIV/0!</v>
      </c>
      <c r="R39" s="60" t="str">
        <f t="shared" si="2"/>
        <v>#DIV/0!</v>
      </c>
    </row>
    <row r="40">
      <c r="C40" s="61"/>
      <c r="D40" s="39" t="s">
        <v>71</v>
      </c>
      <c r="E40" s="98"/>
      <c r="F40" s="99"/>
      <c r="G40" s="99"/>
      <c r="H40" s="100"/>
      <c r="I40" s="98"/>
      <c r="J40" s="99"/>
      <c r="K40" s="99"/>
      <c r="L40" s="100"/>
      <c r="M40" s="98"/>
      <c r="N40" s="99"/>
      <c r="O40" s="99"/>
      <c r="P40" s="100"/>
      <c r="Q40" s="67" t="str">
        <f t="shared" si="1"/>
        <v>#DIV/0!</v>
      </c>
      <c r="R40" s="67" t="str">
        <f t="shared" si="2"/>
        <v>#DIV/0!</v>
      </c>
    </row>
    <row r="41">
      <c r="C41" s="54"/>
      <c r="D41" s="55" t="s">
        <v>72</v>
      </c>
      <c r="E41" s="101">
        <v>1121705.167</v>
      </c>
      <c r="F41" s="102">
        <v>540690.309</v>
      </c>
      <c r="G41" s="102">
        <v>953393.067</v>
      </c>
      <c r="H41" s="103">
        <v>1124843.784</v>
      </c>
      <c r="I41" s="101">
        <v>2443554.742</v>
      </c>
      <c r="J41" s="102">
        <v>2066044.207</v>
      </c>
      <c r="K41" s="102">
        <v>2771286.455</v>
      </c>
      <c r="L41" s="103">
        <v>2640314.502</v>
      </c>
      <c r="M41" s="101">
        <v>1479202.496</v>
      </c>
      <c r="N41" s="102">
        <v>2563765.52</v>
      </c>
      <c r="O41" s="102">
        <v>1545363.906</v>
      </c>
      <c r="P41" s="103">
        <v>1313441.562</v>
      </c>
      <c r="Q41" s="60">
        <f t="shared" si="1"/>
        <v>1713633.81</v>
      </c>
      <c r="R41" s="60">
        <f t="shared" si="2"/>
        <v>721763.4709</v>
      </c>
    </row>
    <row r="42">
      <c r="C42" s="61"/>
      <c r="D42" s="70" t="s">
        <v>8</v>
      </c>
      <c r="E42" s="104"/>
      <c r="F42" s="105">
        <v>850241.666</v>
      </c>
      <c r="G42" s="105">
        <v>1066166.698</v>
      </c>
      <c r="H42" s="106">
        <v>1112066.593</v>
      </c>
      <c r="I42" s="104">
        <v>2239940.448</v>
      </c>
      <c r="J42" s="105">
        <v>2029745.087</v>
      </c>
      <c r="K42" s="105">
        <v>1891568.722</v>
      </c>
      <c r="L42" s="106">
        <v>1463818.468</v>
      </c>
      <c r="M42" s="104">
        <v>1304513.448</v>
      </c>
      <c r="N42" s="105">
        <v>2238059.64</v>
      </c>
      <c r="O42" s="105">
        <v>1679426.079</v>
      </c>
      <c r="P42" s="106">
        <v>2102494.018</v>
      </c>
      <c r="Q42" s="67">
        <f t="shared" si="1"/>
        <v>1634367.352</v>
      </c>
      <c r="R42" s="67">
        <f t="shared" si="2"/>
        <v>478938.7694</v>
      </c>
    </row>
    <row r="43">
      <c r="C43" s="74"/>
      <c r="D43" s="75" t="s">
        <v>9</v>
      </c>
      <c r="E43" s="107">
        <v>1479811.691</v>
      </c>
      <c r="F43" s="108">
        <v>1108563.265</v>
      </c>
      <c r="G43" s="108">
        <v>1349487.184</v>
      </c>
      <c r="H43" s="109">
        <v>1516564.7</v>
      </c>
      <c r="I43" s="107">
        <v>2606808.742</v>
      </c>
      <c r="J43" s="108">
        <v>3295455.178</v>
      </c>
      <c r="K43" s="108">
        <v>3433170.499</v>
      </c>
      <c r="L43" s="109">
        <v>2099442.43</v>
      </c>
      <c r="M43" s="107">
        <v>2690963.623</v>
      </c>
      <c r="N43" s="108">
        <v>3794720.003</v>
      </c>
      <c r="O43" s="108">
        <v>3424903.299</v>
      </c>
      <c r="P43" s="109">
        <v>3386715.024</v>
      </c>
      <c r="Q43" s="79">
        <f t="shared" si="1"/>
        <v>2515550.47</v>
      </c>
      <c r="R43" s="79">
        <f t="shared" si="2"/>
        <v>926223.9888</v>
      </c>
    </row>
    <row r="44">
      <c r="C44" s="110" t="s">
        <v>75</v>
      </c>
      <c r="D44" s="111" t="s">
        <v>70</v>
      </c>
      <c r="E44" s="112">
        <f t="shared" ref="E44:P44" si="3">E32*E26</f>
        <v>3370924</v>
      </c>
      <c r="F44" s="113">
        <f t="shared" si="3"/>
        <v>1862003</v>
      </c>
      <c r="G44" s="113">
        <f t="shared" si="3"/>
        <v>3415676</v>
      </c>
      <c r="H44" s="114">
        <f t="shared" si="3"/>
        <v>3189134</v>
      </c>
      <c r="I44" s="112">
        <f t="shared" si="3"/>
        <v>7557624</v>
      </c>
      <c r="J44" s="113">
        <f t="shared" si="3"/>
        <v>6927908</v>
      </c>
      <c r="K44" s="113">
        <f t="shared" si="3"/>
        <v>5917989</v>
      </c>
      <c r="L44" s="114">
        <f t="shared" si="3"/>
        <v>5065848</v>
      </c>
      <c r="M44" s="112">
        <f t="shared" si="3"/>
        <v>4117516</v>
      </c>
      <c r="N44" s="113">
        <f t="shared" si="3"/>
        <v>6021015</v>
      </c>
      <c r="O44" s="113">
        <f t="shared" si="3"/>
        <v>5278928</v>
      </c>
      <c r="P44" s="114">
        <f t="shared" si="3"/>
        <v>4813174</v>
      </c>
      <c r="Q44" s="53">
        <f t="shared" si="1"/>
        <v>4794811.583</v>
      </c>
      <c r="R44" s="81">
        <f t="shared" si="2"/>
        <v>1602713.026</v>
      </c>
    </row>
    <row r="45">
      <c r="C45" s="54"/>
      <c r="D45" s="115" t="s">
        <v>10</v>
      </c>
      <c r="E45" s="116">
        <f t="shared" ref="E45:P45" si="4">E33*E27</f>
        <v>0</v>
      </c>
      <c r="F45" s="117">
        <f t="shared" si="4"/>
        <v>0</v>
      </c>
      <c r="G45" s="117">
        <f t="shared" si="4"/>
        <v>0</v>
      </c>
      <c r="H45" s="118">
        <f t="shared" si="4"/>
        <v>0</v>
      </c>
      <c r="I45" s="116">
        <f t="shared" si="4"/>
        <v>0</v>
      </c>
      <c r="J45" s="117">
        <f t="shared" si="4"/>
        <v>0</v>
      </c>
      <c r="K45" s="117">
        <f t="shared" si="4"/>
        <v>0</v>
      </c>
      <c r="L45" s="118">
        <f t="shared" si="4"/>
        <v>0</v>
      </c>
      <c r="M45" s="116">
        <f t="shared" si="4"/>
        <v>0</v>
      </c>
      <c r="N45" s="117">
        <f t="shared" si="4"/>
        <v>0</v>
      </c>
      <c r="O45" s="117">
        <f t="shared" si="4"/>
        <v>0</v>
      </c>
      <c r="P45" s="118">
        <f t="shared" si="4"/>
        <v>0</v>
      </c>
      <c r="Q45" s="60">
        <f t="shared" si="1"/>
        <v>0</v>
      </c>
      <c r="R45" s="83">
        <f t="shared" si="2"/>
        <v>0</v>
      </c>
    </row>
    <row r="46">
      <c r="C46" s="61"/>
      <c r="D46" s="119" t="s">
        <v>71</v>
      </c>
      <c r="E46" s="120">
        <f t="shared" ref="E46:P46" si="5">E34*E28</f>
        <v>0</v>
      </c>
      <c r="F46" s="121">
        <f t="shared" si="5"/>
        <v>0</v>
      </c>
      <c r="G46" s="121">
        <f t="shared" si="5"/>
        <v>0</v>
      </c>
      <c r="H46" s="122">
        <f t="shared" si="5"/>
        <v>0</v>
      </c>
      <c r="I46" s="120">
        <f t="shared" si="5"/>
        <v>0</v>
      </c>
      <c r="J46" s="121">
        <f t="shared" si="5"/>
        <v>0</v>
      </c>
      <c r="K46" s="121">
        <f t="shared" si="5"/>
        <v>0</v>
      </c>
      <c r="L46" s="122">
        <f t="shared" si="5"/>
        <v>0</v>
      </c>
      <c r="M46" s="120">
        <f t="shared" si="5"/>
        <v>0</v>
      </c>
      <c r="N46" s="121">
        <f t="shared" si="5"/>
        <v>0</v>
      </c>
      <c r="O46" s="121">
        <f t="shared" si="5"/>
        <v>0</v>
      </c>
      <c r="P46" s="122">
        <f t="shared" si="5"/>
        <v>0</v>
      </c>
      <c r="Q46" s="67">
        <f t="shared" si="1"/>
        <v>0</v>
      </c>
      <c r="R46" s="85">
        <f t="shared" si="2"/>
        <v>0</v>
      </c>
    </row>
    <row r="47">
      <c r="C47" s="54"/>
      <c r="D47" s="115" t="s">
        <v>72</v>
      </c>
      <c r="E47" s="116">
        <f t="shared" ref="E47:P47" si="6">E35*E29</f>
        <v>3117510</v>
      </c>
      <c r="F47" s="117">
        <f t="shared" si="6"/>
        <v>1097824</v>
      </c>
      <c r="G47" s="117">
        <f t="shared" si="6"/>
        <v>2882352</v>
      </c>
      <c r="H47" s="118">
        <f t="shared" si="6"/>
        <v>2948876</v>
      </c>
      <c r="I47" s="116">
        <f t="shared" si="6"/>
        <v>5538092</v>
      </c>
      <c r="J47" s="117">
        <f t="shared" si="6"/>
        <v>4570506</v>
      </c>
      <c r="K47" s="117">
        <f t="shared" si="6"/>
        <v>6696300</v>
      </c>
      <c r="L47" s="118">
        <f t="shared" si="6"/>
        <v>5106593</v>
      </c>
      <c r="M47" s="116">
        <f t="shared" si="6"/>
        <v>5183622</v>
      </c>
      <c r="N47" s="117">
        <f t="shared" si="6"/>
        <v>8157474</v>
      </c>
      <c r="O47" s="117">
        <f t="shared" si="6"/>
        <v>4504644</v>
      </c>
      <c r="P47" s="118">
        <f t="shared" si="6"/>
        <v>3439306</v>
      </c>
      <c r="Q47" s="60">
        <f t="shared" si="1"/>
        <v>4436924.917</v>
      </c>
      <c r="R47" s="83">
        <f t="shared" si="2"/>
        <v>1818995.889</v>
      </c>
    </row>
    <row r="48">
      <c r="C48" s="61"/>
      <c r="D48" s="123" t="s">
        <v>8</v>
      </c>
      <c r="E48" s="120">
        <f t="shared" ref="E48:P48" si="7">E36*E30</f>
        <v>0</v>
      </c>
      <c r="F48" s="121">
        <f t="shared" si="7"/>
        <v>2617725</v>
      </c>
      <c r="G48" s="121">
        <f t="shared" si="7"/>
        <v>4034061</v>
      </c>
      <c r="H48" s="122">
        <f t="shared" si="7"/>
        <v>4871488</v>
      </c>
      <c r="I48" s="120">
        <f t="shared" si="7"/>
        <v>6778462</v>
      </c>
      <c r="J48" s="121">
        <f t="shared" si="7"/>
        <v>8775139</v>
      </c>
      <c r="K48" s="121">
        <f t="shared" si="7"/>
        <v>8886103</v>
      </c>
      <c r="L48" s="122">
        <f t="shared" si="7"/>
        <v>7049952</v>
      </c>
      <c r="M48" s="120">
        <f t="shared" si="7"/>
        <v>6401005</v>
      </c>
      <c r="N48" s="121">
        <f t="shared" si="7"/>
        <v>10076688</v>
      </c>
      <c r="O48" s="121">
        <f t="shared" si="7"/>
        <v>7866950</v>
      </c>
      <c r="P48" s="122">
        <f t="shared" si="7"/>
        <v>9449412</v>
      </c>
      <c r="Q48" s="67">
        <f t="shared" si="1"/>
        <v>6400582.083</v>
      </c>
      <c r="R48" s="85">
        <f t="shared" si="2"/>
        <v>2894767.872</v>
      </c>
    </row>
    <row r="49">
      <c r="C49" s="74"/>
      <c r="D49" s="124" t="s">
        <v>9</v>
      </c>
      <c r="E49" s="125">
        <f t="shared" ref="E49:P49" si="8">E37*E31</f>
        <v>7277697</v>
      </c>
      <c r="F49" s="126">
        <f t="shared" si="8"/>
        <v>3759600</v>
      </c>
      <c r="G49" s="126">
        <f t="shared" si="8"/>
        <v>5703448</v>
      </c>
      <c r="H49" s="127">
        <f t="shared" si="8"/>
        <v>7174935</v>
      </c>
      <c r="I49" s="125">
        <f t="shared" si="8"/>
        <v>9005810</v>
      </c>
      <c r="J49" s="126">
        <f t="shared" si="8"/>
        <v>15290028</v>
      </c>
      <c r="K49" s="126">
        <f t="shared" si="8"/>
        <v>15200520</v>
      </c>
      <c r="L49" s="127">
        <f t="shared" si="8"/>
        <v>8947625</v>
      </c>
      <c r="M49" s="125">
        <f t="shared" si="8"/>
        <v>13654212</v>
      </c>
      <c r="N49" s="126">
        <f t="shared" si="8"/>
        <v>17267908</v>
      </c>
      <c r="O49" s="126">
        <f t="shared" si="8"/>
        <v>16399908</v>
      </c>
      <c r="P49" s="127">
        <f t="shared" si="8"/>
        <v>15098160</v>
      </c>
      <c r="Q49" s="79">
        <f t="shared" si="1"/>
        <v>11231654.25</v>
      </c>
      <c r="R49" s="91">
        <f t="shared" si="2"/>
        <v>4517030.109</v>
      </c>
    </row>
    <row r="50">
      <c r="C50" s="110" t="s">
        <v>76</v>
      </c>
      <c r="D50" s="111" t="s">
        <v>70</v>
      </c>
      <c r="E50" s="112">
        <f t="shared" ref="E50:P50" si="9">E32*(E26^2)</f>
        <v>18813126844</v>
      </c>
      <c r="F50" s="113">
        <f t="shared" si="9"/>
        <v>7721726441</v>
      </c>
      <c r="G50" s="113">
        <f t="shared" si="9"/>
        <v>19575239156</v>
      </c>
      <c r="H50" s="114">
        <f t="shared" si="9"/>
        <v>17007651622</v>
      </c>
      <c r="I50" s="112">
        <f t="shared" si="9"/>
        <v>43667951472</v>
      </c>
      <c r="J50" s="113">
        <f t="shared" si="9"/>
        <v>41518952644</v>
      </c>
      <c r="K50" s="113">
        <f t="shared" si="9"/>
        <v>36519910119</v>
      </c>
      <c r="L50" s="114">
        <f t="shared" si="9"/>
        <v>30334297824</v>
      </c>
      <c r="M50" s="112">
        <f t="shared" si="9"/>
        <v>25079789956</v>
      </c>
      <c r="N50" s="113">
        <f t="shared" si="9"/>
        <v>36216405225</v>
      </c>
      <c r="O50" s="113">
        <f t="shared" si="9"/>
        <v>30997865216</v>
      </c>
      <c r="P50" s="114">
        <f t="shared" si="9"/>
        <v>27945288244</v>
      </c>
      <c r="Q50" s="128">
        <f t="shared" si="1"/>
        <v>27949850397</v>
      </c>
      <c r="R50" s="53">
        <f t="shared" si="2"/>
        <v>10322697018</v>
      </c>
    </row>
    <row r="51">
      <c r="C51" s="54"/>
      <c r="D51" s="115" t="s">
        <v>10</v>
      </c>
      <c r="E51" s="116">
        <f t="shared" ref="E51:P51" si="10">E33*(E27^2)</f>
        <v>0</v>
      </c>
      <c r="F51" s="117">
        <f t="shared" si="10"/>
        <v>0</v>
      </c>
      <c r="G51" s="117">
        <f t="shared" si="10"/>
        <v>0</v>
      </c>
      <c r="H51" s="118">
        <f t="shared" si="10"/>
        <v>0</v>
      </c>
      <c r="I51" s="116">
        <f t="shared" si="10"/>
        <v>0</v>
      </c>
      <c r="J51" s="117">
        <f t="shared" si="10"/>
        <v>0</v>
      </c>
      <c r="K51" s="117">
        <f t="shared" si="10"/>
        <v>0</v>
      </c>
      <c r="L51" s="118">
        <f t="shared" si="10"/>
        <v>0</v>
      </c>
      <c r="M51" s="116">
        <f t="shared" si="10"/>
        <v>0</v>
      </c>
      <c r="N51" s="117">
        <f t="shared" si="10"/>
        <v>0</v>
      </c>
      <c r="O51" s="117">
        <f t="shared" si="10"/>
        <v>0</v>
      </c>
      <c r="P51" s="118">
        <f t="shared" si="10"/>
        <v>0</v>
      </c>
      <c r="Q51" s="129">
        <f t="shared" si="1"/>
        <v>0</v>
      </c>
      <c r="R51" s="60">
        <f t="shared" si="2"/>
        <v>0</v>
      </c>
    </row>
    <row r="52">
      <c r="C52" s="61"/>
      <c r="D52" s="119" t="s">
        <v>71</v>
      </c>
      <c r="E52" s="120">
        <f t="shared" ref="E52:P52" si="11">E34*(E28^2)</f>
        <v>0</v>
      </c>
      <c r="F52" s="121">
        <f t="shared" si="11"/>
        <v>0</v>
      </c>
      <c r="G52" s="121">
        <f t="shared" si="11"/>
        <v>0</v>
      </c>
      <c r="H52" s="122">
        <f t="shared" si="11"/>
        <v>0</v>
      </c>
      <c r="I52" s="120">
        <f t="shared" si="11"/>
        <v>0</v>
      </c>
      <c r="J52" s="121">
        <f t="shared" si="11"/>
        <v>0</v>
      </c>
      <c r="K52" s="121">
        <f t="shared" si="11"/>
        <v>0</v>
      </c>
      <c r="L52" s="122">
        <f t="shared" si="11"/>
        <v>0</v>
      </c>
      <c r="M52" s="120">
        <f t="shared" si="11"/>
        <v>0</v>
      </c>
      <c r="N52" s="121">
        <f t="shared" si="11"/>
        <v>0</v>
      </c>
      <c r="O52" s="121">
        <f t="shared" si="11"/>
        <v>0</v>
      </c>
      <c r="P52" s="122">
        <f t="shared" si="11"/>
        <v>0</v>
      </c>
      <c r="Q52" s="130">
        <f t="shared" si="1"/>
        <v>0</v>
      </c>
      <c r="R52" s="67">
        <f t="shared" si="2"/>
        <v>0</v>
      </c>
    </row>
    <row r="53">
      <c r="C53" s="54"/>
      <c r="D53" s="115" t="s">
        <v>72</v>
      </c>
      <c r="E53" s="116">
        <f t="shared" ref="E53:P53" si="12">E35*(E29^2)</f>
        <v>14505774030</v>
      </c>
      <c r="F53" s="117">
        <f t="shared" si="12"/>
        <v>3196863488</v>
      </c>
      <c r="G53" s="117">
        <f t="shared" si="12"/>
        <v>13062819264</v>
      </c>
      <c r="H53" s="118">
        <f t="shared" si="12"/>
        <v>13502903204</v>
      </c>
      <c r="I53" s="116">
        <f t="shared" si="12"/>
        <v>26394546472</v>
      </c>
      <c r="J53" s="117">
        <f t="shared" si="12"/>
        <v>21965851836</v>
      </c>
      <c r="K53" s="117">
        <f t="shared" si="12"/>
        <v>34492641300</v>
      </c>
      <c r="L53" s="118">
        <f t="shared" si="12"/>
        <v>24578032109</v>
      </c>
      <c r="M53" s="116">
        <f t="shared" si="12"/>
        <v>25301258982</v>
      </c>
      <c r="N53" s="117">
        <f t="shared" si="12"/>
        <v>45176091012</v>
      </c>
      <c r="O53" s="117">
        <f t="shared" si="12"/>
        <v>21541207608</v>
      </c>
      <c r="P53" s="118">
        <f t="shared" si="12"/>
        <v>16006530124</v>
      </c>
      <c r="Q53" s="129">
        <f t="shared" si="1"/>
        <v>21643709952</v>
      </c>
      <c r="R53" s="60">
        <f t="shared" si="2"/>
        <v>10513717729</v>
      </c>
    </row>
    <row r="54">
      <c r="C54" s="61"/>
      <c r="D54" s="123" t="s">
        <v>8</v>
      </c>
      <c r="E54" s="120">
        <f t="shared" ref="E54:P54" si="13">E36*(E30^2)</f>
        <v>0</v>
      </c>
      <c r="F54" s="121">
        <f t="shared" si="13"/>
        <v>10929001875</v>
      </c>
      <c r="G54" s="121">
        <f t="shared" si="13"/>
        <v>21384557361</v>
      </c>
      <c r="H54" s="122">
        <f t="shared" si="13"/>
        <v>28800237056</v>
      </c>
      <c r="I54" s="120">
        <f t="shared" si="13"/>
        <v>45537707716</v>
      </c>
      <c r="J54" s="121">
        <f t="shared" si="13"/>
        <v>57766740037</v>
      </c>
      <c r="K54" s="121">
        <f t="shared" si="13"/>
        <v>59865675911</v>
      </c>
      <c r="L54" s="122">
        <f t="shared" si="13"/>
        <v>46191285504</v>
      </c>
      <c r="M54" s="120">
        <f t="shared" si="13"/>
        <v>44390969675</v>
      </c>
      <c r="N54" s="121">
        <f t="shared" si="13"/>
        <v>66627061056</v>
      </c>
      <c r="O54" s="121">
        <f t="shared" si="13"/>
        <v>50521552900</v>
      </c>
      <c r="P54" s="122">
        <f t="shared" si="13"/>
        <v>63462250992</v>
      </c>
      <c r="Q54" s="130">
        <f t="shared" si="1"/>
        <v>41289753340</v>
      </c>
      <c r="R54" s="67">
        <f t="shared" si="2"/>
        <v>20546476601</v>
      </c>
    </row>
    <row r="55">
      <c r="C55" s="74"/>
      <c r="D55" s="124" t="s">
        <v>9</v>
      </c>
      <c r="E55" s="125">
        <f t="shared" ref="E55:P55" si="14">E37*(E31^2)</f>
        <v>50587271847</v>
      </c>
      <c r="F55" s="126">
        <f t="shared" si="14"/>
        <v>18121272000</v>
      </c>
      <c r="G55" s="126">
        <f t="shared" si="14"/>
        <v>36467846512</v>
      </c>
      <c r="H55" s="127">
        <f t="shared" si="14"/>
        <v>50619166425</v>
      </c>
      <c r="I55" s="125">
        <f t="shared" si="14"/>
        <v>68849417450</v>
      </c>
      <c r="J55" s="126">
        <f t="shared" si="14"/>
        <v>121509852516</v>
      </c>
      <c r="K55" s="126">
        <f t="shared" si="14"/>
        <v>117287212320</v>
      </c>
      <c r="L55" s="127">
        <f t="shared" si="14"/>
        <v>68136164375</v>
      </c>
      <c r="M55" s="125">
        <f t="shared" si="14"/>
        <v>108646564884</v>
      </c>
      <c r="N55" s="126">
        <f t="shared" si="14"/>
        <v>142943742424</v>
      </c>
      <c r="O55" s="126">
        <f t="shared" si="14"/>
        <v>130182469704</v>
      </c>
      <c r="P55" s="127">
        <f t="shared" si="14"/>
        <v>123351967200</v>
      </c>
      <c r="Q55" s="131">
        <f t="shared" si="1"/>
        <v>86391912305</v>
      </c>
      <c r="R55" s="79">
        <f t="shared" si="2"/>
        <v>40332774794</v>
      </c>
    </row>
  </sheetData>
  <mergeCells count="20">
    <mergeCell ref="A10:D10"/>
    <mergeCell ref="F10:I10"/>
    <mergeCell ref="F12:I19"/>
    <mergeCell ref="K12:O19"/>
    <mergeCell ref="E22:H22"/>
    <mergeCell ref="I22:L22"/>
    <mergeCell ref="M22:P22"/>
    <mergeCell ref="C23:D25"/>
    <mergeCell ref="C26:C31"/>
    <mergeCell ref="C32:C37"/>
    <mergeCell ref="C38:C43"/>
    <mergeCell ref="C44:C49"/>
    <mergeCell ref="C50:C55"/>
    <mergeCell ref="A1:D1"/>
    <mergeCell ref="A2:D2"/>
    <mergeCell ref="A3:D3"/>
    <mergeCell ref="A4:D4"/>
    <mergeCell ref="A5:D5"/>
    <mergeCell ref="A6:D6"/>
    <mergeCell ref="A7:D7"/>
  </mergeCells>
  <conditionalFormatting sqref="E26:E31">
    <cfRule type="cellIs" dxfId="0" priority="1" operator="lessThanOrEqual">
      <formula>MIN(E$26:E$31)</formula>
    </cfRule>
  </conditionalFormatting>
  <conditionalFormatting sqref="F26:F31">
    <cfRule type="cellIs" dxfId="0" priority="2" operator="lessThanOrEqual">
      <formula>MIN(F$26:F$31)</formula>
    </cfRule>
  </conditionalFormatting>
  <conditionalFormatting sqref="E32:E37">
    <cfRule type="cellIs" dxfId="0" priority="3" operator="lessThanOrEqual">
      <formula>MIN(E$32:E$37)</formula>
    </cfRule>
  </conditionalFormatting>
  <conditionalFormatting sqref="E38:E43">
    <cfRule type="cellIs" dxfId="0" priority="4" operator="lessThanOrEqual">
      <formula>MIN(E$38:E$43)</formula>
    </cfRule>
  </conditionalFormatting>
  <conditionalFormatting sqref="E44:E49">
    <cfRule type="cellIs" dxfId="0" priority="5" operator="lessThanOrEqual">
      <formula>MIN(E$44:E$49)</formula>
    </cfRule>
  </conditionalFormatting>
  <conditionalFormatting sqref="E50:E55">
    <cfRule type="cellIs" dxfId="0" priority="6" operator="lessThanOrEqual">
      <formula>MIN(E$50:E$55)</formula>
    </cfRule>
  </conditionalFormatting>
  <conditionalFormatting sqref="F32:F37">
    <cfRule type="cellIs" dxfId="0" priority="7" operator="lessThanOrEqual">
      <formula>MIN(F$32:F$37)</formula>
    </cfRule>
  </conditionalFormatting>
  <conditionalFormatting sqref="F38:F43">
    <cfRule type="cellIs" dxfId="0" priority="8" operator="lessThanOrEqual">
      <formula>MIN(F$38:F$43)</formula>
    </cfRule>
  </conditionalFormatting>
  <conditionalFormatting sqref="F44:F49">
    <cfRule type="cellIs" dxfId="0" priority="9" operator="lessThanOrEqual">
      <formula>MIN(F$44:F$49)</formula>
    </cfRule>
  </conditionalFormatting>
  <conditionalFormatting sqref="F50:F55">
    <cfRule type="cellIs" dxfId="0" priority="10" operator="lessThanOrEqual">
      <formula>MIN(F$50:F$55)</formula>
    </cfRule>
  </conditionalFormatting>
  <conditionalFormatting sqref="G26:G31">
    <cfRule type="cellIs" dxfId="0" priority="11" operator="lessThanOrEqual">
      <formula>MIN(G$26:G$31)</formula>
    </cfRule>
  </conditionalFormatting>
  <conditionalFormatting sqref="G32:G37">
    <cfRule type="cellIs" dxfId="0" priority="12" operator="lessThanOrEqual">
      <formula>MIN(G$32:G$37)</formula>
    </cfRule>
  </conditionalFormatting>
  <conditionalFormatting sqref="G38:G43">
    <cfRule type="cellIs" dxfId="0" priority="13" operator="lessThanOrEqual">
      <formula>MIN(G$38:G$43)</formula>
    </cfRule>
  </conditionalFormatting>
  <conditionalFormatting sqref="G44:G49">
    <cfRule type="cellIs" dxfId="0" priority="14" operator="lessThanOrEqual">
      <formula>MIN(G$44:G$49)</formula>
    </cfRule>
  </conditionalFormatting>
  <conditionalFormatting sqref="G50:G55">
    <cfRule type="cellIs" dxfId="0" priority="15" operator="lessThanOrEqual">
      <formula>MIN(G$50:G$55)</formula>
    </cfRule>
  </conditionalFormatting>
  <conditionalFormatting sqref="H26:H31">
    <cfRule type="cellIs" dxfId="0" priority="16" operator="lessThanOrEqual">
      <formula>MIN(H$26:H$31)</formula>
    </cfRule>
  </conditionalFormatting>
  <conditionalFormatting sqref="H32:H37">
    <cfRule type="cellIs" dxfId="0" priority="17" operator="lessThanOrEqual">
      <formula>MIN(H$32:H$37)</formula>
    </cfRule>
  </conditionalFormatting>
  <conditionalFormatting sqref="H38:H43">
    <cfRule type="cellIs" dxfId="0" priority="18" operator="lessThanOrEqual">
      <formula>MIN(H$38:H$43)</formula>
    </cfRule>
  </conditionalFormatting>
  <conditionalFormatting sqref="H44:H49">
    <cfRule type="cellIs" dxfId="0" priority="19" operator="lessThanOrEqual">
      <formula>MIN(H$44:H$49)</formula>
    </cfRule>
  </conditionalFormatting>
  <conditionalFormatting sqref="H50:H55">
    <cfRule type="cellIs" dxfId="0" priority="20" operator="lessThanOrEqual">
      <formula>MIN(H$50:H$55)</formula>
    </cfRule>
  </conditionalFormatting>
  <conditionalFormatting sqref="I26:I31">
    <cfRule type="cellIs" dxfId="0" priority="21" operator="lessThanOrEqual">
      <formula>MIN(I$26:I$31)</formula>
    </cfRule>
  </conditionalFormatting>
  <conditionalFormatting sqref="I32:I37">
    <cfRule type="cellIs" dxfId="0" priority="22" operator="lessThanOrEqual">
      <formula>MIN(I$32:I$37)</formula>
    </cfRule>
  </conditionalFormatting>
  <conditionalFormatting sqref="I38:I43">
    <cfRule type="cellIs" dxfId="0" priority="23" operator="lessThanOrEqual">
      <formula>MIN(I$38:I$43)</formula>
    </cfRule>
  </conditionalFormatting>
  <conditionalFormatting sqref="I44:I49">
    <cfRule type="cellIs" dxfId="0" priority="24" operator="lessThanOrEqual">
      <formula>MIN(I$44:I$49)</formula>
    </cfRule>
  </conditionalFormatting>
  <conditionalFormatting sqref="I50:I55">
    <cfRule type="cellIs" dxfId="0" priority="25" operator="lessThanOrEqual">
      <formula>MIN(I$50:I$55)</formula>
    </cfRule>
  </conditionalFormatting>
  <conditionalFormatting sqref="J26:J31">
    <cfRule type="cellIs" dxfId="0" priority="26" operator="lessThanOrEqual">
      <formula>MIN(J$26:J$31)</formula>
    </cfRule>
  </conditionalFormatting>
  <conditionalFormatting sqref="J32:J37">
    <cfRule type="cellIs" dxfId="0" priority="27" operator="lessThanOrEqual">
      <formula>MIN(J$32:J$37)</formula>
    </cfRule>
  </conditionalFormatting>
  <conditionalFormatting sqref="J38:J43">
    <cfRule type="cellIs" dxfId="0" priority="28" operator="lessThanOrEqual">
      <formula>MIN(J$38:J$43)</formula>
    </cfRule>
  </conditionalFormatting>
  <conditionalFormatting sqref="J44:J49">
    <cfRule type="cellIs" dxfId="0" priority="29" operator="lessThanOrEqual">
      <formula>MIN(J$44:J$49)</formula>
    </cfRule>
  </conditionalFormatting>
  <conditionalFormatting sqref="J50:J55">
    <cfRule type="cellIs" dxfId="0" priority="30" operator="lessThanOrEqual">
      <formula>MIN(J$50:J$55)</formula>
    </cfRule>
  </conditionalFormatting>
  <conditionalFormatting sqref="K26:K31">
    <cfRule type="cellIs" dxfId="0" priority="31" operator="lessThanOrEqual">
      <formula>MIN(K$26:K$31)</formula>
    </cfRule>
  </conditionalFormatting>
  <conditionalFormatting sqref="K32:K37">
    <cfRule type="cellIs" dxfId="0" priority="32" operator="lessThanOrEqual">
      <formula>MIN(K$32:K$37)</formula>
    </cfRule>
  </conditionalFormatting>
  <conditionalFormatting sqref="K38:K43">
    <cfRule type="cellIs" dxfId="0" priority="33" operator="lessThanOrEqual">
      <formula>MIN(K$38:K$43)</formula>
    </cfRule>
  </conditionalFormatting>
  <conditionalFormatting sqref="K44:K49">
    <cfRule type="cellIs" dxfId="0" priority="34" operator="lessThanOrEqual">
      <formula>MIN(K$44:K$49)</formula>
    </cfRule>
  </conditionalFormatting>
  <conditionalFormatting sqref="K50:K55">
    <cfRule type="cellIs" dxfId="0" priority="35" operator="lessThanOrEqual">
      <formula>MIN(K$50:K$55)</formula>
    </cfRule>
  </conditionalFormatting>
  <conditionalFormatting sqref="L26:L31">
    <cfRule type="cellIs" dxfId="0" priority="36" operator="lessThanOrEqual">
      <formula>MIN(L$26:L$31)</formula>
    </cfRule>
  </conditionalFormatting>
  <conditionalFormatting sqref="L32:L37">
    <cfRule type="cellIs" dxfId="0" priority="37" operator="lessThanOrEqual">
      <formula>MIN(L$32:L$37)</formula>
    </cfRule>
  </conditionalFormatting>
  <conditionalFormatting sqref="L38:L43">
    <cfRule type="cellIs" dxfId="0" priority="38" operator="lessThanOrEqual">
      <formula>MIN(L$38:L$43)</formula>
    </cfRule>
  </conditionalFormatting>
  <conditionalFormatting sqref="L44:L49">
    <cfRule type="cellIs" dxfId="0" priority="39" operator="lessThanOrEqual">
      <formula>MIN(L$44:L$49)</formula>
    </cfRule>
  </conditionalFormatting>
  <conditionalFormatting sqref="L50:L55">
    <cfRule type="cellIs" dxfId="0" priority="40" operator="lessThanOrEqual">
      <formula>MIN(L$50:L$55)</formula>
    </cfRule>
  </conditionalFormatting>
  <conditionalFormatting sqref="M26:M31">
    <cfRule type="cellIs" dxfId="0" priority="41" operator="lessThanOrEqual">
      <formula>MIN(M$26:M$31)</formula>
    </cfRule>
  </conditionalFormatting>
  <conditionalFormatting sqref="M32:M37">
    <cfRule type="cellIs" dxfId="0" priority="42" operator="lessThanOrEqual">
      <formula>MIN(M$32:M$37)</formula>
    </cfRule>
  </conditionalFormatting>
  <conditionalFormatting sqref="M38:M43">
    <cfRule type="cellIs" dxfId="0" priority="43" operator="lessThanOrEqual">
      <formula>MIN(M$38:M$43)</formula>
    </cfRule>
  </conditionalFormatting>
  <conditionalFormatting sqref="M44:M49">
    <cfRule type="cellIs" dxfId="0" priority="44" operator="lessThanOrEqual">
      <formula>MIN(M$44:M$49)</formula>
    </cfRule>
  </conditionalFormatting>
  <conditionalFormatting sqref="M50:M55">
    <cfRule type="cellIs" dxfId="0" priority="45" operator="lessThanOrEqual">
      <formula>MIN(M$50:M$55)</formula>
    </cfRule>
  </conditionalFormatting>
  <conditionalFormatting sqref="N26:N31">
    <cfRule type="cellIs" dxfId="0" priority="46" operator="lessThanOrEqual">
      <formula>MIN(N$26:N$31)</formula>
    </cfRule>
  </conditionalFormatting>
  <conditionalFormatting sqref="N32:N37">
    <cfRule type="cellIs" dxfId="0" priority="47" operator="lessThanOrEqual">
      <formula>MIN(N$32:N$37)</formula>
    </cfRule>
  </conditionalFormatting>
  <conditionalFormatting sqref="N38:N43">
    <cfRule type="cellIs" dxfId="0" priority="48" operator="lessThanOrEqual">
      <formula>MIN(N$38:N$43)</formula>
    </cfRule>
  </conditionalFormatting>
  <conditionalFormatting sqref="N44:N49">
    <cfRule type="cellIs" dxfId="0" priority="49" operator="lessThanOrEqual">
      <formula>MIN(N$44:N$49)</formula>
    </cfRule>
  </conditionalFormatting>
  <conditionalFormatting sqref="N50:N55">
    <cfRule type="cellIs" dxfId="0" priority="50" operator="lessThanOrEqual">
      <formula>MIN(N$50:N$55)</formula>
    </cfRule>
  </conditionalFormatting>
  <conditionalFormatting sqref="O26:O31">
    <cfRule type="cellIs" dxfId="0" priority="51" operator="lessThanOrEqual">
      <formula>MIN(O$26:O$31)</formula>
    </cfRule>
  </conditionalFormatting>
  <conditionalFormatting sqref="O32:O37">
    <cfRule type="cellIs" dxfId="0" priority="52" operator="lessThanOrEqual">
      <formula>MIN(O$32:O$37)</formula>
    </cfRule>
  </conditionalFormatting>
  <conditionalFormatting sqref="O38:O43">
    <cfRule type="cellIs" dxfId="0" priority="53" operator="lessThanOrEqual">
      <formula>MIN(O$38:O$43)</formula>
    </cfRule>
  </conditionalFormatting>
  <conditionalFormatting sqref="O44:O49">
    <cfRule type="cellIs" dxfId="0" priority="54" operator="lessThanOrEqual">
      <formula>MIN(O$44:O$49)</formula>
    </cfRule>
  </conditionalFormatting>
  <conditionalFormatting sqref="O50:O55">
    <cfRule type="cellIs" dxfId="0" priority="55" operator="lessThanOrEqual">
      <formula>MIN(O$50:O$55)</formula>
    </cfRule>
  </conditionalFormatting>
  <conditionalFormatting sqref="P26:P31">
    <cfRule type="cellIs" dxfId="0" priority="56" operator="lessThanOrEqual">
      <formula>MIN(P$26:P$31)</formula>
    </cfRule>
  </conditionalFormatting>
  <conditionalFormatting sqref="P32:P37">
    <cfRule type="cellIs" dxfId="0" priority="57" operator="lessThanOrEqual">
      <formula>MIN(P$32:P$37)</formula>
    </cfRule>
  </conditionalFormatting>
  <conditionalFormatting sqref="P38:P43">
    <cfRule type="cellIs" dxfId="0" priority="58" operator="lessThanOrEqual">
      <formula>MIN(P$38:P$43)</formula>
    </cfRule>
  </conditionalFormatting>
  <conditionalFormatting sqref="P44:P49">
    <cfRule type="cellIs" dxfId="0" priority="59" operator="lessThanOrEqual">
      <formula>MIN(P$44:P$49)</formula>
    </cfRule>
  </conditionalFormatting>
  <conditionalFormatting sqref="P50:P55">
    <cfRule type="cellIs" dxfId="0" priority="60" operator="lessThanOrEqual">
      <formula>MIN(P$50:P$55)</formula>
    </cfRule>
  </conditionalFormatting>
  <conditionalFormatting sqref="Q26:Q31">
    <cfRule type="cellIs" dxfId="0" priority="61" operator="lessThanOrEqual">
      <formula>MIN(Q$26:Q$31)</formula>
    </cfRule>
  </conditionalFormatting>
  <conditionalFormatting sqref="Q32:Q37">
    <cfRule type="cellIs" dxfId="0" priority="62" operator="lessThanOrEqual">
      <formula>MIN(Q$32:Q$37)</formula>
    </cfRule>
  </conditionalFormatting>
  <conditionalFormatting sqref="Q38:Q43">
    <cfRule type="cellIs" dxfId="0" priority="63" operator="lessThanOrEqual">
      <formula>MIN(Q$38:Q$43)</formula>
    </cfRule>
  </conditionalFormatting>
  <conditionalFormatting sqref="Q44:Q49">
    <cfRule type="cellIs" dxfId="0" priority="64" operator="lessThanOrEqual">
      <formula>MIN(Q$44:Q$49)</formula>
    </cfRule>
  </conditionalFormatting>
  <conditionalFormatting sqref="Q50:Q55">
    <cfRule type="cellIs" dxfId="0" priority="65" operator="lessThanOrEqual">
      <formula>MIN(Q$50:Q$55)</formula>
    </cfRule>
  </conditionalFormatting>
  <conditionalFormatting sqref="R26:R31">
    <cfRule type="cellIs" dxfId="0" priority="66" operator="lessThanOrEqual">
      <formula>MIN(R$26:R$31)</formula>
    </cfRule>
  </conditionalFormatting>
  <conditionalFormatting sqref="R32:R37">
    <cfRule type="cellIs" dxfId="0" priority="67" operator="lessThanOrEqual">
      <formula>MIN(R$32:R$37)</formula>
    </cfRule>
  </conditionalFormatting>
  <conditionalFormatting sqref="R38:R43">
    <cfRule type="cellIs" dxfId="0" priority="68" operator="lessThanOrEqual">
      <formula>MIN(R$38:R$43)</formula>
    </cfRule>
  </conditionalFormatting>
  <conditionalFormatting sqref="R44:R49">
    <cfRule type="cellIs" dxfId="0" priority="69" operator="lessThanOrEqual">
      <formula>MIN(R$44:R$49)</formula>
    </cfRule>
  </conditionalFormatting>
  <conditionalFormatting sqref="R50:R55">
    <cfRule type="cellIs" dxfId="0" priority="70" operator="lessThanOrEqual">
      <formula>MIN(R$50:R$55)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11" max="11" width="62.57"/>
    <col customWidth="1" min="12" max="12" width="32.43"/>
  </cols>
  <sheetData>
    <row r="1">
      <c r="A1" s="1" t="s">
        <v>0</v>
      </c>
      <c r="B1" s="2"/>
      <c r="C1" s="2"/>
      <c r="D1" s="3"/>
    </row>
    <row r="2">
      <c r="A2" s="4" t="s">
        <v>1</v>
      </c>
      <c r="D2" s="5"/>
    </row>
    <row r="3">
      <c r="A3" s="4" t="s">
        <v>2</v>
      </c>
      <c r="D3" s="5"/>
    </row>
    <row r="4">
      <c r="A4" s="4" t="s">
        <v>3</v>
      </c>
      <c r="D4" s="5"/>
    </row>
    <row r="5">
      <c r="A5" s="4" t="s">
        <v>4</v>
      </c>
      <c r="D5" s="5"/>
    </row>
    <row r="6">
      <c r="A6" s="4" t="s">
        <v>5</v>
      </c>
      <c r="D6" s="5"/>
    </row>
    <row r="7">
      <c r="A7" s="6" t="s">
        <v>6</v>
      </c>
      <c r="B7" s="7"/>
      <c r="C7" s="7"/>
      <c r="D7" s="8"/>
    </row>
    <row r="9">
      <c r="A9" s="9" t="str">
        <f>HYPERLINK("http://spiral.ece.cmu.edu/mcm/gen.html","SPIRAL Tool")</f>
        <v>SPIRAL Tool</v>
      </c>
    </row>
    <row r="13">
      <c r="B13" s="10" t="s">
        <v>7</v>
      </c>
    </row>
    <row r="14">
      <c r="B14" s="11"/>
    </row>
    <row r="30">
      <c r="B30" s="12" t="s">
        <v>8</v>
      </c>
    </row>
    <row r="31">
      <c r="B31" s="11"/>
    </row>
    <row r="52">
      <c r="B52" s="13"/>
    </row>
    <row r="54">
      <c r="B54" s="12" t="s">
        <v>9</v>
      </c>
    </row>
    <row r="55">
      <c r="B55" s="13"/>
    </row>
    <row r="78">
      <c r="B78" s="10" t="s">
        <v>10</v>
      </c>
    </row>
    <row r="79">
      <c r="B79" s="11"/>
    </row>
    <row r="101">
      <c r="B101" s="10" t="s">
        <v>11</v>
      </c>
    </row>
    <row r="102">
      <c r="B102" s="11"/>
    </row>
    <row r="131">
      <c r="AL131" s="14"/>
    </row>
    <row r="132">
      <c r="B132" s="10" t="s">
        <v>12</v>
      </c>
      <c r="K132" s="10" t="s">
        <v>13</v>
      </c>
      <c r="V132" s="15" t="s">
        <v>14</v>
      </c>
      <c r="W132" s="14"/>
      <c r="X132" s="14"/>
      <c r="Y132" s="15" t="s">
        <v>15</v>
      </c>
      <c r="Z132" s="14"/>
      <c r="AA132" s="14"/>
      <c r="AB132" s="15" t="s">
        <v>16</v>
      </c>
      <c r="AC132" s="14"/>
      <c r="AD132" s="14"/>
      <c r="AE132" s="15" t="s">
        <v>17</v>
      </c>
      <c r="AF132" s="14"/>
      <c r="AG132" s="15"/>
      <c r="AH132" s="15" t="s">
        <v>18</v>
      </c>
      <c r="AI132" s="14"/>
      <c r="AJ132" s="14"/>
      <c r="AK132" s="15" t="s">
        <v>19</v>
      </c>
      <c r="AL132" s="16"/>
    </row>
    <row r="133">
      <c r="B133" s="11"/>
      <c r="K133" s="11"/>
      <c r="V133" s="16"/>
      <c r="X133" s="16"/>
      <c r="Y133" s="16"/>
      <c r="AA133" s="16"/>
      <c r="AB133" s="16"/>
      <c r="AD133" s="16"/>
      <c r="AE133" s="16"/>
      <c r="AG133" s="16"/>
      <c r="AH133" s="16"/>
      <c r="AJ133" s="16"/>
      <c r="AK133" s="16"/>
    </row>
    <row r="134">
      <c r="X134" s="16"/>
      <c r="AA134" s="16"/>
      <c r="AD134" s="16"/>
      <c r="AG134" s="16"/>
      <c r="AJ134" s="16"/>
    </row>
    <row r="135">
      <c r="X135" s="16"/>
      <c r="AA135" s="16"/>
      <c r="AD135" s="16"/>
      <c r="AG135" s="16"/>
      <c r="AJ135" s="16"/>
    </row>
    <row r="136">
      <c r="X136" s="16"/>
      <c r="AA136" s="16"/>
      <c r="AD136" s="16"/>
      <c r="AG136" s="16"/>
      <c r="AJ136" s="16"/>
    </row>
    <row r="137">
      <c r="X137" s="16"/>
      <c r="AA137" s="16"/>
      <c r="AD137" s="16"/>
      <c r="AG137" s="16"/>
      <c r="AJ137" s="16"/>
    </row>
    <row r="138">
      <c r="X138" s="16"/>
      <c r="AA138" s="16"/>
      <c r="AD138" s="16"/>
      <c r="AG138" s="16"/>
      <c r="AJ138" s="16"/>
    </row>
    <row r="139">
      <c r="X139" s="16"/>
      <c r="AA139" s="16"/>
      <c r="AD139" s="16"/>
      <c r="AG139" s="16"/>
      <c r="AJ139" s="16"/>
    </row>
    <row r="140">
      <c r="X140" s="16"/>
      <c r="AA140" s="16"/>
      <c r="AD140" s="16"/>
      <c r="AG140" s="16"/>
      <c r="AJ140" s="16"/>
    </row>
    <row r="141">
      <c r="X141" s="16"/>
      <c r="AA141" s="16"/>
      <c r="AD141" s="16"/>
      <c r="AG141" s="16"/>
      <c r="AJ141" s="16"/>
    </row>
    <row r="142">
      <c r="X142" s="16"/>
      <c r="AA142" s="16"/>
      <c r="AD142" s="16"/>
      <c r="AG142" s="16"/>
      <c r="AJ142" s="16"/>
    </row>
    <row r="143">
      <c r="X143" s="16"/>
      <c r="AA143" s="16"/>
      <c r="AD143" s="16"/>
      <c r="AG143" s="16"/>
      <c r="AJ143" s="16"/>
    </row>
    <row r="144">
      <c r="X144" s="16"/>
      <c r="AA144" s="16"/>
      <c r="AD144" s="16"/>
      <c r="AG144" s="16"/>
      <c r="AJ144" s="16"/>
    </row>
    <row r="145">
      <c r="X145" s="16"/>
      <c r="AA145" s="16"/>
      <c r="AD145" s="16"/>
      <c r="AG145" s="16"/>
      <c r="AJ145" s="16"/>
    </row>
    <row r="146">
      <c r="X146" s="16"/>
      <c r="AA146" s="16"/>
      <c r="AD146" s="16"/>
      <c r="AG146" s="16"/>
      <c r="AJ146" s="16"/>
    </row>
    <row r="147">
      <c r="X147" s="16"/>
      <c r="AA147" s="16"/>
      <c r="AD147" s="16"/>
      <c r="AG147" s="16"/>
      <c r="AJ147" s="16"/>
    </row>
    <row r="148">
      <c r="X148" s="16"/>
      <c r="AA148" s="16"/>
      <c r="AD148" s="16"/>
      <c r="AG148" s="16"/>
      <c r="AJ148" s="16"/>
    </row>
    <row r="149">
      <c r="X149" s="16"/>
      <c r="AA149" s="16"/>
      <c r="AD149" s="16"/>
      <c r="AG149" s="16"/>
      <c r="AJ149" s="16"/>
    </row>
    <row r="150">
      <c r="X150" s="16"/>
      <c r="AA150" s="16"/>
      <c r="AD150" s="16"/>
      <c r="AG150" s="16"/>
      <c r="AJ150" s="16"/>
    </row>
    <row r="151">
      <c r="X151" s="16"/>
      <c r="AA151" s="16"/>
      <c r="AD151" s="16"/>
      <c r="AG151" s="16"/>
      <c r="AJ151" s="16"/>
    </row>
    <row r="152">
      <c r="X152" s="16"/>
      <c r="AA152" s="16"/>
      <c r="AD152" s="16"/>
      <c r="AG152" s="16"/>
      <c r="AJ152" s="16"/>
    </row>
    <row r="153">
      <c r="X153" s="16"/>
      <c r="AA153" s="16"/>
      <c r="AD153" s="16"/>
      <c r="AG153" s="16"/>
      <c r="AJ153" s="16"/>
    </row>
    <row r="154">
      <c r="X154" s="16"/>
      <c r="AA154" s="16"/>
      <c r="AD154" s="16"/>
      <c r="AG154" s="16"/>
      <c r="AJ154" s="16"/>
    </row>
    <row r="155">
      <c r="X155" s="16"/>
      <c r="AA155" s="16"/>
      <c r="AD155" s="16"/>
      <c r="AG155" s="16"/>
      <c r="AJ155" s="16"/>
    </row>
    <row r="156">
      <c r="X156" s="16"/>
      <c r="AA156" s="16"/>
      <c r="AD156" s="16"/>
      <c r="AG156" s="16"/>
      <c r="AJ156" s="16"/>
    </row>
    <row r="157">
      <c r="X157" s="16"/>
      <c r="AA157" s="16"/>
      <c r="AD157" s="16"/>
      <c r="AG157" s="16"/>
      <c r="AJ157" s="16"/>
    </row>
    <row r="158">
      <c r="X158" s="16"/>
      <c r="AA158" s="16"/>
      <c r="AD158" s="16"/>
      <c r="AG158" s="16"/>
      <c r="AJ158" s="16"/>
    </row>
    <row r="159">
      <c r="X159" s="16"/>
      <c r="AA159" s="16"/>
      <c r="AD159" s="16"/>
      <c r="AG159" s="16"/>
      <c r="AJ159" s="16"/>
    </row>
    <row r="160">
      <c r="X160" s="16"/>
      <c r="AA160" s="16"/>
      <c r="AD160" s="16"/>
      <c r="AG160" s="16"/>
      <c r="AJ160" s="16"/>
    </row>
    <row r="161"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>
      <c r="AL163" s="16"/>
    </row>
    <row r="164">
      <c r="K164" s="17" t="s">
        <v>20</v>
      </c>
      <c r="L164" s="18"/>
      <c r="V164" s="15" t="s">
        <v>21</v>
      </c>
      <c r="W164" s="14"/>
      <c r="X164" s="14"/>
      <c r="Y164" s="15" t="s">
        <v>22</v>
      </c>
      <c r="Z164" s="14"/>
      <c r="AA164" s="14"/>
      <c r="AB164" s="15" t="s">
        <v>23</v>
      </c>
      <c r="AC164" s="14"/>
      <c r="AD164" s="14"/>
      <c r="AE164" s="15" t="s">
        <v>24</v>
      </c>
      <c r="AF164" s="14"/>
      <c r="AG164" s="14"/>
      <c r="AH164" s="15" t="s">
        <v>25</v>
      </c>
      <c r="AI164" s="14"/>
      <c r="AJ164" s="14"/>
      <c r="AK164" s="15" t="s">
        <v>26</v>
      </c>
      <c r="AL164" s="16"/>
    </row>
    <row r="165">
      <c r="K165" s="19" t="s">
        <v>27</v>
      </c>
      <c r="L165" s="20" t="s">
        <v>28</v>
      </c>
      <c r="V165" s="16"/>
      <c r="X165" s="16"/>
      <c r="Y165" s="16"/>
      <c r="AA165" s="16"/>
      <c r="AB165" s="16"/>
      <c r="AD165" s="16"/>
      <c r="AE165" s="16"/>
      <c r="AG165" s="16"/>
      <c r="AH165" s="16"/>
      <c r="AJ165" s="16"/>
      <c r="AK165" s="16"/>
    </row>
    <row r="166">
      <c r="K166" s="19" t="s">
        <v>29</v>
      </c>
      <c r="L166" s="20" t="s">
        <v>30</v>
      </c>
      <c r="X166" s="16"/>
      <c r="AA166" s="16"/>
      <c r="AD166" s="16"/>
      <c r="AG166" s="16"/>
      <c r="AJ166" s="16"/>
    </row>
    <row r="167">
      <c r="K167" s="19" t="s">
        <v>31</v>
      </c>
      <c r="L167" s="20" t="s">
        <v>32</v>
      </c>
      <c r="X167" s="16"/>
      <c r="AA167" s="16"/>
      <c r="AD167" s="16"/>
      <c r="AG167" s="16"/>
      <c r="AJ167" s="16"/>
    </row>
    <row r="168">
      <c r="K168" s="19" t="s">
        <v>33</v>
      </c>
      <c r="L168" s="20" t="s">
        <v>34</v>
      </c>
      <c r="X168" s="16"/>
      <c r="AA168" s="16"/>
      <c r="AD168" s="16"/>
      <c r="AG168" s="16"/>
      <c r="AJ168" s="16"/>
    </row>
    <row r="169">
      <c r="K169" s="21"/>
      <c r="L169" s="21"/>
      <c r="X169" s="16"/>
      <c r="AA169" s="16"/>
      <c r="AD169" s="16"/>
      <c r="AG169" s="16"/>
      <c r="AJ169" s="16"/>
    </row>
    <row r="170">
      <c r="K170" s="21"/>
      <c r="L170" s="21"/>
      <c r="X170" s="16"/>
      <c r="AA170" s="16"/>
      <c r="AD170" s="16"/>
      <c r="AG170" s="16"/>
      <c r="AJ170" s="16"/>
    </row>
    <row r="171">
      <c r="X171" s="16"/>
      <c r="AA171" s="16"/>
      <c r="AD171" s="16"/>
      <c r="AG171" s="16"/>
      <c r="AJ171" s="16"/>
    </row>
    <row r="172">
      <c r="X172" s="16"/>
      <c r="AA172" s="16"/>
      <c r="AD172" s="16"/>
      <c r="AG172" s="16"/>
      <c r="AJ172" s="16"/>
    </row>
    <row r="173">
      <c r="X173" s="16"/>
      <c r="AA173" s="16"/>
      <c r="AD173" s="16"/>
      <c r="AG173" s="16"/>
      <c r="AJ173" s="16"/>
    </row>
    <row r="174">
      <c r="X174" s="16"/>
      <c r="AA174" s="16"/>
      <c r="AD174" s="16"/>
      <c r="AG174" s="16"/>
      <c r="AJ174" s="16"/>
    </row>
    <row r="175">
      <c r="X175" s="16"/>
      <c r="AA175" s="16"/>
      <c r="AD175" s="16"/>
      <c r="AG175" s="16"/>
      <c r="AJ175" s="16"/>
    </row>
    <row r="176">
      <c r="X176" s="16"/>
      <c r="AA176" s="16"/>
      <c r="AD176" s="16"/>
      <c r="AG176" s="16"/>
      <c r="AJ176" s="16"/>
    </row>
    <row r="177">
      <c r="X177" s="16"/>
      <c r="AA177" s="16"/>
      <c r="AD177" s="16"/>
      <c r="AG177" s="16"/>
      <c r="AJ177" s="16"/>
    </row>
    <row r="178">
      <c r="X178" s="16"/>
      <c r="AA178" s="16"/>
      <c r="AD178" s="16"/>
      <c r="AG178" s="16"/>
      <c r="AJ178" s="16"/>
    </row>
    <row r="179">
      <c r="X179" s="16"/>
      <c r="AA179" s="16"/>
      <c r="AD179" s="16"/>
      <c r="AG179" s="16"/>
      <c r="AJ179" s="16"/>
    </row>
    <row r="180">
      <c r="X180" s="16"/>
      <c r="AA180" s="16"/>
      <c r="AD180" s="16"/>
      <c r="AG180" s="16"/>
      <c r="AJ180" s="16"/>
    </row>
    <row r="181">
      <c r="X181" s="16"/>
      <c r="AA181" s="16"/>
      <c r="AD181" s="16"/>
      <c r="AG181" s="16"/>
      <c r="AJ181" s="16"/>
    </row>
    <row r="182">
      <c r="X182" s="16"/>
      <c r="AA182" s="16"/>
      <c r="AD182" s="16"/>
      <c r="AG182" s="16"/>
      <c r="AJ182" s="16"/>
    </row>
    <row r="183">
      <c r="X183" s="16"/>
      <c r="AA183" s="16"/>
      <c r="AD183" s="16"/>
      <c r="AG183" s="16"/>
      <c r="AJ183" s="16"/>
    </row>
    <row r="184">
      <c r="X184" s="16"/>
      <c r="AA184" s="16"/>
      <c r="AD184" s="16"/>
      <c r="AG184" s="16"/>
      <c r="AJ184" s="16"/>
    </row>
    <row r="185">
      <c r="X185" s="16"/>
      <c r="AA185" s="16"/>
      <c r="AD185" s="16"/>
      <c r="AG185" s="16"/>
      <c r="AJ185" s="16"/>
    </row>
    <row r="186">
      <c r="X186" s="16"/>
      <c r="AA186" s="16"/>
      <c r="AD186" s="16"/>
      <c r="AG186" s="16"/>
      <c r="AJ186" s="16"/>
    </row>
    <row r="187">
      <c r="X187" s="16"/>
      <c r="AA187" s="16"/>
      <c r="AD187" s="16"/>
      <c r="AG187" s="16"/>
      <c r="AJ187" s="16"/>
    </row>
  </sheetData>
  <mergeCells count="27">
    <mergeCell ref="A1:D1"/>
    <mergeCell ref="A2:D2"/>
    <mergeCell ref="A3:D3"/>
    <mergeCell ref="A4:D4"/>
    <mergeCell ref="A5:D5"/>
    <mergeCell ref="A6:D6"/>
    <mergeCell ref="A7:D7"/>
    <mergeCell ref="Y133:Z160"/>
    <mergeCell ref="AB133:AC160"/>
    <mergeCell ref="AE133:AF160"/>
    <mergeCell ref="AH133:AI160"/>
    <mergeCell ref="AK133:AL160"/>
    <mergeCell ref="V133:W160"/>
    <mergeCell ref="V165:W187"/>
    <mergeCell ref="Y165:Z187"/>
    <mergeCell ref="AB165:AC187"/>
    <mergeCell ref="AE165:AF187"/>
    <mergeCell ref="AH165:AI187"/>
    <mergeCell ref="AK165:AL187"/>
    <mergeCell ref="B14:M26"/>
    <mergeCell ref="B31:P51"/>
    <mergeCell ref="B55:P76"/>
    <mergeCell ref="B79:P95"/>
    <mergeCell ref="B133:H181"/>
    <mergeCell ref="K133:T159"/>
    <mergeCell ref="K164:L164"/>
    <mergeCell ref="B102:P129"/>
  </mergeCells>
  <drawing r:id="rId1"/>
</worksheet>
</file>