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ge\source\repos\TorqueMonitoring\TorqueMonitoring\files\"/>
    </mc:Choice>
  </mc:AlternateContent>
  <xr:revisionPtr revIDLastSave="0" documentId="13_ncr:1_{61A0DDA1-C25A-45C6-A868-6DA7450ADAC5}" xr6:coauthVersionLast="47" xr6:coauthVersionMax="47" xr10:uidLastSave="{00000000-0000-0000-0000-000000000000}"/>
  <bookViews>
    <workbookView xWindow="-120" yWindow="-120" windowWidth="29040" windowHeight="15720" xr2:uid="{2503F9C7-F3A8-A644-B2DD-9F337C9EE52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D13" i="1"/>
  <c r="D12" i="1"/>
  <c r="D10" i="1"/>
  <c r="D9" i="1"/>
  <c r="H27" i="1"/>
  <c r="H25" i="1"/>
  <c r="H21" i="1"/>
  <c r="D11" i="1"/>
</calcChain>
</file>

<file path=xl/sharedStrings.xml><?xml version="1.0" encoding="utf-8"?>
<sst xmlns="http://schemas.openxmlformats.org/spreadsheetml/2006/main" count="56" uniqueCount="56">
  <si>
    <t>Eingabe:</t>
  </si>
  <si>
    <t xml:space="preserve">Durchmesser: </t>
  </si>
  <si>
    <t>Werkstoff-nummer</t>
  </si>
  <si>
    <t>Kenn-buchstabe</t>
  </si>
  <si>
    <t>Werkstoffgruppe</t>
  </si>
  <si>
    <t>Werkstoff</t>
  </si>
  <si>
    <t>Schnittgeschwindigkeit</t>
  </si>
  <si>
    <t>Vorschub pro Zahn</t>
  </si>
  <si>
    <t>spezifische Schnittkraft</t>
  </si>
  <si>
    <t>Anstiegswert</t>
  </si>
  <si>
    <t>Werkstoff:</t>
  </si>
  <si>
    <t>vc in [m/min]</t>
  </si>
  <si>
    <t>f in [mm]</t>
  </si>
  <si>
    <t>kc1.1 in [N/mm^2]</t>
  </si>
  <si>
    <t>mc</t>
  </si>
  <si>
    <t>HSS</t>
  </si>
  <si>
    <t>HM</t>
  </si>
  <si>
    <t>P</t>
  </si>
  <si>
    <t>Stahl</t>
  </si>
  <si>
    <t>Niedrig- und hochlegierte Stähle, hohe Vergütungsstufe</t>
  </si>
  <si>
    <t>M</t>
  </si>
  <si>
    <t>Nichtrostender Stahl</t>
  </si>
  <si>
    <t>Nichtrostende, austenitische Stähle, ausscheidungsgehärtet (PH-Stähle)</t>
  </si>
  <si>
    <t>Ausgabe:</t>
  </si>
  <si>
    <t>Schnittgeschwindigkeit vc in [m/min] für HSS:</t>
  </si>
  <si>
    <t>K</t>
  </si>
  <si>
    <t>Gusseisen</t>
  </si>
  <si>
    <t>Kugelgraphitguss hohe Festigkeit + ADI hohe Festigkeit, unlegiert + legiert</t>
  </si>
  <si>
    <t>Schnittgeschwindigkeit vc in [m/min] für HM:</t>
  </si>
  <si>
    <t>N</t>
  </si>
  <si>
    <t>NE-Metalle</t>
  </si>
  <si>
    <t>Aluminium-Knetlegierung, augehärtet</t>
  </si>
  <si>
    <t>Vorschub pro Zahn in [mm]:</t>
  </si>
  <si>
    <t>S</t>
  </si>
  <si>
    <t>Schwer zerspanbare Werkstoffe</t>
  </si>
  <si>
    <t>Titanlegierungen, Alpha-, Alpha/Beta- und Betalegierungen</t>
  </si>
  <si>
    <r>
      <t>spezifische Schnittkraft k</t>
    </r>
    <r>
      <rPr>
        <sz val="12"/>
        <color theme="1"/>
        <rFont val="Calibri (Textkörper)"/>
      </rPr>
      <t>c1.1 in [N/mm^2]</t>
    </r>
    <r>
      <rPr>
        <sz val="12"/>
        <color theme="1"/>
        <rFont val="Calibri"/>
        <family val="2"/>
        <scheme val="minor"/>
      </rPr>
      <t>:</t>
    </r>
  </si>
  <si>
    <t>H</t>
  </si>
  <si>
    <t>Harte Werkstoffe</t>
  </si>
  <si>
    <t>Gehärtete Stähle 58 - 62 HRC</t>
  </si>
  <si>
    <t>Anstiegswert mc:</t>
  </si>
  <si>
    <t>O</t>
  </si>
  <si>
    <t>Andere</t>
  </si>
  <si>
    <t>Faserverstärkte Kunststoffe</t>
  </si>
  <si>
    <t>Kommentar:</t>
  </si>
  <si>
    <t>Durchmesser an D2 schicken</t>
  </si>
  <si>
    <t>Werkstoffnummer an D3 schicken</t>
  </si>
  <si>
    <t>test2 Stahl</t>
  </si>
  <si>
    <t>test2 NiRo</t>
  </si>
  <si>
    <t>test2 Guss</t>
  </si>
  <si>
    <t>test3 NiRo</t>
  </si>
  <si>
    <t>test2 NE-Metalle</t>
  </si>
  <si>
    <t>Deine Mudder</t>
  </si>
  <si>
    <t>lol 123</t>
  </si>
  <si>
    <t>barne der sack</t>
  </si>
  <si>
    <t>Deiner Mudder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</si>
</sst>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Textkörper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AE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21" xfId="0" applyBorder="1"/>
    <xf numFmtId="0" fontId="1" fillId="2" borderId="12" xfId="0" applyFont="1" applyFill="1" applyBorder="1"/>
    <xf numFmtId="0" fontId="1" fillId="2" borderId="18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8" xfId="0" applyFont="1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0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1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1" xfId="0" applyFill="1" applyBorder="1"/>
    <xf numFmtId="0" fontId="0" fillId="8" borderId="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21" xfId="0" applyFill="1" applyBorder="1"/>
    <xf numFmtId="0" fontId="0" fillId="9" borderId="13" xfId="0" applyFill="1" applyBorder="1" applyAlignment="1">
      <alignment horizontal="center"/>
    </xf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21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8" xfId="0" applyFont="1" applyFill="1" applyBorder="1"/>
    <xf numFmtId="0" fontId="0" fillId="10" borderId="27" xfId="0" applyFill="1" applyBorder="1"/>
    <xf numFmtId="0" fontId="0" fillId="10" borderId="26" xfId="0" applyFill="1" applyBorder="1"/>
    <xf numFmtId="0" fontId="0" fillId="10" borderId="17" xfId="0" applyFill="1" applyBorder="1"/>
    <xf numFmtId="0" fontId="0" fillId="10" borderId="25" xfId="0" applyFill="1" applyBorder="1"/>
    <xf numFmtId="0" fontId="0" fillId="10" borderId="1" xfId="0" applyFill="1" applyBorder="1"/>
    <xf numFmtId="0" fontId="1" fillId="10" borderId="9" xfId="0" applyFont="1" applyFill="1" applyBorder="1" applyAlignment="1">
      <alignment horizontal="center" vertical="top" wrapText="1"/>
    </xf>
    <xf numFmtId="0" fontId="1" fillId="10" borderId="13" xfId="0" applyFont="1" applyFill="1" applyBorder="1" applyAlignment="1">
      <alignment horizontal="center" vertical="top" wrapText="1"/>
    </xf>
    <xf numFmtId="0" fontId="1" fillId="10" borderId="15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top"/>
    </xf>
    <xf numFmtId="0" fontId="1" fillId="10" borderId="18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10" borderId="16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 wrapText="1"/>
    </xf>
    <xf numFmtId="0" fontId="1" fillId="10" borderId="2" xfId="0" applyFont="1" applyFill="1" applyBorder="1" applyAlignment="1">
      <alignment horizontal="center" vertical="top" wrapText="1"/>
    </xf>
    <xf numFmtId="0" fontId="1" fillId="10" borderId="16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1" fillId="10" borderId="17" xfId="0" applyFont="1" applyFill="1" applyBorder="1" applyAlignment="1">
      <alignment horizontal="center" vertical="top"/>
    </xf>
    <xf numFmtId="0" fontId="0" fillId="5" borderId="3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AEDD"/>
      <color rgb="FF92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D106-9C72-0242-84D8-3D6C38BEEC06}">
  <dimension ref="B5:M33"/>
  <sheetViews>
    <sheetView tabSelected="1" zoomScale="85" zoomScaleNormal="85" workbookViewId="0">
      <selection activeCell="E38" sqref="E38"/>
    </sheetView>
  </sheetViews>
  <sheetFormatPr baseColWidth="10" defaultColWidth="10.875" defaultRowHeight="15.75"/>
  <cols>
    <col min="2" max="2" width="12" customWidth="1"/>
    <col min="3" max="3" width="40.125" customWidth="1"/>
    <col min="4" max="4" width="37.625" customWidth="1"/>
    <col min="5" max="5" width="63.375" customWidth="1"/>
    <col min="6" max="6" width="12.375" customWidth="1"/>
    <col min="7" max="7" width="10.5" customWidth="1"/>
    <col min="8" max="8" width="27" customWidth="1"/>
    <col min="9" max="9" width="35.625" customWidth="1"/>
    <col min="10" max="10" width="14.375" customWidth="1"/>
    <col min="11" max="11" width="10.5" customWidth="1"/>
    <col min="12" max="12" width="17.125" customWidth="1"/>
    <col min="13" max="13" width="20.5" customWidth="1"/>
    <col min="14" max="14" width="12.125" customWidth="1"/>
  </cols>
  <sheetData>
    <row r="5" spans="2:13" ht="16.5" thickBot="1"/>
    <row r="6" spans="2:13" ht="17.25" thickTop="1" thickBot="1">
      <c r="B6" s="40" t="s">
        <v>0</v>
      </c>
      <c r="C6" s="41" t="s">
        <v>1</v>
      </c>
      <c r="D6" s="6">
        <v>10</v>
      </c>
    </row>
    <row r="7" spans="2:13" ht="17.25" thickTop="1" thickBot="1">
      <c r="B7" s="42"/>
      <c r="C7" s="43" t="s">
        <v>10</v>
      </c>
      <c r="D7" s="7">
        <v>1</v>
      </c>
    </row>
    <row r="8" spans="2:13" ht="17.25" thickTop="1" thickBot="1"/>
    <row r="9" spans="2:13" ht="17.25" thickTop="1" thickBot="1">
      <c r="B9" s="40" t="s">
        <v>23</v>
      </c>
      <c r="C9" s="41" t="s">
        <v>24</v>
      </c>
      <c r="D9" s="8">
        <f>VLOOKUP($D$7,$B$19:$J$31, 5,0)</f>
        <v>12</v>
      </c>
    </row>
    <row r="10" spans="2:13" ht="17.25" thickTop="1" thickBot="1">
      <c r="B10" s="44"/>
      <c r="C10" s="45" t="s">
        <v>28</v>
      </c>
      <c r="D10" s="9">
        <f>VLOOKUP($D$7,$B$19:$J$31, 6,0)</f>
        <v>65</v>
      </c>
    </row>
    <row r="11" spans="2:13" ht="16.5" thickBot="1">
      <c r="B11" s="44"/>
      <c r="C11" s="45" t="s">
        <v>32</v>
      </c>
      <c r="D11" s="9">
        <f>VLOOKUP($D$7,$B$19:$J$31, 7,0)</f>
        <v>0.05</v>
      </c>
    </row>
    <row r="12" spans="2:13" ht="16.5" thickBot="1">
      <c r="B12" s="44"/>
      <c r="C12" s="45" t="s">
        <v>36</v>
      </c>
      <c r="D12" s="9">
        <f>VLOOKUP($D$7,$B$19:$J$31, 8,0)</f>
        <v>3000</v>
      </c>
    </row>
    <row r="13" spans="2:13" ht="16.5" thickBot="1">
      <c r="B13" s="42"/>
      <c r="C13" s="43" t="s">
        <v>40</v>
      </c>
      <c r="D13" s="10">
        <f>VLOOKUP($D$7,$B$19:$J$31, 9,0)</f>
        <v>0.25</v>
      </c>
    </row>
    <row r="14" spans="2:13" ht="16.5" thickTop="1"/>
    <row r="15" spans="2:13" ht="16.5" thickBot="1">
      <c r="L15" t="s">
        <v>44</v>
      </c>
      <c r="M15" t="s">
        <v>45</v>
      </c>
    </row>
    <row r="16" spans="2:13" ht="17.25" thickTop="1" thickBot="1">
      <c r="B16" s="46" t="s">
        <v>2</v>
      </c>
      <c r="C16" s="56" t="s">
        <v>3</v>
      </c>
      <c r="D16" s="53" t="s">
        <v>4</v>
      </c>
      <c r="E16" s="53" t="s">
        <v>5</v>
      </c>
      <c r="F16" s="50" t="s">
        <v>6</v>
      </c>
      <c r="G16" s="50"/>
      <c r="H16" s="37" t="s">
        <v>7</v>
      </c>
      <c r="I16" s="37" t="s">
        <v>8</v>
      </c>
      <c r="J16" s="38" t="s">
        <v>9</v>
      </c>
      <c r="M16" t="s">
        <v>46</v>
      </c>
    </row>
    <row r="17" spans="2:10" ht="16.5" thickBot="1">
      <c r="B17" s="47"/>
      <c r="C17" s="57"/>
      <c r="D17" s="54"/>
      <c r="E17" s="54"/>
      <c r="F17" s="49" t="s">
        <v>11</v>
      </c>
      <c r="G17" s="49"/>
      <c r="H17" s="59" t="s">
        <v>12</v>
      </c>
      <c r="I17" s="59" t="s">
        <v>13</v>
      </c>
      <c r="J17" s="51" t="s">
        <v>14</v>
      </c>
    </row>
    <row r="18" spans="2:10" ht="16.5" thickBot="1">
      <c r="B18" s="48"/>
      <c r="C18" s="58"/>
      <c r="D18" s="55"/>
      <c r="E18" s="55"/>
      <c r="F18" s="39" t="s">
        <v>15</v>
      </c>
      <c r="G18" s="39" t="s">
        <v>16</v>
      </c>
      <c r="H18" s="60"/>
      <c r="I18" s="60"/>
      <c r="J18" s="52"/>
    </row>
    <row r="19" spans="2:10" ht="16.5" thickTop="1">
      <c r="B19" s="67">
        <v>1</v>
      </c>
      <c r="C19" s="61" t="s">
        <v>17</v>
      </c>
      <c r="D19" s="61" t="s">
        <v>18</v>
      </c>
      <c r="E19" s="11" t="s">
        <v>19</v>
      </c>
      <c r="F19" s="12">
        <v>12</v>
      </c>
      <c r="G19" s="13">
        <v>65</v>
      </c>
      <c r="H19" s="11">
        <f>(0.01*$D$6)/2</f>
        <v>0.05</v>
      </c>
      <c r="I19" s="11">
        <v>3000</v>
      </c>
      <c r="J19" s="14">
        <v>0.25</v>
      </c>
    </row>
    <row r="20" spans="2:10">
      <c r="B20" s="68"/>
      <c r="C20" s="62"/>
      <c r="D20" s="62"/>
      <c r="E20" s="11" t="s">
        <v>47</v>
      </c>
      <c r="F20" s="12"/>
      <c r="G20" s="13"/>
      <c r="H20" s="11"/>
      <c r="I20" s="11"/>
      <c r="J20" s="14"/>
    </row>
    <row r="21" spans="2:10">
      <c r="B21" s="76">
        <v>2</v>
      </c>
      <c r="C21" s="73" t="s">
        <v>20</v>
      </c>
      <c r="D21" s="73" t="s">
        <v>21</v>
      </c>
      <c r="E21" s="15" t="s">
        <v>22</v>
      </c>
      <c r="F21" s="16">
        <v>19</v>
      </c>
      <c r="G21" s="17">
        <v>40</v>
      </c>
      <c r="H21" s="15">
        <f>(0.01*$D$6)/2</f>
        <v>0.05</v>
      </c>
      <c r="I21" s="15">
        <v>2400</v>
      </c>
      <c r="J21" s="18">
        <v>0.21</v>
      </c>
    </row>
    <row r="22" spans="2:10">
      <c r="B22" s="77"/>
      <c r="C22" s="74"/>
      <c r="D22" s="74"/>
      <c r="E22" s="15" t="s">
        <v>48</v>
      </c>
      <c r="F22" s="16"/>
      <c r="G22" s="17"/>
      <c r="H22" s="15"/>
      <c r="I22" s="15"/>
      <c r="J22" s="18"/>
    </row>
    <row r="23" spans="2:10">
      <c r="B23" s="77"/>
      <c r="C23" s="74"/>
      <c r="D23" s="74"/>
      <c r="E23" s="15" t="s">
        <v>50</v>
      </c>
      <c r="F23" s="16"/>
      <c r="G23" s="17"/>
      <c r="H23" s="15"/>
      <c r="I23" s="15"/>
      <c r="J23" s="18"/>
    </row>
    <row r="24" spans="2:10">
      <c r="B24" s="78"/>
      <c r="C24" s="75"/>
      <c r="D24" s="75"/>
      <c r="E24" s="15" t="s">
        <v>54</v>
      </c>
      <c r="F24" s="16"/>
      <c r="G24" s="17"/>
      <c r="H24" s="15"/>
      <c r="I24" s="15"/>
      <c r="J24" s="18"/>
    </row>
    <row r="25" spans="2:10">
      <c r="B25" s="69">
        <v>3</v>
      </c>
      <c r="C25" s="63" t="s">
        <v>25</v>
      </c>
      <c r="D25" s="63" t="s">
        <v>26</v>
      </c>
      <c r="E25" s="19" t="s">
        <v>27</v>
      </c>
      <c r="F25" s="20">
        <v>25</v>
      </c>
      <c r="G25" s="21">
        <v>40</v>
      </c>
      <c r="H25" s="19">
        <f>(0.02*$D$6)/2</f>
        <v>0.1</v>
      </c>
      <c r="I25" s="19">
        <v>1400</v>
      </c>
      <c r="J25" s="22">
        <v>0.28000000000000003</v>
      </c>
    </row>
    <row r="26" spans="2:10">
      <c r="B26" s="70"/>
      <c r="C26" s="64"/>
      <c r="D26" s="64"/>
      <c r="E26" s="19" t="s">
        <v>49</v>
      </c>
      <c r="F26" s="20"/>
      <c r="G26" s="21"/>
      <c r="H26" s="19"/>
      <c r="I26" s="19"/>
      <c r="J26" s="22"/>
    </row>
    <row r="27" spans="2:10">
      <c r="B27" s="71">
        <v>4</v>
      </c>
      <c r="C27" s="65" t="s">
        <v>29</v>
      </c>
      <c r="D27" s="65" t="s">
        <v>30</v>
      </c>
      <c r="E27" s="23" t="s">
        <v>31</v>
      </c>
      <c r="F27" s="24">
        <v>87</v>
      </c>
      <c r="G27" s="25">
        <v>240</v>
      </c>
      <c r="H27" s="23">
        <f>(0.025*$D6)/2</f>
        <v>0.125</v>
      </c>
      <c r="I27" s="23">
        <v>600</v>
      </c>
      <c r="J27" s="26">
        <v>0.25</v>
      </c>
    </row>
    <row r="28" spans="2:10">
      <c r="B28" s="72"/>
      <c r="C28" s="66"/>
      <c r="D28" s="66"/>
      <c r="E28" s="23" t="s">
        <v>51</v>
      </c>
      <c r="F28" s="24"/>
      <c r="G28" s="25"/>
      <c r="H28" s="23"/>
      <c r="I28" s="23"/>
      <c r="J28" s="26"/>
    </row>
    <row r="29" spans="2:10">
      <c r="B29" s="27">
        <v>5</v>
      </c>
      <c r="C29" s="28" t="s">
        <v>33</v>
      </c>
      <c r="D29" s="28" t="s">
        <v>34</v>
      </c>
      <c r="E29" s="28" t="s">
        <v>35</v>
      </c>
      <c r="F29" s="29"/>
      <c r="G29" s="30">
        <v>45</v>
      </c>
      <c r="H29" s="28">
        <v>5.1999999999999998E-2</v>
      </c>
      <c r="I29" s="28">
        <v>1500</v>
      </c>
      <c r="J29" s="31">
        <v>0.25</v>
      </c>
    </row>
    <row r="30" spans="2:10">
      <c r="B30" s="4">
        <v>6</v>
      </c>
      <c r="C30" s="1" t="s">
        <v>37</v>
      </c>
      <c r="D30" s="1" t="s">
        <v>38</v>
      </c>
      <c r="E30" s="1" t="s">
        <v>39</v>
      </c>
      <c r="F30" s="2"/>
      <c r="G30" s="3">
        <v>12</v>
      </c>
      <c r="H30" s="1">
        <v>3.5000000000000003E-2</v>
      </c>
      <c r="I30" s="1">
        <v>4300</v>
      </c>
      <c r="J30" s="5">
        <v>0.25</v>
      </c>
    </row>
    <row r="31" spans="2:10" ht="16.5" thickBot="1">
      <c r="B31" s="32">
        <v>7</v>
      </c>
      <c r="C31" s="33" t="s">
        <v>41</v>
      </c>
      <c r="D31" s="33" t="s">
        <v>42</v>
      </c>
      <c r="E31" s="33" t="s">
        <v>43</v>
      </c>
      <c r="F31" s="34"/>
      <c r="G31" s="35">
        <v>340</v>
      </c>
      <c r="H31" s="33">
        <v>7.7499999999999999E-2</v>
      </c>
      <c r="I31" s="33">
        <v>300</v>
      </c>
      <c r="J31" s="36">
        <v>0.3</v>
      </c>
    </row>
    <row r="32" spans="2:10" ht="16.5" thickTop="1">
      <c r="D32" t="s">
        <v>52</v>
      </c>
      <c r="E32" t="s">
        <v>53</v>
      </c>
    </row>
    <row r="33" spans="5:5">
      <c r="E33" t="s">
        <v>55</v>
      </c>
    </row>
  </sheetData>
  <mergeCells count="21">
    <mergeCell ref="D19:D20"/>
    <mergeCell ref="D25:D26"/>
    <mergeCell ref="D27:D28"/>
    <mergeCell ref="B19:B20"/>
    <mergeCell ref="C19:C20"/>
    <mergeCell ref="B25:B26"/>
    <mergeCell ref="C25:C26"/>
    <mergeCell ref="B27:B28"/>
    <mergeCell ref="C27:C28"/>
    <mergeCell ref="D21:D24"/>
    <mergeCell ref="C21:C24"/>
    <mergeCell ref="B21:B24"/>
    <mergeCell ref="B16:B18"/>
    <mergeCell ref="F17:G17"/>
    <mergeCell ref="F16:G16"/>
    <mergeCell ref="J17:J18"/>
    <mergeCell ref="E16:E18"/>
    <mergeCell ref="C16:C18"/>
    <mergeCell ref="D16:D18"/>
    <mergeCell ref="H17:H18"/>
    <mergeCell ref="I17:I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Torge Bohlken</cp:lastModifiedBy>
  <cp:revision/>
  <dcterms:created xsi:type="dcterms:W3CDTF">2023-04-27T06:30:02Z</dcterms:created>
  <dcterms:modified xsi:type="dcterms:W3CDTF">2023-05-03T20:26:02Z</dcterms:modified>
  <cp:category/>
  <cp:contentStatus/>
</cp:coreProperties>
</file>