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202300"/>
  <mc:AlternateContent xmlns:mc="http://schemas.openxmlformats.org/markup-compatibility/2006">
    <mc:Choice Requires="x15">
      <x15ac:absPath xmlns:x15ac="http://schemas.microsoft.com/office/spreadsheetml/2010/11/ac" url="https://d.docs.live.net/7bdcae132ec90a41/Desktop/MANNA/MANNA/"/>
    </mc:Choice>
  </mc:AlternateContent>
  <xr:revisionPtr revIDLastSave="299" documentId="14_{90743253-6E20-41E0-920F-D77DBDBA558E}" xr6:coauthVersionLast="47" xr6:coauthVersionMax="47" xr10:uidLastSave="{D27A5008-F2DB-4020-B194-3E833374124E}"/>
  <bookViews>
    <workbookView xWindow="-120" yWindow="-120" windowWidth="38640" windowHeight="15720" tabRatio="757" xr2:uid="{29AE3D9D-B5A6-483C-8259-A9005ABEF7C7}"/>
  </bookViews>
  <sheets>
    <sheet name="TURN ON MACROS" sheetId="1" r:id="rId1"/>
    <sheet name="Issues" sheetId="11" r:id="rId2"/>
    <sheet name="!OriginalData" sheetId="8" r:id="rId3"/>
    <sheet name="!AddedData" sheetId="9" r:id="rId4"/>
    <sheet name="!PatientData" sheetId="10" r:id="rId5"/>
    <sheet name="!Preferences" sheetId="6" r:id="rId6"/>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7" i="6" l="1"/>
  <c r="A21" i="6"/>
  <c r="J13" i="6"/>
  <c r="B16" i="6"/>
  <c r="J11" i="6"/>
  <c r="F11" i="6"/>
  <c r="F10" i="6"/>
  <c r="D10" i="6"/>
  <c r="D11" i="6"/>
  <c r="B12" i="6"/>
  <c r="AA11" i="6"/>
  <c r="AA7" i="6"/>
  <c r="AA13" i="6"/>
  <c r="AA14" i="6"/>
  <c r="AA3" i="6"/>
  <c r="AA6" i="6"/>
  <c r="AA8" i="6"/>
  <c r="AA9" i="6"/>
  <c r="AA10" i="6"/>
  <c r="AA12" i="6"/>
  <c r="J10" i="6"/>
  <c r="AA2" i="6"/>
  <c r="W2" i="6"/>
  <c r="V2" i="6"/>
  <c r="G13" i="6"/>
  <c r="H11" i="6" l="1"/>
</calcChain>
</file>

<file path=xl/sharedStrings.xml><?xml version="1.0" encoding="utf-8"?>
<sst xmlns="http://schemas.openxmlformats.org/spreadsheetml/2006/main" count="1044" uniqueCount="681">
  <si>
    <t>Vitamin A</t>
  </si>
  <si>
    <t>Vitamin C</t>
  </si>
  <si>
    <t>Vitamin E</t>
  </si>
  <si>
    <t>Mineral</t>
  </si>
  <si>
    <t>Calcium</t>
  </si>
  <si>
    <t>Chloride</t>
  </si>
  <si>
    <t>Chromium</t>
  </si>
  <si>
    <t>Copper</t>
  </si>
  <si>
    <t>Iodine</t>
  </si>
  <si>
    <t>Iron</t>
  </si>
  <si>
    <t>Magnesium</t>
  </si>
  <si>
    <t>Manganese</t>
  </si>
  <si>
    <t>Molybdenum</t>
  </si>
  <si>
    <t>Phosphorus</t>
  </si>
  <si>
    <t>Potassium</t>
  </si>
  <si>
    <t>Selenium</t>
  </si>
  <si>
    <t>Sodium</t>
  </si>
  <si>
    <t>Zinc</t>
  </si>
  <si>
    <t>Vitamin</t>
  </si>
  <si>
    <t>Substance Name:</t>
  </si>
  <si>
    <t>Alternative Names:</t>
  </si>
  <si>
    <t>Uses In Body (Non-Exhaustive):</t>
  </si>
  <si>
    <t>Additional Notes:</t>
  </si>
  <si>
    <t>Links to Saved Articles/Documents:</t>
  </si>
  <si>
    <t>Types of Tests Used for It:</t>
  </si>
  <si>
    <t>What Can Alter Its Levels (Non-Exhaustive):</t>
  </si>
  <si>
    <t>What Its Levels Alter (Non-Exhaustive):</t>
  </si>
  <si>
    <t>Preferences Page:</t>
  </si>
  <si>
    <t>Substances Data Sheet Start and End Columns:</t>
  </si>
  <si>
    <t>Start Col.</t>
  </si>
  <si>
    <t>End Col.</t>
  </si>
  <si>
    <t>B</t>
  </si>
  <si>
    <t>Column Count As Humans Count (Base 1):</t>
  </si>
  <si>
    <t>Column Count As Computers Count (Base 0):</t>
  </si>
  <si>
    <t>1. Open the Excel Options menu by clicking on the "File" tab at the top of this screen, then select "Options" at the bottom of the next screen.</t>
  </si>
  <si>
    <t>2. On the pop-up menu, select "Trust Center" at the bottom of the left column, then select "Trust Center Settings" on the right side of the pop-up menu.</t>
  </si>
  <si>
    <t>3. In the middle of the left column, click on "Macro Settings."</t>
  </si>
  <si>
    <t>4. On the right side, select, "Disable VBA macros except digitally signed macros."</t>
  </si>
  <si>
    <t>5. Click "OK" at the bottom of the pop-up menu to close that window, then click "OK" to a second time to close the original pop-up and return to this screen.</t>
  </si>
  <si>
    <t>7. If the program still does not work, repeat steps 1 and 2, above. Then, select "Trusted Locations" from the left column.</t>
  </si>
  <si>
    <t>9. In the middle of the small pop-up, click the option, "Subfolders of this location are also trusted." Click "OK" until you return to this window, then repeat Step 6, above.</t>
  </si>
  <si>
    <t>8. Near the bottom of the right side, click "Add new location..." Select "Browse..."  then locate the folder containing this program using the Open Dialogue Box. Click "OK" to select.</t>
  </si>
  <si>
    <t>If the Program does not run, you must activate macros in the preferences settings with the following instructions:</t>
  </si>
  <si>
    <t>MANNA - Multifactor Assay Nutrition / Nutrient Analyzer</t>
  </si>
  <si>
    <t>6. Click the button at the top of this page to try to run the program. If the program still does not run, you may need to close the program and re-open it.</t>
  </si>
  <si>
    <t>Retinol</t>
  </si>
  <si>
    <t>Vitamin A (General)</t>
  </si>
  <si>
    <t>Essential nutrient for vision, cell growth, differentiation, immune function, and reproduction.</t>
  </si>
  <si>
    <t>Retinal</t>
  </si>
  <si>
    <t>Retinoic Acid</t>
  </si>
  <si>
    <t>An active form of vitamin A, essential for night vision and low-light vision, and specifically required for the production of rhodopsin, a light-sensitive pigment in the eye.</t>
  </si>
  <si>
    <t>Another active form of vitamin A that functions as a signaling molecule in gene regulation and cell differentiation, especially in embryonic development and immune function.</t>
  </si>
  <si>
    <t>Carotenoids</t>
  </si>
  <si>
    <t>Provitamin A</t>
  </si>
  <si>
    <t>Beta-carotine</t>
  </si>
  <si>
    <t>Precursor to Vitamin A, found in plant pigments, that can be converted by the body into retinol (vitamin A). The most common provitamin A carotenoid is beta-carotene. Carotenoids are not directly usable by the body as vitamin A, but can be converted to retinol to meet vitamin A needs. They also have some antioxidant properties.</t>
  </si>
  <si>
    <t>Effects If High</t>
  </si>
  <si>
    <t>Effects If Low</t>
  </si>
  <si>
    <t>Riboflavin</t>
  </si>
  <si>
    <t>Pantothenic Acid</t>
  </si>
  <si>
    <t>Pyridoxine</t>
  </si>
  <si>
    <t>Biotin</t>
  </si>
  <si>
    <t>Cobalamin</t>
  </si>
  <si>
    <t>Vitamin B1</t>
  </si>
  <si>
    <t>Vitamin B2</t>
  </si>
  <si>
    <t>Vitamin B3</t>
  </si>
  <si>
    <t>Vitamin B5</t>
  </si>
  <si>
    <t>Vitamin B6</t>
  </si>
  <si>
    <t>Vitamin B7</t>
  </si>
  <si>
    <t>Vitamin B9</t>
  </si>
  <si>
    <t>Vitamin B12</t>
  </si>
  <si>
    <t>Vitamin B (General)</t>
  </si>
  <si>
    <t>Standard Test Values (Male):</t>
  </si>
  <si>
    <t>Standard Test Values (Female):</t>
  </si>
  <si>
    <r>
      <rPr>
        <b/>
        <u/>
        <sz val="12"/>
        <color theme="1"/>
        <rFont val="ADLaM Display"/>
      </rPr>
      <t>Step 1</t>
    </r>
    <r>
      <rPr>
        <b/>
        <sz val="12"/>
        <color theme="1"/>
        <rFont val="ADLaM Display"/>
      </rPr>
      <t xml:space="preserve">: If the Program does not automatically launch when this file is opened, then </t>
    </r>
    <r>
      <rPr>
        <b/>
        <u/>
        <sz val="12"/>
        <color theme="1"/>
        <rFont val="ADLaM Display"/>
      </rPr>
      <t>click the button</t>
    </r>
    <r>
      <rPr>
        <b/>
        <sz val="12"/>
        <color theme="1"/>
        <rFont val="ADLaM Display"/>
      </rPr>
      <t xml:space="preserve"> below to run the program.</t>
    </r>
  </si>
  <si>
    <t>30-70 mcg/dL</t>
  </si>
  <si>
    <t>20-60 mcg/dL</t>
  </si>
  <si>
    <t>Headache, nausea, vomiting, blurred vision, dry skin, hair loss, bone pain, liver damage (in severe cases).</t>
  </si>
  <si>
    <t>Night blindness, dry eyes, increased risk of infections, dry and scaly skin, slowed growth in children.</t>
  </si>
  <si>
    <t>Serves as a storage form for vitamin A and can be converted to retinal for vision or retinoic acid for other functions.</t>
  </si>
  <si>
    <t>Essential for night vision and low-light vision.</t>
  </si>
  <si>
    <t>Plays a crucial role in cell growth, differentiation, embryonic development, and immune function.</t>
  </si>
  <si>
    <t>Not directly usable by the body as vitamin A, but can be converted to retinol to meet vitamin A needs. They also have some antioxidant properties.</t>
  </si>
  <si>
    <t>The storage form of vitamin A, mainly found in the liver. It can be converted to retinal for vision or retinoic acid for other functions as needed by the body. Retinol is the most readily usable form of vitamin A, found primarily in animal sources like liver, eggs, and dairy products.</t>
  </si>
  <si>
    <t>Vitamin B isn't a single vitamin, but rather a group of eight water-soluble vitamins that play essential roles in various bodily functions.</t>
  </si>
  <si>
    <t>Energy production from carbohydrates, nervous system function, cognitive function</t>
  </si>
  <si>
    <t>Blood test can measure thiamine levels, but not routinely used due to limitations. Urinary thiamine excretion test is sometimes used.</t>
  </si>
  <si>
    <t>No universally agreed-upon standard level due to limitations of testing.</t>
  </si>
  <si>
    <t>Poor diet, alcoholism, certain medications</t>
  </si>
  <si>
    <t>Beriberi (weakness, fatigue, nerve damage, heart problems)</t>
  </si>
  <si>
    <t>(Rare) Can cause stomach upset</t>
  </si>
  <si>
    <t>Energy production, cell function, breakdown of fats and carbohydrates, healthy vision</t>
  </si>
  <si>
    <t>Not routinely performed due to limitations. Red blood cell (RBC) flavin adenine dinucleotide (FAD) levels can be measured, but not a direct measure of B2.</t>
  </si>
  <si>
    <t>No universally agreed-upon standard level.</t>
  </si>
  <si>
    <t>Poor diet, certain medications</t>
  </si>
  <si>
    <t>Cheilosis (cracks at corners of mouth), glossitis (inflamed tongue), skin problems, eye problems</t>
  </si>
  <si>
    <t>Sensitivity to sunlight</t>
  </si>
  <si>
    <t>Nicotinic Acid</t>
  </si>
  <si>
    <t>Triglycerides</t>
  </si>
  <si>
    <t>Nicotinamide</t>
  </si>
  <si>
    <t>Vitamin B (general) may cause flushing effect in some persons. This effect is often described as "Ants on the skin", and can be very intense, although usually lasting no more than 30 minutes or so.</t>
  </si>
  <si>
    <t>Nicotinamide does not cause the flushing effect, nor does it have any noted cholesterol-lowering effects. It is purported to have skin health benefits.</t>
  </si>
  <si>
    <r>
      <t>Nicotinic acid</t>
    </r>
    <r>
      <rPr>
        <sz val="11"/>
        <color theme="1"/>
        <rFont val="Aptos Narrow"/>
        <family val="2"/>
        <scheme val="minor"/>
      </rPr>
      <t xml:space="preserve"> is a specific form of niacin. It's the one that has cholesterol-lowering effects and can cause a flushing reaction as a side effect.</t>
    </r>
    <r>
      <rPr>
        <sz val="11"/>
        <color theme="1"/>
        <rFont val="Aptos Narrow"/>
        <family val="2"/>
        <scheme val="minor"/>
      </rPr>
      <t xml:space="preserve"> It may have skin health benefits.</t>
    </r>
  </si>
  <si>
    <t>Energy production, cholesterol metabolism, healthy skin function</t>
  </si>
  <si>
    <t>0.1.0</t>
  </si>
  <si>
    <t>Version:</t>
  </si>
  <si>
    <t>Version Date:</t>
  </si>
  <si>
    <t>Classification:</t>
  </si>
  <si>
    <r>
      <t xml:space="preserve">This page functions as memory storage for the data, various preference settings used in this program, and for the program itself. Do </t>
    </r>
    <r>
      <rPr>
        <i/>
        <u/>
        <sz val="8"/>
        <color theme="1"/>
        <rFont val="Copperplate Gothic Light"/>
        <family val="2"/>
      </rPr>
      <t>NOT</t>
    </r>
    <r>
      <rPr>
        <sz val="8"/>
        <color theme="1"/>
        <rFont val="Copperplate Gothic Light"/>
        <family val="2"/>
      </rPr>
      <t xml:space="preserve"> alter any values on this page without complete understanding beforehand, and </t>
    </r>
    <r>
      <rPr>
        <b/>
        <i/>
        <u/>
        <sz val="8"/>
        <color theme="1"/>
        <rFont val="Copperplate Gothic Light"/>
        <family val="2"/>
      </rPr>
      <t>ONLY</t>
    </r>
    <r>
      <rPr>
        <i/>
        <u/>
        <sz val="8"/>
        <color theme="1"/>
        <rFont val="Copperplate Gothic Light"/>
        <family val="2"/>
      </rPr>
      <t xml:space="preserve"> those values in </t>
    </r>
    <r>
      <rPr>
        <b/>
        <i/>
        <u/>
        <sz val="8"/>
        <color rgb="FF00B050"/>
        <rFont val="Copperplate Gothic Light"/>
        <family val="2"/>
      </rPr>
      <t>green</t>
    </r>
    <r>
      <rPr>
        <i/>
        <u/>
        <sz val="8"/>
        <color theme="1"/>
        <rFont val="Copperplate Gothic Light"/>
        <family val="2"/>
      </rPr>
      <t xml:space="preserve"> cells</t>
    </r>
    <r>
      <rPr>
        <sz val="8"/>
        <color theme="1"/>
        <rFont val="Copperplate Gothic Light"/>
        <family val="2"/>
      </rPr>
      <t xml:space="preserve"> (other colors are used internally and should not be altered except by programmer). Violating this warning may result in corrupted data (perhaps beyond recovery) and may irreparably damage the functionality or integrity of the program itself, and neither the author nor anyone else is responsible for what occurs as a consequence.
</t>
    </r>
    <r>
      <rPr>
        <b/>
        <i/>
        <u val="double"/>
        <sz val="8"/>
        <color theme="1"/>
        <rFont val="Copperplate Gothic Light"/>
        <family val="2"/>
      </rPr>
      <t>You did it to yourself. You've been warned.</t>
    </r>
  </si>
  <si>
    <t>Width:</t>
  </si>
  <si>
    <t>Height:</t>
  </si>
  <si>
    <t>Text Size:</t>
  </si>
  <si>
    <t>Back Color:</t>
  </si>
  <si>
    <t>Height</t>
  </si>
  <si>
    <t>Width</t>
  </si>
  <si>
    <t>Form Width</t>
  </si>
  <si>
    <t>Form Height</t>
  </si>
  <si>
    <t>Name</t>
  </si>
  <si>
    <t>Dell Inspiron 16 7610</t>
  </si>
  <si>
    <t>2K</t>
  </si>
  <si>
    <t>5K</t>
  </si>
  <si>
    <t>720p (HD)</t>
  </si>
  <si>
    <t>1080p (Full HD)</t>
  </si>
  <si>
    <t>1440p (Quad HD)</t>
  </si>
  <si>
    <t>4K (UHD)</t>
  </si>
  <si>
    <t>8K (8K UHD)</t>
  </si>
  <si>
    <t>Interface:</t>
  </si>
  <si>
    <t>Orientation:</t>
  </si>
  <si>
    <t>Landscape</t>
  </si>
  <si>
    <t>Form Width:</t>
  </si>
  <si>
    <t>Form Height:</t>
  </si>
  <si>
    <t>Black</t>
  </si>
  <si>
    <t>Dark Gray</t>
  </si>
  <si>
    <t>Medium Gray</t>
  </si>
  <si>
    <t>Light Gray</t>
  </si>
  <si>
    <t>White</t>
  </si>
  <si>
    <t>Red</t>
  </si>
  <si>
    <t>Yellow</t>
  </si>
  <si>
    <t>Light Yellow</t>
  </si>
  <si>
    <t>Green</t>
  </si>
  <si>
    <t>Light Green</t>
  </si>
  <si>
    <t>Blue</t>
  </si>
  <si>
    <t>Light Blue</t>
  </si>
  <si>
    <t>Dark Green</t>
  </si>
  <si>
    <t>BBBBBB</t>
  </si>
  <si>
    <t>FFFFFF</t>
  </si>
  <si>
    <t>FF0000</t>
  </si>
  <si>
    <t>00FF00</t>
  </si>
  <si>
    <t>80FF80</t>
  </si>
  <si>
    <t>0000FF</t>
  </si>
  <si>
    <t>000000</t>
  </si>
  <si>
    <t>Hex Color Value:</t>
  </si>
  <si>
    <t>Hex Text Color:</t>
  </si>
  <si>
    <t>Example:</t>
  </si>
  <si>
    <t>Testing 123</t>
  </si>
  <si>
    <t>Hex Back Value:</t>
  </si>
  <si>
    <t>Cholesterol (General)</t>
  </si>
  <si>
    <t>Protein</t>
  </si>
  <si>
    <t>Fats</t>
  </si>
  <si>
    <t>Sugars (General)</t>
  </si>
  <si>
    <t>Sucrose</t>
  </si>
  <si>
    <t>Fructose</t>
  </si>
  <si>
    <t>Lactose</t>
  </si>
  <si>
    <t>Maltose</t>
  </si>
  <si>
    <t>Galactose</t>
  </si>
  <si>
    <t>Dextrose</t>
  </si>
  <si>
    <t>Maltodextrin</t>
  </si>
  <si>
    <t>Caffeine</t>
  </si>
  <si>
    <t>Nicotine</t>
  </si>
  <si>
    <t>Low-Density Lipoprotein</t>
  </si>
  <si>
    <t>Information Source:</t>
  </si>
  <si>
    <t>00FFFF</t>
  </si>
  <si>
    <t>D0FFFF</t>
  </si>
  <si>
    <t>FFD0D0</t>
  </si>
  <si>
    <t>008000</t>
  </si>
  <si>
    <t>Text Size</t>
  </si>
  <si>
    <t>Not routinely performed due to limitations.</t>
  </si>
  <si>
    <t>Poor diet, certain medications, chronic diseases</t>
  </si>
  <si>
    <t>Skin flushing, nausea, stomach upset (especially with nicotinic acid form)</t>
  </si>
  <si>
    <t>Pellagra (skin problems, diarrhea, dementia)</t>
  </si>
  <si>
    <t>Energy production, carbohydrate and fat metabolism, hormone production, healthy skin function</t>
  </si>
  <si>
    <t>Standard Test Values (Children):</t>
  </si>
  <si>
    <t>O</t>
  </si>
  <si>
    <t>Generally well-tolerated</t>
  </si>
  <si>
    <t>Rare, symptoms may include fatigue, muscle cramps, burning feet</t>
  </si>
  <si>
    <t>Protein metabolism, red blood cell formation, neurotransmitter function, hormone regulation</t>
  </si>
  <si>
    <t>Not routinely performed due to limitations. Blood tests can measure pyridoxine levels, but not a definitive indicator of B6 status.</t>
  </si>
  <si>
    <t>Nerve damage (rare)</t>
  </si>
  <si>
    <t>Peripheral neuropathy (nerve damage), glossitis (inflamed tongue), seizures (infants)</t>
  </si>
  <si>
    <t>Carbohydrate, fat, and protein metabolism, cell growth, gene expression</t>
  </si>
  <si>
    <t>Not routinely performed due to limitations. Blood tests can measure biotin levels, but not a definitive indicator of B7 status.</t>
  </si>
  <si>
    <t>Poor diet, certain medications, some medical conditions can interfere with biotin absorption</t>
  </si>
  <si>
    <t>Rare, symptoms may include hair loss, skin rash, fatigue</t>
  </si>
  <si>
    <t>DNA synthesis and repair, cell division, red blood cell formation, fetal development (important for pregnant women)</t>
  </si>
  <si>
    <t>Blood test can measure folate levels.</t>
  </si>
  <si>
    <t>&gt;5 ng/mL (may vary depending on lab)</t>
  </si>
  <si>
    <t>Poor diet, certain medications, pregnancy, alcohol consumption</t>
  </si>
  <si>
    <t>Ascorbic Acid</t>
  </si>
  <si>
    <t>Supports the immune system by helping white blood cells function and protecting them from damage by free radicals.</t>
  </si>
  <si>
    <t>Serum Ascorbic Acid: Blood test to measure stored vitamin C levels.</t>
  </si>
  <si>
    <t>Headache, nausea, vomiting, diarrhea, stomach cramps, trouble sleeping (rare with dietary intake, more common with high-dose supplements).</t>
  </si>
  <si>
    <t>Fatigue, weakness, dry skin, hair loss, easy bruising, bleeding gums, impaired wound healing, increased susceptibility to infections (severe deficiency can lead to scurvy).</t>
  </si>
  <si>
    <t>Vitamin D (General)</t>
  </si>
  <si>
    <t>Calciferol</t>
  </si>
  <si>
    <t>Cholecalciferol</t>
  </si>
  <si>
    <t>Vitamin D3</t>
  </si>
  <si>
    <t>Vitamin D2</t>
  </si>
  <si>
    <t>Serum 25-hydroxyvitamin D: This is the standard test to measure stored vitamin D levels in the blood</t>
  </si>
  <si>
    <t>Rare, but can lead to hypercalcemia (excessive calcium in the blood) causing nausea, vomiting, weakness, kidney stones, and confusion.</t>
  </si>
  <si>
    <t>Can cause bone problems like rickets in children and osteomalacia (softening of bones) in adults, as well as muscle weakness and increased risk of falls. May also be linked to other health issues like autoimmune diseases and certain cancers (research is ongoing).</t>
  </si>
  <si>
    <t>Vitamin D is often referred to as the "sunshine vitamin" because the body can produce it from sun exposure. However, sun exposure recommendations can vary depending on factors like skin type, location, and potential for sunburn. It's crucial to balance sun exposure with sun protection measures (sun block, hats, clothing, etc.). Vitamin D deficiency is a global public health concern, affecting people of all ages and backgrounds.</t>
  </si>
  <si>
    <t>Vtamin E (General)</t>
  </si>
  <si>
    <t>Alpha-tocopherol</t>
  </si>
  <si>
    <t>Beta-tocopherol</t>
  </si>
  <si>
    <t>Gamma-tocopherol</t>
  </si>
  <si>
    <t>Delta-tocopherol</t>
  </si>
  <si>
    <t>Epsilon-tocopherol</t>
  </si>
  <si>
    <t>Zeta-tocopherol</t>
  </si>
  <si>
    <t>Alpha-tocotrienol</t>
  </si>
  <si>
    <t>Beta-tocotrienol</t>
  </si>
  <si>
    <t>β-Carotene is considered a pro-vitamin A compound. In the body, it converts to retinol, which is a form of vitamin A, and is essential for vision, immune function, and healthy skin. Carotenoids are natural pigments and contribute to the rich colors of foods like carrots, pumpkin, spinach, and sweet potatoes</t>
  </si>
  <si>
    <t>Beta-carotine is a storage form of Vitamin A and is not used directly by the body.</t>
  </si>
  <si>
    <t>Serum vitamin E test, but doesn't distinguish between Alpha-tocopherol and other forms</t>
  </si>
  <si>
    <t xml:space="preserve"> No single standard level due to variations in testing methods and the presence of different forms. Generally, a deficiency is unlikely if serum vitamin E levels are above 5.5 mg/dL.</t>
  </si>
  <si>
    <t>Diet (vegetable oils, nuts, seeds) and fat absorption</t>
  </si>
  <si>
    <t>Measured as part of the total serum vitamin E test, but not differentiated from other forms.</t>
  </si>
  <si>
    <t>No specific standard level due to combined measurement with other forms</t>
  </si>
  <si>
    <t>Triacylglycerols</t>
  </si>
  <si>
    <t>This form has minimal research on its specific functions in the human body. It's present in small amounts in some vegetable oils and nuts</t>
  </si>
  <si>
    <t>Similar to epsilon-tocopherol, research on its specific functions is limited. It's found in even smaller quantities than epsilon-tocopherol in some vegetable oils and nuts</t>
  </si>
  <si>
    <t>Similar to alpha-tocotrienol, its specific functions require further investigation. Dietary sources include bran, palm oil, and some nuts</t>
  </si>
  <si>
    <t>This form belongs to a class of compounds called tocotrienols, which have a slightly different structure than tocopherols. Alpha-tocotrienol might have some unique biological effects, but more research is needed. It's found in some cereals, bran, nuts, and palm oil</t>
  </si>
  <si>
    <t>Phytonadione</t>
  </si>
  <si>
    <t>Vitamin K1</t>
  </si>
  <si>
    <t>Menaquinones</t>
  </si>
  <si>
    <t>Vitamin K2</t>
  </si>
  <si>
    <t>A group of several subtypes (MK-4 to MK-13) produced by bacteria in the gut and found in animal sources and fermented foods</t>
  </si>
  <si>
    <t>Found naturally in plant sources</t>
  </si>
  <si>
    <t>Vitamin K (General)</t>
  </si>
  <si>
    <t>Prothrombin Time (PT): An indirect test that measures the time it takes for blood to clot. While not a direct measure of vitamin K levels, an abnormal PT could indicate a deficiency. More specific tests for vitamin K levels are available but not routinely used due to limitations and cost-effectiveness</t>
  </si>
  <si>
    <t>There is no single standard level for vitamin K due to limitations in testing and variations in function depending on the specific vitamin K form.  Generally, a deficiency is unlikely if PT results are within the normal range.</t>
  </si>
  <si>
    <t>Diet: Vitamin K1 - Green leafy vegetables, broccoli, Brussels sprouts; Vitamin K2: Animal products (meat, eggs, dairy), fermented foods (natto, miso).
Gut health: Gut bacteria contribute to Vitamin K2 (MK-7) production.
Medications: Certain medications like blood thinners (warfarin) can interfere with vitamin K function.
Medical conditions: Conditions affecting fat absorption can limit vitamin K uptake</t>
  </si>
  <si>
    <t>Rare with dietary intake, but very high doses of supplements can theoretically increase blood clotting risk</t>
  </si>
  <si>
    <t>Uncommon but can cause easy bruising and bleeding problems in severe cases. Newborns are especially susceptible to deficiency due to low stores at birth and limited gut bacteria production of K2. Long-term deficiency might be a risk factor for osteoporosis and cardiovascular issues, but research is ongoing</t>
  </si>
  <si>
    <t>The name Vitamin K comes from the German word "Koagulationsvitamin," meaning coagulation vitamin, reflecting its role in blood clotting. The human body can synthesize some Vitamin K2 (MK-7) through gut bacteria, but dietary intake is also important. Vitamin K deficiency is uncommon in healthy adults with a balanced diet. However, certain circumstances like taking blood-thinning medications or having digestive issues can increase the risk</t>
  </si>
  <si>
    <t>Serum Calcium: 8.5-10.2 mg/dL; Ionized Calcium: 4.6-5.2 mg/dL</t>
  </si>
  <si>
    <t>The recommended daily intake (RDI) of calcium varies depending on age and sex: Adults (19-50 years): 1,000 mg/day; Adults (over 50 years): 1,200 mg/day; Pregnant and lactating women: 1,000-1,300 mg/day; Good dietary sources include: Dairy Products - Milk, cheese, yogurt; Green Leafy Vegetables - Kale, collard greens, broccoli; Certain Fortified Foods - Some cereals, orange juice, and plant-based milks are fortified with calcium; Fish Consumed with Soft Bones - Sardines and salmon with edible bones</t>
  </si>
  <si>
    <t>Relatively uncommon, but can cause kidney stones, nausea, vomiting, confusion, and bone pain in severe cases</t>
  </si>
  <si>
    <t>More common, can lead to muscle cramps, numbness, tingling, osteoporosis (weak bones) in chronic deficiency</t>
  </si>
  <si>
    <t>Data Date:</t>
  </si>
  <si>
    <t>CORRESPONDENCE BETWEEN TABLE DATA AND INTERFACE DISPLAY ITEM NUMBER</t>
  </si>
  <si>
    <t>Array Column Number:</t>
  </si>
  <si>
    <t>Serum Chloride Test: Measures the level of chloride in the blood. This test is often included in a comprehensive metabolic panel (CMP) blood test</t>
  </si>
  <si>
    <t>96-106 mEq/L (may vary slightly depending on the lab)</t>
  </si>
  <si>
    <t>Diet: Inadequate dietary intake or excessive fluid loss (diarrhea, vomiting) can lead to deficiency.
Kidney Function: Kidneys play a role in regulating chloride balance and kidney problems can affect chloride levels; Certain Medical Conditions: Conditions like cystic fibrosis, hyperhidrosis or excessive diaphoresis can alter chloride levels; Medications: Diuretics and some medications can affect chloride balance</t>
  </si>
  <si>
    <t>High Levels (Hyperchloremia): Relatively uncommon, but can occur with excessive salt intake or dehydration. Symptoms may include weakness, fatigue, and rapid breathing</t>
  </si>
  <si>
    <t>Low Levels (Hypochloremia): More common, can be caused by excessive fluid loss, vomiting, diarrhea, or certain medications. Symptoms may include muscle cramps, weakness, fatigue, and confusion</t>
  </si>
  <si>
    <t>Chloride is the most abundant negatively charged ion outside of cells in the body; It works together with sodium to maintain electrical neutrality across cell membranes; Maintaining proper chloride balance is crucial for various bodily functions; Sources of Chloride: Table Salt (Sodium Chloride) - The most common dietary source of chloride. However, excessive sodium intake can be problematic, so focus on moderate consumption; Fruits and Vegetables - Many fruits and vegetables like tomatoes, celery, and leafy greens naturally contain chloride; Processed Foods - Often contain chloride as a component of table salt or other additives</t>
  </si>
  <si>
    <t>No specific recommended daily intake (RDI) for chromium due to ongoing research on its exact requirements and functions. However, the tolerable upper intake level (UL) is set at 1,000 mcg/day for adults to avoid potential risks from high intake</t>
  </si>
  <si>
    <t>Blood or urine tests for chromium levels aren't routinely used due to limitations in accurately reflecting chromium status in the body</t>
  </si>
  <si>
    <t>Diet: Low intake from refined grains and processed foods can contribute to deficiency; Age: Chromium absorption may decline with age; Certain medical conditions: Diabetes, digestive disorders, and some medications can affect chromium levels</t>
  </si>
  <si>
    <t>Low Levels (Deficiency): Uncommon but can lead to impaired insulin sensitivity and blood sugar control. Symptoms may include fatigue, weight loss, and increased thirst (these can also be symptoms of other conditions)</t>
  </si>
  <si>
    <t>High Levels (Toxicity): Rare with dietary intake, but high doses from supplements can cause stomach cramps, diarrhea, and skin irritation</t>
  </si>
  <si>
    <t>Chromium exists in several forms, but trivalent chromium (Cr3+) is the essential form for humans, while hexavalent chromium (Cr6+) is toxic to humans. The body stores only a small amount of chromium, so regular dietary intake is important. While often marketed for weight loss and blood sugar control, research on  chromium's effectiveness for these purposes is mixed. It's best to focus on a balanced diet and consult a healthcare professional for specific needs; Sources of Chromium: Meat - Beef, poultry, and organ meats are good sources of chromium; Whole Grains - Whole-wheat bread, brown rice, and other whole grains contain chromium; Fruits and Vegetables - Broccoli, apples, grapes, and potatoes contain smaller amounts of chromium; Yeast - Brewer's yeast is a concentrated source of chromium, but not a common dietary source for most people</t>
  </si>
  <si>
    <t>Chromium VI</t>
  </si>
  <si>
    <t>Mineral Toxin</t>
  </si>
  <si>
    <t>Hexavalent Chromium (Cr6+) is a toxic substance and has no known uses in the human body.</t>
  </si>
  <si>
    <t>OSHA Permissible Exposure Limit (PEL): The Occupational Safety and Health Administration (OSHA) has set a PEL for airborne chromium VI of 0.005 milligrams per cubic meter (mg/m³) averaged over an 8-hour workday; There are currently no specified threshhold limits for serum or tissue levels.</t>
  </si>
  <si>
    <t>Chromium VI exposure can lead to the following;; Inhalation (breathing in Cr6+ dust):   Irritation: This is the most common initial effect, causing irritation of the nose and throat. Symptoms can include:;        Runny nose;        Sore throat;        Coughing;        Difficulty breathing (in severe cases);;    Respiratory problems: Long-term exposure can damage the lungs, leading to conditions like:;        Bronchitis;        Asthma;        Chronic obstructive pulmonary disease (COPD);        Lung cancer (increased risk);; Skin contact:;    Dermatitis: Contact with Cr6+ can cause skin irritation and inflammation, leading to:;        Rashes;        Skin ulcers;        Eczema;; Ingestion (swallowing Cr6+):;
    Stomach problems: Swallowing Cr6+ can irritate the digestive system, causing:;        Nausea;        Vomiting;        Stomach ulcers;;Long-term health effects:;    Cancer: Long-term exposure to Cr6+ has been linked to an increased risk of certain cancers, particularly lung cancer</t>
  </si>
  <si>
    <t>No known effects of low Chromium VI levels</t>
  </si>
  <si>
    <t>Since standard tests don't differentiate between Cr3+ and Cr6+, a positive result only indicates chromium exposure, not necessarily Cr6+ specifically.  Doctors will consider factors like potential exposure sources, medical history, and symptoms to make a more informed judgment; Hexavalent Chromium does exist naturally, but in very low amounts. It's found in some rocks, soil, and even volcanic ash.  However, the bigger concern is exposure to Cr6+ from human-made sources. Here's a breakdown:; Exposure to Cr6+:;    Industrial sources:  The most common way for people to be exposed to Cr6+ is through workplaces where it's used. This includes:;        Chrome plating: Electroplating with chromium uses Cr6+ solutions;        Stainless steel production: Manufacturing stainless steel involves chromium processing, which can release Cr6+;        Leather tanning: Certain chromium compounds used in tanning can contain Cr6+;        Wood preservation: Some chromated wood preservatives contain Cr6+;;    Contaminated water:  Industrial waste can sometimes contaminate drinking water sources with Cr6+;    Air pollution:  Cr6+ can be released into the air from some industrial processes and coal-fired power plants</t>
  </si>
  <si>
    <t>Daily Recommendations (Adults):  8 mg/day;;Sources:;    Organ Meats (liver, kidney, heart);    Shellfish (oysters, crabs, lobsters);    Seeds and Nuts (cashews, almonds, sunflower seeds);    Whole Grains (whole-wheat bread, brown rice, quinoa);    Dark Chocolate (in moderation)</t>
  </si>
  <si>
    <t>Serum Copper Test;Liver Function Tests (indirectly assess copper levels)</t>
  </si>
  <si>
    <t>Serum Copper: 70-160 mcg/dL</t>
  </si>
  <si>
    <t>Medications that can decrease copper absorption:;        High-dose zinc supplements (&gt;50 mg/day) (Zinc and copper compete for the same intestinal transporters);        Penicillamine (a medication used for certain medical conditions);;Medications that can increase copper levels (potential toxicity risk):;        Estrogen-containing medications (birth control pills, hormone replacement therapy);        Liver disease medications (can impair copper excretion);;Synergistic and Antagonistic Effects:;    Synergistic effects:;        Vitamin C can enhance copper absorption from the gut (in moderate amounts);        Copper works with iron for hemoglobin formation (although high copper intake can interfere with iron absorption);    Antagonistic effects:;        High zinc intake can antagonize copper absorption (as mentioned previously);Disease-Specific Considerations:;    Mental Health:;        Copper deficiency is being investigated as a potential contributing factor in some cases of depression and anxiety. However, more research is needed to confirm a cause-and-effect relationship;        Excessive copper intake has not been shown to improve mental health and can be harmful;;        Neurological Conditions:;        While rare, Wilson's disease is a genetic disorder that causes excessive copper accumulation in the body, leading to neurological problems;;    Bone Health:;        Adequate copper intake is necessary for collagen formation, which is important for bone health. However, very high copper intake can have negative effects on bone.</t>
  </si>
  <si>
    <t>Excessively high serum levels of copper can lead to neurological impairment, with signs and symptoms such as:;  Movement disorders (tremors, rigidity, incoordination);  Speech problems (dysarthria/dysphasia);  Difficulty swallowing (dysphagia);  Psychiatric symptoms (mood changes, behavioral problems);  Seizures; Cognitive decline (memory problems, difficulty thinking)</t>
  </si>
  <si>
    <t>Energy Production;Antioxidant Activity;Iron Metabolism;Connective Tissue Formation;Brain Function (ongoing research);Immune Function (ongoing research);Collagen formation</t>
  </si>
  <si>
    <t xml:space="preserve">Daily Recommendations (Adults):;    2.4 mcg/day;;Sources:;    Primarily found in animal products:;        Meat (beef, poultry, fish);        Eggs;        Dairy products;    Can be found in fortified foods:;        Fortified cereals;        Plant-based milks;        Nutritional yeast (for vegetarians/vegans)
</t>
  </si>
  <si>
    <t>Megaloblastic anemia (large, immature red blood cells);Fatigue;Weakness;Paresthesias (tingling, prickling sensations);Neurological problems (balance issues, cognitive decline, dementia in severe cases)</t>
  </si>
  <si>
    <t>Essential component of hemoglobin in red blood cells, which carries oxygen throughout the body;Plays a role in myoglobin function, which supports oxygen transport within muscles;Involved in various enzymatic reactions vital for energy metabolism and DNA synthesis.</t>
  </si>
  <si>
    <t>Serum iron test;Transferrin saturation test;Ferritin test (considered the most reliable indicator of iron stores)</t>
  </si>
  <si>
    <t>Serum iron: 30-150 mcg/dL;Transferrin saturation: 20-50%;Ferritin: 24-336 ng/mL</t>
  </si>
  <si>
    <t>Serum iron: 30-150 mcg/dL;Transferrin saturation: 20-50%;Ferritin: 15-150 ng/mL (premenopausal) and 12-120 ng/mL (postmenopausal)</t>
  </si>
  <si>
    <t>Fatigue and weakness;Pale skin;Shortness of breath;Dizziness;Cold hands and feet;Headache;Brittle nails;Restless legs syndrome (RLS);Cognitive difficulties (in severe cases)</t>
  </si>
  <si>
    <t>Abdominal pain;Nausea and vomiting;Fatigue;Joint pain;Liver damage (in severe cases);Bronze-colored skin tone (in severe cases);Diabetes (in severe cases)</t>
  </si>
  <si>
    <t>Medications that can decrease iron absorption:;        Calcium supplements (if taken together with iron);        Antacids;        Some antibiotics;;Medications that can increase iron levels (may worsen iron overload):;        Vitamin C (in high doses);        Some hormone medications (e.g., estrogen);;Synergistic and Antagonistic Effects:;    Synergistic effects:;        Vitamin C can enhance the absorption of non-heme iron from plant-based foods;        Meat (consumed with plant-based iron sources) improves iron absorption;    Antagonistic effects:;        Calcium (from dairy products or supplements) can hinder iron absorption if consumed close together;        Phytates (in certain grains and legumes) and tannins (in tea and coffee) can reduce iron absorption;;Disease-Specific Considerations:;    Mental Health:;        Iron deficiency can contribute to fatigue, brain fog, and difficulty concentrating, which may worsen symptoms of depression or anxiety;        Iron overload is not a treatment for mental health conditions and may have negative effects;    Cardiology:;        Iron deficiency anemia can reduce oxygen delivery to tissues, including the heart, and worsen heart failure symptoms;        Iron overload can damage the heart muscle (hemochromatosis);    Pregnancy:;        Iron deficiency is common during pregnancy due to increased iron demands;        Maintaining adequate iron levels is crucial for both mother and baby's health;    Gastrointestinal Conditions:;        Certain gastrointestinal conditions like inflammatory bowel disease (IBD) can lead to iron deficiency due to impaired absorption</t>
  </si>
  <si>
    <t xml:space="preserve">Daily Recommendations (Adults):;    150 mcg/day;;Sources:;    Dietary Sources:;        Seaweed (kelp, wakame, nori);        Fish and shellfish (cod, tuna, shrimp, oysters);        Dairy products (milk, cheese, yogurt);        Eggs;        Iodized salt (main source in many countries);    Non-Dietary Sources:;        Not applicable - iodine is not typically obtained through supplementation for healthy individuals, although it may be used in specific medical situations
</t>
  </si>
  <si>
    <t>Urine iodine concentration test (measures recent iodine intake);Serum thyrotropin (TSH) test (indirectly assesses thyroid function);Radioactive iodine uptake test (used in specific diagnostic procedures)</t>
  </si>
  <si>
    <t>Metallic taste in mouth;Stomach pain;Diarrhea;Skin rash</t>
  </si>
  <si>
    <t>Medications that can interfere with iodine uptake or metabolism:;        Amiodarone (a heart medication);        Lithium (a medication for bipolar disorder);        Anti-thyroid medications (used to treat hyperthyroidism);;Synergistic and Antagonistic Effects:;    There are no well-established synergistic effects of iodine with other nutrients;    Some antagonistic substances can interfere with iodine absorption, including:;        Goitrogenic foods (certain vegetables like cabbage, kale, turnips) - the effect is usually mild and only relevant in individuals with marginal iodine intake;        Excessive calcium intake (from supplements);;Disease-Specific Considerations:;    Thyroid Conditions:;        Iodine deficiency is a leading cause of goiter and hypothyroidism (underactive thyroid) worldwide;        However, excessive iodine intake can also worsen autoimmune thyroid conditions like Hashimoto's thyroiditis;;    Pregnancy:;        Adequate iodine intake is crucial for fetal brain development during pregnancy and lactation;;    Cardiovascular Disease:;        Some studies suggest a potential role for adequate iodine intake in maintaining healthy thyroid function, which can indirectly influence cardiovascular health</t>
  </si>
  <si>
    <t>Daily Recommendations (Adults):;    Varies depending on age, sex, and pregnancy status;    Generally:;        Men (19-50 years old): 8 mg/day;        Women (19-50 years old): 18 mg/day;        Pregnant women: 27 mg/day;;Sources:;    Heme Iron (highly bioavailable):;        Red meat (beef, lamb);        Organ meats (liver, kidney);        Poultry;        Fish (especially sardines, tuna);        Seaweed (kelp, nori, wakame);;    Non-Heme Iron (lower bioavailability):;        Plant-based foods (beans, lentils, tofu, fortified cereals);        Dark leafy green vegetables;        Nuts and seeds</t>
  </si>
  <si>
    <t>Essential component of thyroid hormones (thyroxine, triiodothyronine) that regulate metabolism, growth, development, and cellular function throughout the body;Plays a role in brain development and function;Pregnancy: Adequate iodine intake is crucial for fetal brain development. Mild-to-moderate iodine deficiency during pregnancy can lead to neurodevelopmental problems in the child</t>
  </si>
  <si>
    <t>Goiter (enlarged thyroid gland);Fatigue;Weight gain or difficulty losing weight;Cold intolerance;Dry skin and hair;Constipation;Muscle weakness;Irregular menstrual periods;Cognitive difficulties (in severe cases);In children, developmental delays (in severe cases);;Cardiovascular Disease: Iodine intake may indirectly influence cardiovascular health due to its effects on thyroid function;;Fibrocystic Breast Disease: Some studies suggest a possible link between iodine deficiency and fibrocystic breast disease, but more research is needed</t>
  </si>
  <si>
    <t>Serum TSH: 0.45-4.5 mIU/L;Urine iodine concentration: Varies depending on iodine intake and testing method. Generally, adequate levels are considered &gt;100 mcg/L</t>
  </si>
  <si>
    <t>Over 300 biochemical reactions in the body rely on magnesium, including:;    Energy production (ATP synthesis);    Muscle and nerve function;    Blood pressure regulation;    Blood sugar control;    Protein synthesis;    Bone health</t>
  </si>
  <si>
    <t>Daily Recommendations (Adults):;    Varies depending on age and sex. Generally:;        Men: 400-420 mg/day;        Women: 310-320 mg/day;;Sources:;;    Good Sources:;        Leafy green vegetables (spinach, kale, Swiss chard);        Nuts (almonds, cashews, peanuts);        Seeds (pumpkin seeds, sunflower seeds, chia seeds);        Whole grains (brown rice, quinoa, oats);        Legumes (beans, lentils, chickpeas);        Dark chocolate (at least 70% cacao);        Avocados;        Fatty fish (salmon, mackerel);;    Lower Sources:;        Meats;        Dairy products</t>
  </si>
  <si>
    <t>Red blood cell magnesium: 5.6-6.7 mg/dL;Serum magnesium: 1.7-2.0 mg/dL (may not reflect total body stores)</t>
  </si>
  <si>
    <t>Muscle cramps and weakness;Fatigue;Loss of appetite;Nausea and vomiting;Irregular heartbeat (arrhythmias);Insomnia;Anxiety and depression (in severe cases);Seizures (in severe cases)</t>
  </si>
  <si>
    <t>Diarrhea;Nausea and vomiting;Muscle weakness;Difficulty breathing;Low blood pressure</t>
  </si>
  <si>
    <t>Medications that can decrease magnesium absorption:;        Diuretics;        Certain antibiotics;        Laxatives;;Medications that may interact with magnesium levels:;        Digoxin (a heart medication);        Some diabetes medications;;Synergistic and Antagonistic Effects:;    Synergistic effects:;        Vitamin D and calcium work together with magnesium for bone health;;    Antagonistic effects:;        Excessive alcohol intake can increase magnesium excretion;        High doses of zinc supplements can interfere with magnesium absorption;;Disease-Specific Considerations:;;    Mental Health:;        Magnesium deficiency may be a contributing factor in some cases of anxiety and depression. Maintaining adequate magnesium levels may be beneficial for mood regulation;;    Cardiovascular Disease:;        Magnesium plays a role in blood pressure regulation and muscle function, both of which are important for cardiovascular health. Adequate magnesium intake may be beneficial for heart health;;    Diabetes:;        Magnesium deficiency can impair insulin sensitivity and blood sugar control. People with diabetes may be more susceptible to magnesium deficiency;;    Bone Health:;        Magnesium is essential for bone health and mineral density. Adequate magnesium intake is crucial for preventing osteoporosis</t>
  </si>
  <si>
    <t>Cofactor for numerous enzymes involved in:;    Energy production (carbohydrate, protein, and fat metabolism);    Antioxidant defense systems (protecting cells from free radical damage);    Bone formation and collagen synthesis;    Connective tissue synthesis;    Blood sugar regulation;    Cholesterol metabolism;    Blood clotting and hemostasis (in conjunction with vitamin K);    Brain function and neurotransmitter regulation (ongoing research)</t>
  </si>
  <si>
    <t>Serum manganese: Generally, 5-20 mcg/dL</t>
  </si>
  <si>
    <t>Impaired growth and development (in children);Skeletal abnormalities;Reproductive problems;Impaired glucose tolerance;Seizures (in severe cases)</t>
  </si>
  <si>
    <t>Neurotoxicity (manganese poisoning):;    Tremors;    Difficulty walking and coordination problems;    Speech problems;    Mask-like facial expression;    Behavioral changes (irritability, aggression);    Dementia (in severe cases)</t>
  </si>
  <si>
    <t>Medications that can decrease manganese absorption:;;    High-dose zinc supplements (&gt;50 mg/day);;    Medications that can increase manganese levels (potential toxicity risk):;        Estrogen-containing medications (birth control pills, hormone replacement therapy);        Liver disease medications (can impair manganese excretion);;Synergistic and Antagonistic Effects:;;    Synergistic effects:;        Vitamin C can enhance manganese absorption from the gut (in moderate amounts);        Copper works with manganese for certain enzymatic functions;;    Antagonistic effects:;        High zinc intake can antagonize manganese absorption;Disease-Specific Considerations:;;
    Mental Health:;        Manganese deficiency is being investigated as a potential contributing factor in some cases of depression and anxiety;;    Neurological Conditions:;        Manganese Poisoning: Chronic high exposure to manganese can cause a neurological syndrome similar to Parkinson's disease;        Wilson's Disease: This rare genetic disorder can lead to excessive copper accumulation in the body, which can interfere with manganese metabolism and contribute to neurological symptoms;;    Bone Health:;        Adequate manganese intake is necessary for collagen formation, which is important for bone health. However, very high manganese intake can have negative effects on bone</t>
  </si>
  <si>
    <t>Sulfur</t>
  </si>
  <si>
    <t>Essential component of several enzymes involved in:;    Purine and pyrimidine metabolism (building blocks for DNA and RNA);    Sulfur metabolism (detoxification pathways);    Xanthine oxidase regulation (contributes to blood vessel health);    Breakdown of some medications and environmental toxins</t>
  </si>
  <si>
    <t>Daily Recommendations (Adults):;    2.3 mg/day;;Sources:;;    Good Sources:;        Nuts (almonds, pecans, hazelnuts);        Whole grains (brown rice, quinoa, oats);        Legumes (beans, lentils, chickpeas);        Leafy green vegetables (spinach, kale);        Tea (especially black tea);        Coffee;        Pineapples;        Shellfish (clams, mussels, oysters);;    Lower Sources:;        Meats;        Dairy products</t>
  </si>
  <si>
    <t>Not routinely performed due to difficulty in interpreting results. Molybdenum levels are tightly regulated by the body</t>
  </si>
  <si>
    <t>No established reference range due to limitations of testing.</t>
  </si>
  <si>
    <t>Elevated sulfites in the blood (sulfite oxidase deficiency);Headaches;Fatigue;Muscle weakness;Joint pain;Impaired breathing (in severe cases)</t>
  </si>
  <si>
    <t>Gout-like symptoms (due to accumulation of uric acid);Diarrhea;Nausea and vomiting;Skin rash</t>
  </si>
  <si>
    <t>Medications that can decrease molybdenum absorption:;;        High doses of iron supplements (&gt;25 mg/day);;Synergistic and Antagonistic Effects:;;    Synergistic effects:;        Copper works with molybdenum for some enzymatic functions;        Vitamin C may enhance molybdenum absorption (limited evidence);;    Antagonistic effects:;        High levels of sulfate intake (from processed foods) can interfere with molybdenum utilization;;Disease-Specific Considerations:;;    Gout:;        Molybdenum deficiency can contribute to elevated uric acid levels, a risk factor for gout;;    Sulfite Sensitivity:;        Molybdenum is a component of the enzyme sulfite oxidase, which helps break down sulfites. A deficiency can worsen sulfite sensitivity</t>
  </si>
  <si>
    <t>Additional Considerations:;;    Molybdenum intake above the recommended daily amount is generally safe for healthy adults. However, high doses may be problematic for individuals with certain health conditions like gout or kidney disease;;Daily Recommendations (Adults):;    45 mcg/day;;Sources:;;    Good Sources:;        Legumes (beans, lentils, chickpeas);        Organ meats (liver, kidney);        Nuts (almonds, peanuts);        Seeds (sunflower seeds);        Whole grains (oats, brown rice);        Dairy products (milk, yogurt, cheese);;    Lower Sources:;        Fruits;        Vegetables (except some leafy greens);        Meats (except organ meats)</t>
  </si>
  <si>
    <t>Essential component of bones and teeth, providing structure and strength;Plays a crucial role in energy metabolism (ATP production);Involved in cell membrane structure and function;Necessary for the synthesis of DNA, RNA, and proteins;Supports nerve signaling and muscle function;Contributes to maintaining a healthy acid-base balance in the blood</t>
  </si>
  <si>
    <t>Daily Recommendations (Adults):;    700 mg/day (varies depending on age, sex, and health conditions);;Sources:;;    Good Sources:;        High-protein foods: Meat (especially poultry and organ meats), fish, eggs, dairy products (milk, cheese, yogurt);        Plant-based sources: Legumes (beans, lentils, chickpeas), nuts (almonds, cashews), seeds (pumpkin seeds, sunflower seeds), whole grains (oats, brown rice, quinoa);;    Lower Sources:;        Fruits and vegetables (generally lower content)</t>
  </si>
  <si>
    <t>Serum phosphorus: 2.5-4.5 mg/dL;Urine phosphorus: Varies depending on dietary intake.</t>
  </si>
  <si>
    <t>Weakness and fatigue;Bone pain and muscle weakness (due to bone breakdown);Loss of appetite;Anemia;Impaired growth and development (in children);Tingling or numbness in hands and feet (in severe cases)</t>
  </si>
  <si>
    <t>Weakness;Fatigue;Loss of appetite;Stomach upset (diarrhea, nausea, vomiting);Mineral imbalances in the blood (can affect calcium levels);Increased risk of kidney stones (in susceptible individuals)</t>
  </si>
  <si>
    <t>Medications that can decrease phosphorus absorption:;;        Aluminum-containing antacids;        Calcium supplements (if taken together with phosphorus);        Iron supplements (if taken together with phosphorus);;    Medications that can increase phosphorus levels:;        Diuretics (certain types);;Synergistic and Antagonistic Effects:;;    Synergistic effects:;        Vitamin D and calcium work together with phosphorus for bone health;;    Antagonistic effects:;        High intakes of aluminum, iron, and calcium can interfere with phosphorus absorption;;Disease-Specific Considerations:;;    Kidney Disease:;        Individuals with chronic kidney disease may need to restrict phosphorus intake to prevent complications;        Impaired kidney function can lead to difficulty excreting excess phosphorus;;    Bone Health:;        Adequate phosphorus intake is crucial for maintaining strong bones and teeth throughout life;        However, excessively high intake can also be problematic for bone health;;    Cardiovascular Disease:;        Some studies suggest a potential link between high phosphorus levels and increased risk of heart disease. More research is needed</t>
  </si>
  <si>
    <t>Essential electrolyte that helps maintain fluid balance within and around cells;Crucial for nerve impulse transmission and muscle function, including the heart muscle;Plays a role in blood pressure regulation;Involved in various enzymatic reactions necessary for metabolism;Supports healthy nerve function and cognitive function</t>
  </si>
  <si>
    <t>Daily Recommendations (Adults):;    4,700 mg/day;;Sources:;;    Good Sources:;        Fruits and vegetables (especially bananas, potatoes, avocados, leafy greens, citrus fruits);        Beans and lentils;        Nuts and seeds (almonds, pistachios, sunflower seeds);        Dairy products (milk, yogurt);        Fatty fish (salmon, tuna);;    Lower Sources:;        Processed meats (hot dogs, sausages);        Sugary drinks;        Refined grains (white bread, white rice)</t>
  </si>
  <si>
    <t>Serum potassium test</t>
  </si>
  <si>
    <t>Serum selenium test</t>
  </si>
  <si>
    <t>Serum sodium test</t>
  </si>
  <si>
    <t>Serum potassium: 3.5-5.3 mEq/L</t>
  </si>
  <si>
    <t>(Hypokalemia):;;    Muscle weakness, cramping, and fatigue;    Leg cramps at night;    Irregular heartbeat (arrhythmias);    Constipation;    Nausea and vomiting;    Tingling or numbness (especially in hands and feet);    Difficulty breathing (in severe cases)</t>
  </si>
  <si>
    <t>(Hyperkalemia - Rare):;;    Muscle weakness and paralysis (can be life-threatening);    Tingling or numbness (especially in hands and feet);    Slow heart rate (bradycardia);    Irregular heartbeat (arrhythmias);    Confusion and difficulty thinking</t>
  </si>
  <si>
    <t>Medications that can decrease potassium levels (promote excretion):;;        Diuretics;        Laxatives;        Certain antibiotics;        Steroid medications;;    Medications that can increase potassium levels:        Potassium-sparing diuretics (specific types);        Beta-blockers (certain types);        Angiotensin-converting enzyme (ACE) inhibitors;        Angiotensin II receptor blockers (ARBs);;Synergistic and Antagonistic Effects:;;    Synergistic effects:;        Magnesium works together with potassium for muscle function and nerve transmission;;    Antagonistic effects:;        Excessive sodium intake can increase potassium excretion through urine;Disease-Specific Considerations:;;    High Blood Pressure:;        Maintaining adequate potassium intake is crucial for healthy blood pressure regulation;        Potassium helps counteract the effects of sodium on blood pressure;;    Kidney Disease:;        Individuals with chronic kidney disease may need to monitor potassium intake due to impaired excretion;;    Heart Disease:;        Adequate potassium intake may be beneficial for heart health by supporting healthy blood pressure and muscle function</t>
  </si>
  <si>
    <t>Essential component of several selenoproteins, which play a role in various bodily functions, including:;;    Antioxidant defense (protecting cells from free radical damage);    Thyroid hormone metabolism;    DNA synthesis and repair;    Inflammatory response regulation;    Male fertility</t>
  </si>
  <si>
    <t>Daily Recommendations (Adults):;    55 mcg/day (varies depending on age, sex, and pregnancy status);;Sources:;;    Good Sources:;        Seafood (tuna, sardines, salmon, halibut);        Organ meats (liver, kidney);        Brazil nuts (highest dietary source);        Meat (beef, lamb, pork);        Eggs;        Dairy products (milk, cheese);        Whole grains (brown rice, quinoa);        Nuts (almonds, cashews);        Seeds (sunflower seeds, chia seeds)</t>
  </si>
  <si>
    <t>Serum selenium: 8-15 mcg/dL</t>
  </si>
  <si>
    <t>Fatigue and weakness;Muscle weakness and pain;Hair loss;Skin problems (rash, dryness);Cognitive decline (in severe cases);Impaired immune function (increased risk of infections);Male infertility (in severe cases)</t>
  </si>
  <si>
    <t>(Selenosis - Very Rare):;;    Garlic breath odor;    Metallic taste in mouth;    Hair loss;    Nausea and vomiting;    Skin rash;    Nervous system problems (tingling, numbness, difficulty walking)</t>
  </si>
  <si>
    <t>Medications that can decrease selenium absorption:;;        High-dose vitamin C supplements (&gt;1 gram/day);;    Medications that may interact with selenium levels:;        Corticosteroids;        Chemotherapy drugs;;Synergistic and Antagonistic Effects:;;    Synergistic effects:;        Vitamin E works together with selenium for antioxidant defense;;    Antagonistic effects:;        Excessive zinc intake can interfere with selenium absorption;;Disease-Specific Considerations:;;    Heart Disease:;        Adequate selenium intake may be beneficial for heart health by supporting antioxidant defenses and reducing inflammation;;    Cancer:;        Some studies suggest a potential role for selenium in cancer prevention, but more research is needed;;    Thyroid Health:;        Selenium is necessary for thyroid hormone metabolism. However, very high intake can interfere with thyroid function;;    HIV/AIDS:;        Individuals with HIV/AIDS may have increased selenium requirements due to impaired absorption</t>
  </si>
  <si>
    <t>Plays a crucial role in maintaining fluid balance within and around cells;Essential for nerve impulse transmission and muscle function;Contributes to healthy blood pressure regulation</t>
  </si>
  <si>
    <t>Daily Recommendations (Adults):;    Less than 2,300 mg/day (ideally). However, most Americans consume much higher levels (around 3,400 mg/day on average);;Sources:;    Main Source: Table salt (sodium chloride);    Processed foods (often high in sodium content);    Meats and poultry;    Dairy products;;    Lower Sources:;        Fresh fruits and vegetables (generally lower in sodium)</t>
  </si>
  <si>
    <t>Serum sodium: 135-145 mEq/L</t>
  </si>
  <si>
    <t>(Hyponatremia - Rare):;;    Headache;    Nausea and vomiting;    Muscle cramps and weakness;    Confusion;    Seizures (in severe cases);    Coma (in severe cases)</t>
  </si>
  <si>
    <t>(Hypernatremia):;;    Thirst;    Headache;    Fatigue;    Muscle weakness;    Confusion;    Seizures (in severe cases);    Coma (in severe cases)</t>
  </si>
  <si>
    <t>Medications that can affect sodium levels:;;        Diuretics (can increase or decrease sodium excretion depending on the type);        Certain antibiotics;        Corticosteroids;;Synergistic and Antagonistic Effects:;;    Synergistic effects:;        Potassium works together with sodium for fluid balance and nerve impulse transmission. However, too much sodium can cause potassium to be excreted in the urine;;Disease-Specific Considerations:;;    High Blood Pressure:;        Excessive sodium intake is a major risk factor for high blood pressure;        Reducing sodium intake is a cornerstone of managing hypertension;;    Heart Disease:;        High sodium intake can indirectly contribute to heart disease risk by increasing blood pressure;;    Kidney Disease:;        Individuals with chronic kidney disease may need to monitor sodium intake to prevent complications</t>
  </si>
  <si>
    <t>Daily Recommendations (Adults):;    There is no established Recommended Dietary Allowance (RDA) for sulfur, as it is readily absorbed from protein sources in a typical diet;;Sources:;;    Good Sources:;        Protein-rich foods: Meat (especially poultry and organ meats), fish, eggs, dairy products (milk, cheese, yogurt);        Plant-based sources: Cruciferous vegetables (broccoli, cauliflower, kale), garlic, onions, legumes (beans, lentils, chickpeas);;    Lower Sources:;        Refined grains (white bread, white rice);        Sugary drinks;        Processed foods</t>
  </si>
  <si>
    <t>Not routinely performed due to the difficulty in interpreting results and the body's efficient regulation of sulfur levels.</t>
  </si>
  <si>
    <t>(Very Rare):;;    Brittle hair and nails;    Skin problems (rash, dryness);    Slow wound healing;    Muscle weakness and fatigue;    Impaired growth and development (in children)</t>
  </si>
  <si>
    <t>No established standard values due to the difficulty in interpreting results and the body's efficient regulation of sulfur levels</t>
  </si>
  <si>
    <t>(Rare):;;    Diarrhea;    Stomach pain;    Dehydration</t>
  </si>
  <si>
    <t>Detailed Drug-Nutrient Interactions: No significant drug interactions identified for sulfur at recommended intake levels;;Synergistic and Antagonistic Effects:;;    Synergistic effects:;        Other minerals like copper, molybdenum, and selenium work together with sulfur for various enzymatic functions;;    Antagonistic effects:;        Excessive protein intake can potentially increase sulfur excretion, leading to potential deficiencies in other minerals;;Disease-Specific Considerations:;;    Arthritis:;        Some studies suggest that sulfur-containing compounds may offer benefits in managing osteoarthritis, but more research is needed;;    Skin and Hair Health:;        Sulfur plays a role in maintaining healthy skin and hair structure. Deficiency can manifest in hair and skin problems</t>
  </si>
  <si>
    <t>Essential for over 300 enzymes in the body, involved in various processes including:;;    DNA synthesis;    Immune function;    Metabolism (protein, carbohydrate, and fat);    Wound healing;    Taste and smell perception;    Cell growth and division</t>
  </si>
  <si>
    <t>Daily Recommendations (Adults):;    Varies depending on age and sex. Generally:;        Men: 11 mg/day;        Women: 8 mg/day;;Sources:;;    Good Sources:;        Meat (especially red meat and poultry);        Shellfish (oysters, crab, lobster);        Beans and lentils;        Nuts and seeds (pumpkin seeds, cashews, almonds);        Whole grains (oats, quinoa);        Dairy products (milk, cheese);        Fortified cereals;;    Lower Sources:;        Fruits and vegetables (generally lower content)</t>
  </si>
  <si>
    <t>Red blood cell zinc: 5.6-6.7 mg/dL;Serum zinc: 1.7-2.0 mg/dL (may not reflect total body stores)</t>
  </si>
  <si>
    <t>(Rare): Nausea and vomiting;    Stomach cramps;    Loss of appetite;    Fever;    Headache</t>
  </si>
  <si>
    <t>Medications that can decrease zinc absorption:;;        Diuretics;        Certain antibiotics;        Laxatives;;    Medications that may interact with zinc levels:;        Digoxin (a heart medication);        Some diabetes medications;;Synergistic and Antagonistic Effects:;;    Synergistic effects:;        Vitamin D and calcium work together with zinc for bone health;;    Antagonistic effects:;        Excessive alcohol intake can increase zinc excretion;        High doses of zinc supplements can interfere with copper absorption;;Disease-Specific Considerations:;;    Immune Function:;        Zinc plays a crucial role in immune function. Deficiency can increase susceptibility to infections;;    Wound Healing:;        Zinc is necessary for proper wound healing. Supplementation may be beneficial for chronic wounds;;    Diarrhea:;        Zinc supplementation can help reduce the duration of diarrhea, especially in children with deficiencies</t>
  </si>
  <si>
    <t>Trivalent Chromium;Chromium III;Cr3+</t>
  </si>
  <si>
    <t>Hexavalent Chromium;Cr6+</t>
  </si>
  <si>
    <t>Phytonadione;Menaquinones</t>
  </si>
  <si>
    <t>Vitamin E;RRR-alpha-Tocopherol</t>
  </si>
  <si>
    <t>Alpha-tocopherol;Beta-tocopherol;Gamma-tocopherol;Delta-tocopherol;Epsilon-tocopherol;Zeta-tocopherol;Alpha-tocotrienol;Beta-tocotrienol</t>
  </si>
  <si>
    <t>Calciferol;Cholecalciferol</t>
  </si>
  <si>
    <t>Folate;Folic Acid</t>
  </si>
  <si>
    <t>Vitamin B3;Pyridine-3-carboxamide</t>
  </si>
  <si>
    <t>Vitamin B3;Pyridine-3-carboxilic acid</t>
  </si>
  <si>
    <t>Niacin;Nicotinic Acid;Nicotinamide</t>
  </si>
  <si>
    <t>Thiamine;Thiamin</t>
  </si>
  <si>
    <t>Thiamine;Thiamin;Riboflavin;Niacin;Pantothenic Acid;Pyridoxine;Biotin;Folate;Cobalamin</t>
  </si>
  <si>
    <t>Provitamin A;Carotenoid;Betacarotine;Food Orange 5;Pro-vitamin A</t>
  </si>
  <si>
    <t>Retinol;Retinal;Retinoic Acid;Carotenoids (Provitamin A)</t>
  </si>
  <si>
    <t>Sufficient: 30-50 ng/mL;Deficiency: &lt;20 ng/mL;Toxicity: &gt;100 ng/mL (rare)</t>
  </si>
  <si>
    <t>Hex Highlight Color:</t>
  </si>
  <si>
    <t>Hex Highlight:</t>
  </si>
  <si>
    <t>Interface Item Name:</t>
  </si>
  <si>
    <t>Left:</t>
  </si>
  <si>
    <t>Top:</t>
  </si>
  <si>
    <t>LabelSearchBox</t>
  </si>
  <si>
    <t>ButtonClear</t>
  </si>
  <si>
    <t>ButtonSearch</t>
  </si>
  <si>
    <t>TextBoxSearch</t>
  </si>
  <si>
    <t>LabelItemName</t>
  </si>
  <si>
    <t>TextBoxItemName</t>
  </si>
  <si>
    <t>LabelUses</t>
  </si>
  <si>
    <t>TextBoxUses</t>
  </si>
  <si>
    <t>LabelWhatAffectsIt</t>
  </si>
  <si>
    <t>TextBoxWhatAffectsIt</t>
  </si>
  <si>
    <t>LabelLinks</t>
  </si>
  <si>
    <t>LabelAltName</t>
  </si>
  <si>
    <t>TextBoxAltName</t>
  </si>
  <si>
    <t>LabelTests</t>
  </si>
  <si>
    <t>TextBoxTests</t>
  </si>
  <si>
    <t>LabelHigh</t>
  </si>
  <si>
    <t>TextBoxHigh</t>
  </si>
  <si>
    <t>LabelLow</t>
  </si>
  <si>
    <t>TextBoxLow</t>
  </si>
  <si>
    <t>LabelSources</t>
  </si>
  <si>
    <t>ButtonPrint</t>
  </si>
  <si>
    <t>ButtonEmail</t>
  </si>
  <si>
    <t>ButtonEdit</t>
  </si>
  <si>
    <t>LabelClassification</t>
  </si>
  <si>
    <t>TextBoxClassification</t>
  </si>
  <si>
    <t>LabelLevels</t>
  </si>
  <si>
    <t>LabelLevelsMale</t>
  </si>
  <si>
    <t>TextBoxMales</t>
  </si>
  <si>
    <t>LabelLevelsFemale</t>
  </si>
  <si>
    <t>TextBoxFemales</t>
  </si>
  <si>
    <t>LabelLevelsChildren</t>
  </si>
  <si>
    <t>TextBoxChildren</t>
  </si>
  <si>
    <t>LabelNotes</t>
  </si>
  <si>
    <t>TextBoxNotes</t>
  </si>
  <si>
    <t>ButtonUpdate</t>
  </si>
  <si>
    <t>TextBoxWhatItAffects</t>
  </si>
  <si>
    <t>LabelWhatItAffects</t>
  </si>
  <si>
    <t>ButtonSettings</t>
  </si>
  <si>
    <t>ButtonHelp</t>
  </si>
  <si>
    <t>NUMBER OF DISPLAY ITEMS:</t>
  </si>
  <si>
    <t>Spreadsheet Column Title (vItems() Array Order):</t>
  </si>
  <si>
    <t>Tab Order:</t>
  </si>
  <si>
    <r>
      <t>NUMBER OF TEXTBOX ITEMS</t>
    </r>
    <r>
      <rPr>
        <b/>
        <sz val="8"/>
        <color theme="1"/>
        <rFont val="Arial Narrow"/>
        <family val="2"/>
      </rPr>
      <t>:</t>
    </r>
  </si>
  <si>
    <t>ButtonDown</t>
  </si>
  <si>
    <t>ButtonUp</t>
  </si>
  <si>
    <t>C:\Users\matth\OneDrive - Grace Technology\Work\VA Dr. Weeks\MANNA</t>
  </si>
  <si>
    <t>Application's Data Folder Root Pathway:</t>
  </si>
  <si>
    <t>CURRENT PROGRAM FILE PATHWAY:</t>
  </si>
  <si>
    <t>ButtonExport</t>
  </si>
  <si>
    <t>LabelAppFeedbackTitle</t>
  </si>
  <si>
    <t>LabelAppFeedback</t>
  </si>
  <si>
    <t>Diet: Low intake of vitamin A or beta-carotene rich foods can lead to deficiency. Excessive intake of preformed vitamin A (from animal sources) can be toxic.;;Medical conditions: Certain medical conditions like celiac disease, cystic fibrosis, and liver disease can affect absorption.;;Medications: Some medications can interfere with vitamin A absorption.</t>
  </si>
  <si>
    <t>The human body can convert beta-carotene from plant sources into vitamin A, but the conversion rate is not perfect.;;Vitamin A deficiency is a major public health problem in some developing countries, particularly among children.;;Excessive intake of vitamin A can be teratogenic (cause birth defects) in pregnant women.;;The conversion rate of carotenoids to retinol can vary depending on individual factors.;;Retinol is the most readily usable form of vitamin A, found primarily in animal sources like liver, eggs, and dairy products.</t>
  </si>
  <si>
    <t>Serum Retinol - Blood test to measure stored vitamin A levels (retinol);;High-performance liquid chromatography (HPLC) - More specific blood test to measure all forms of vitamin A</t>
  </si>
  <si>
    <t>Red blood cell zinc test (considered a more reliable indicator);;Serum zinc test (not always an accurate reflection of total body stores)</t>
  </si>
  <si>
    <t>Impaired immune function (increased susceptibility to infections);;Wound healing problems;;Hair loss;;Skin problems (rash, dryness);;Loss of appetite and taste/smell disturbances;Diarrhea;Delayed growth and development (in children);Behavioral problems (irritability, lethargy)</t>
  </si>
  <si>
    <t>There are two main types of triglycerides: those formed from saturated fats and those formed from unsaturated fats.;;   Saturated Fats: All carbon atoms in the fatty acid chains are bonded through single bonds, making them fully saturated with hydrogen atoms. These fats have high melting points and exist as solids at room temperature (common in animal fats).;;   Unsaturated Fats: These fats remain as oils at room temperature. They contain at least one double bond in the fatty acid chain (common in most vegetable fats)</t>
  </si>
  <si>
    <t>Essential component of several amino acids, the building blocks of proteins;;Plays a structural role in proteins and enzymes, influencing their function and shape;;Involved in various metabolic processes, including energy production and detoxification;;Contributes to the formation of glutathione, a key antioxidant that protects cells from damage;;May be necessary for healthy insulin function and blood sugar control (research is ongoing)</t>
  </si>
  <si>
    <t>Serum manganese test (not entirely reliable due to tight regulation by the body);;Hair analysis (can reflect long-term exposure but may not be a definitive indicator of body stores)</t>
  </si>
  <si>
    <t>Serum phosphorus test;;Urine phosphorus test</t>
  </si>
  <si>
    <t>Red blood cell magnesium test (considered a more reliable indicator);;Serum magnesium test (not always an accurate reflection of total body stores)</t>
  </si>
  <si>
    <t>Copper deficiency is being investigated as a potential contributing factor in some cases of depression and anxiety. Symptoms like fatigue, brain fog, and difficulty concentrating can be present, and may be misdiagnosed as purely mental health issues;;While rare, copper deficiency can also cause neurological problems, although the exact mechanisms are still being studied.;Potential symptoms may include:;    Peripheral neuropathy (tingling, numbness, weakness in hands and feet);    Ataxia (incoordination);    Myelopathy (spinal cord dysfunction leading to weakness, spasticity, and balance problems)</t>
  </si>
  <si>
    <t xml:space="preserve"> Urine chromium test: The most common test used to assess recent chromium exposure, typically reflecting exposure within the past few days. It measures the total amount of chromium eliminated in the urine, not differentiating between trivalent and hexavalent forms.;;Serum chromium test: This test measures the total chromium level in your blood, again not distinguishing between forms. It's less commonly used for exposure assessment compared to urine tests.;;Hair or nail chromium analysis: While sometimes used, these tests have limited usefulness due to variations in chromium levels and potential contamination from external sources.</t>
  </si>
  <si>
    <t>Blood Sugar Control: Chromium enhances the action of insulin, a hormone crucial for regulating blood sugar levels. It helps cells absorb glucose from the bloodstream for energy;;Metabolism: May play a role in fat and carbohydrate metabolism, although research is ongoing.</t>
  </si>
  <si>
    <t>Fluid Balance: Chloride is a major electrolyte, helping maintain the balance of fluids within and around cells. It works alongside sodium to regulate fluid movement and blood volume;;Muscle Function: Chloride is necessary for proper muscle function, including muscle contraction and relaxation.;;Stomach Acid Production: Chloride is a component of hydrochloric acid in the stomach, essential for digestion by breaking down food and aiding nutrient absorption.;;Electrical Signaling: Chloride is involved in nerve impulse transmission and plays a role in electrical signaling within the body.</t>
  </si>
  <si>
    <t>Bone Health: Calcium is crucial for building and maintaining strong bones and teeth.;;Muscle Function: Calcium is necessary for muscle contraction and relaxation, including the heart muscle.;;Nerve Function: Plays a role in nerve transmission, allowing proper communication between nerves and muscles.;;Blood Clotting: Calcium is involved in the blood clotting process, helping to seal wounds and prevent excessive bleeding.;;Enzyme Function: Activates various enzymes in the body essential for many physiological processes.</t>
  </si>
  <si>
    <t>Diet: Inadequate calcium intake can lead to deficiency.;;Vitamin D: Vitamin D is essential for calcium absorption from the gut.;;Hormonal Factors: Parathyroid hormone and calcitonin regulate calcium levels in the blood.;; Certain Medical Conditions: Kidney disease, digestive disorders, and hormonal imbalances can affect calcium levels.;; Medications: Some medications can interfere with calcium absorption.</t>
  </si>
  <si>
    <t>Serum Calcium Test: Measures the total amount of calcium in the blood.;;Ionized Calcium Test: Measures the free, active form of calcium in the blood, which is more important functionally.</t>
  </si>
  <si>
    <t>Blood Clotting: Vitamin K is essential for the production of specific proteins in the liver called clotting factors. These factors are crucial for proper blood clotting and preventing excessive bleeding.;;Bone Health: Emerging research suggests Vitamin K, particularly Vitamin K2 (MK-7 subtype), plays a role in bone health by promoting bone mineralization and reducing the risk of fractures.;;Other Potential Roles: Evidence suggests Vitamin K might be involved in other functions like regulating blood sugar and cardiovascular health, but more research is needed.</t>
  </si>
  <si>
    <t>Weakest antioxidant activity among the four common forms.;;Potential biological roles are being investigated, but less understood compared to others.</t>
  </si>
  <si>
    <t>Antioxidant activity, but less potent than alpha-tocopherol in humans.;;May have some unique biological functions still under investigation.</t>
  </si>
  <si>
    <t>Functions as the primary antioxidant form, protecting cells from free radical damage.;;May play a role in immune function, vision, and cell signaling.</t>
  </si>
  <si>
    <t>Promotes intestinal absorption of calcium and phosphorus.;;Critical for bone mineralization and development throughout life, preventing conditions like osteoporosis and rickets.;;May play a role in muscle function and strength.;;Emerging evidence suggests a role in supporting the immune system.;;May be involved in cell growth and differentiation.</t>
  </si>
  <si>
    <t>Sun exposure: Ultraviolet B (UVB) radiation - modified by factors such as skin tone (dark skin absorbs less), latitude (farther from equator provides less intense sunlight), and lifestyle (night owls and indoor workers get less sunlight) - has significant imapact on vitamin D levels.;;Diet: Fatty fish, egg yolks, and fortified foods like milk and cereals contribute dietary vitamin D, but dietary intake is usually a minor source.;;Age: Vitamin D synthesis efficiency declines with age.;;Certain medical conditions: Conditions affecting fat absorption can limit vitamin D uptake from the diet.</t>
  </si>
  <si>
    <t>Diet: Low intake of fruits and vegetables rich in vitamin C can lead to deficiency.;;Smoking: Smokers require more vitamin C due to increased oxidative stress.;;Medical conditions: Certain medical conditions like inflammatory bowel disease or chronic diarrhea can affect absorption.;;Medications: Some medications can interfere with vitamin C absorption.</t>
  </si>
  <si>
    <t>Essential for normal red blood cell formation and function (prevents megaloblastic anemia).;;Supports neurological function and myelin sheath health;;Contributes to DNA synthesis and cellular metabolism.</t>
  </si>
  <si>
    <t>Detailed Drug-Nutrient Interactions:;    Medications that can decrease vitamin B12 absorption:;        Metformin (a medication used for type 2 diabetes);        Proton pump inhibitors (PPIs) (for chronic heartburn or peptic ulcers);        H2-blockers (another class of heartburn medications);;Synergistic and Antagonistic Effects:;    Synergistic effects:;        Folic acid works together with vitamin B12 for red blood cell formation;        Intrinsic factor (produced by stomach) is necessary for vitamin B12 absorption;    Antagonistic effects:;        Nitrous oxide (inhalation anesthetic) can destroy vitamin B12;;Disease-Specific Considerations:;    Neurodegenerative Diseases:;        Vitamin B12 deficiency can mimic symptoms of dementia or exacerbate existing neurological conditions like multiple sclerosis;        Adequate vitamin B12 levels are crucial for maintaining neurological health;    Autoimmune Conditions:;        Pernicious anemia is an autoimmune disease that affects vitamin B12 absorption. Early diagnosis and treatment are essential to prevent complications;    Mental Health:;        Vitamin B12 deficiency can contribute to depression and anxiety. Maintaining adequate levels may be necessary for optimal mental health.</t>
  </si>
  <si>
    <t>Unlike most mammals, humans cannot synthesize vitamin C and must obtain it from their diet.;;Vitamin C is water-soluble and can be lost through cooking and storage.;;Citrus fruits are a well-known source of vitamin C, but many other fruits and vegetables are also good sources.</t>
  </si>
  <si>
    <t xml:space="preserve">Diet: high intake of Beta-, Gamma-, and Delta-tocopherols (due to suppliments, some vegetable oils, nuts, and seeds) can inhibit Alpha-tocopherol absorption.;;Consumption of dietary fat facilitates the extraction of vitamin E from its food matrix.
</t>
  </si>
  <si>
    <t>The body prioritizes absorbing and utilizing alpha-tocopherol from the diet, but attains only about 10% to 79% absorption efficiency (estimates vary).;;High intakes of other forms (beta, gamma, delta) can even inhibit alpha-tocopherol absorption.;;Most dietary sources of vitamin E contain a mixture of all four forms, with alpha-tocopherol typically being the most abundant.;;While alpha-tocopherol receives the most attention for its biological activity, research on the potential roles of other forms is ongoing.</t>
  </si>
  <si>
    <t>Energy production;Choleserol-lowering effect</t>
  </si>
  <si>
    <t>ListBoxLinks</t>
  </si>
  <si>
    <t>Google.com&lt;https://google.com&gt;;Burks Quail Run&lt;https://burksquailrun.com&gt;;TestFile&lt;Data Files\TestFile.txt&gt;</t>
  </si>
  <si>
    <t>C:\Users\matth\OneDrive\Desktop\VA Dr. Weeks\MANNA\</t>
  </si>
  <si>
    <t>ListBoxSources</t>
  </si>
  <si>
    <t>IntechOpen&lt;https://www.intechopen.com/chapters/62916&gt;;GelProAustralia&lt;https://www.gelatinaustralia.com.au/blogs/resources/is-beef-liver-good-for-you-nutrition-benefits&gt;;National Institutes of Health (NIH) Office of Dietary Supplements &lt;https://ods.od.nih.gov&gt;;LabCorp &lt;https://www.labcorp.com/labs-and-appointments&gt;</t>
  </si>
  <si>
    <t>ButtonPalette</t>
  </si>
  <si>
    <t>ButtonCaseSensitive</t>
  </si>
  <si>
    <t>Lectin</t>
  </si>
  <si>
    <t>Lecithin</t>
  </si>
  <si>
    <t>Auto-Save Feature is:</t>
  </si>
  <si>
    <t>OFF</t>
  </si>
  <si>
    <t>ON</t>
  </si>
  <si>
    <t>Gluten</t>
  </si>
  <si>
    <t>Gliadin;Glutenin</t>
  </si>
  <si>
    <t>LDL;Bad Cholesterol</t>
  </si>
  <si>
    <t>HDL;Good Cholesterol</t>
  </si>
  <si>
    <t>Protein Complex</t>
  </si>
  <si>
    <t>No direct nutritional value</t>
  </si>
  <si>
    <t>Blood Tests:;;   Anti-gliadin antibodies (AGA);   Anti-endomysial antibodies (EMA);   Anti-tissue transglutaminase antibodies (TTG);; Intestinal Biopsy: Assess damage to small intestine</t>
  </si>
  <si>
    <t>AGA: Negative (less than 20 IU/mL);EMA: Negative;TTG: Negative (less than 20 IU/mL)</t>
  </si>
  <si>
    <t>Exposure to gluten;Genetic factors (celiac disease);Autoimmune conditions (e.g., Hashimoto's Thyroiditis, Rheumatoid Arthritis (RA), Type 1 Diabetes)</t>
  </si>
  <si>
    <t>In individuals with Celiac Disease, gluten can damage the small intestine, leading to malabsorption of nutrients, diarrhea, weight loss, and other symptoms</t>
  </si>
  <si>
    <t>No known negative effects from low gluten intake</t>
  </si>
  <si>
    <t>Can affect nutrient absorption in individuals with celiac disease</t>
  </si>
  <si>
    <t>Gliadin</t>
  </si>
  <si>
    <t>Gluten is a protein complex found in wheat, barley, and rye which gives these grains their elasticity and chewy texture. It has no known nutritional benefit in humans. Gluten sensitivity is a distinct condition from celiac disease, and symptoms may vary.;;For individuals with celiac disease: A strict gluten-free diet is recommended.;;For individuals with gluten sensitivity: Limiting gluten intake may help manage symptoms.</t>
  </si>
  <si>
    <t>Glutenin</t>
  </si>
  <si>
    <t>Vitamin Complex</t>
  </si>
  <si>
    <t>Vitamin Complex;Tocopherols;Tocotrienols</t>
  </si>
  <si>
    <t>Gliadin is a specific protein in the gluten protein complex found in wheat, barley, and rye which gives these grains their elasticity and chewy texture. It has no known nutritional benefit in humans.</t>
  </si>
  <si>
    <t>Glutenin is a specific protein in the gluten protein complex found in wheat, barley, and rye which gives these grains their elasticity and chewy texture. It is one of the primary proteins in gluten that triggers an immune response in individuals with celiac disease. It has no known nutritional benefit in humans.</t>
  </si>
  <si>
    <t>National Institutes of Health&lt;https://www.nih.gov/&gt;;Celiac Disease Foundation&lt;https://celiac.org/&gt;</t>
  </si>
  <si>
    <t>Effects If High:</t>
  </si>
  <si>
    <t>Effects If Low:</t>
  </si>
  <si>
    <t>Parsing Split Character</t>
  </si>
  <si>
    <t>;</t>
  </si>
  <si>
    <t>Fat-soluble Vitamin</t>
  </si>
  <si>
    <t>Regulates calcium and phosphorus absorption;Supports bone health;Supports immune function;Involved in various other bodily processes</t>
  </si>
  <si>
    <t>25-hydroxyvitamin D (25(OH)D) blood test</t>
  </si>
  <si>
    <t>Recommended: 20-50 ng/mL (50-125 nmol/L);Deficiency: Less than 20 ng/mL (50 nmol/L)</t>
  </si>
  <si>
    <t>Hypercalcemia (excess calcium in the blood);Kidney stones</t>
  </si>
  <si>
    <t>Calcium and phosphorus absorption;Bone health;Immune function</t>
  </si>
  <si>
    <t>Cholecalciferol is produced by the body when exposed to sunlight.;;Dietary sources of cholecalciferol include fatty fish, egg yolks, and fortified foods (e.g., milk, cereal).;;Recommended daily intake varies based on age and other factors.</t>
  </si>
  <si>
    <t>National Institutes of Health (NIH)&lt; https://ods.od.nih.gov/factsheets/VitaminD-HealthProfessional/&gt;</t>
  </si>
  <si>
    <t>Sun exposure: Increased exposure can raise vitamin D levels.;Diet: Consumption of foods rich in vitamin D (e.g., fatty fish, fortified foods) can increase levels.;Age: Vitamin D absorption decreases with age.;Skin color: Darker skin pigmentation reduces vitamin D synthesis from sunlight.;Kidney or liver function: Impaired kidney or liver function can affect vitamin D metabolism.;Medications: Certain medications, such as corticosteroids and anticonvulsants, can interfere with vitamin D absorption or metabolism.</t>
  </si>
  <si>
    <t>Osteoporosis;Osteomalacia;Rickets;Increased risk of infections;Certain types of cancer, including colon cancer, breast cancer, and prostate cancer</t>
  </si>
  <si>
    <t>Sterol (Lipid)</t>
  </si>
  <si>
    <t>Building block for cell membranes;Precursor for hormones (e.g., testosterone, estrogen, cortisol);Essential for bile acid production</t>
  </si>
  <si>
    <t>Blood Tests: Total cholesterol;Low-density lipoprotein (LDL) cholesterol;High-density lipoprotein (HDL) cholesterol;Triglycerides</t>
  </si>
  <si>
    <t>Total cholesterol: &lt;200 mg/dL (5.2 mmol/L) is considered desirable;LDL cholesterol: &lt;100 mg/dL (2.6 mmol/L) is considered optimal;HDL cholesterol: &gt;60 mg/dL (1.6 mmol/L) is considered protective;Triglycerides: &lt;150 mg/dL (1.7 mmol/L) is considered desirable</t>
  </si>
  <si>
    <t>Diet: High intake of saturated and trans fats, and dietary cholesterol can raise cholesterol levels.;Lifestyle: Physical inactivity, smoking, and excessive alcohol consumption can increase LDL cholesterol and decrease HDL cholesterol.;Genetics: Some people have a genetic predisposition to high cholesterol levels.;Certain medical conditions: Conditions such as hypothyroidism, diabetes, and kidney disease can affect cholesterol levels.;;Medications:;    Statins: Medications like atorvastatin, simvastatin, and lovastatin can lower LDL cholesterol.;    Fibrates: Medications like fenofibrate and gemfibrozil can lower triglyceride levels and raise HDL cholesterol.;    Bile acid sequestrants: Medications like cholestyramine and colesevelam can bind to bile acids in the intestine, reducing cholesterol absorption.;    Niacin: Can lower LDL cholesterol and raise HDL cholesterol, but can also have side effects.;    Omega-3 fatty acids: While not technically medications, omega-3 fatty acids found in fish oil supplements can lower triglyceride levels.</t>
  </si>
  <si>
    <t>Increased risk of heart disease, stroke, and other cardiovascular problems</t>
  </si>
  <si>
    <t>Risk of cardiovascular disease</t>
  </si>
  <si>
    <t>Can lead to hormonal imbalances, such as decreased testosterone production in men and irregular menstrual cycles in women.;May also contribute to adrenal insufficiency and thyroid dysfunction.;Low cholesterol levels can affect brain cell function and communication.</t>
  </si>
  <si>
    <t>Cholesterol is produced by the liver, but it can also be obtained from the diet.
HDL cholesterol is often referred to as "good" cholesterol because it helps remove LDL cholesterol from the blood.
LDL cholesterol is often referred to as "bad" cholesterol because it can build up in the arteries and lead to atherosclerosis.;;Cholesterol is an important component of the brain. It plays a crucial role in the structure and function of nerve cells. Cholesterol helps to maintain the fluidity and stability of cell membranes, which is essential for proper nerve cell communication. Additionally, cholesterol is involved in the production of neurosteroids, which are hormones that regulate brain function.;;While high cholesterol levels in the blood can increase the risk of heart disease, maintaining a healthy balance of cholesterol is important for overall brain health.</t>
  </si>
  <si>
    <t>Centers for Disease Control and Prevention (CDC)&lt;https://www.cdc.gov/&gt;</t>
  </si>
  <si>
    <t>Low-density lipoprotein (LDL) cholesterol;High-density lipoprotein (HDL) cholesterol;Triglycerides</t>
  </si>
  <si>
    <t>Lipid</t>
  </si>
  <si>
    <t>Transports cholesterol from the liver to cells throughout the body</t>
  </si>
  <si>
    <t>LDL cholesterol blood test</t>
  </si>
  <si>
    <t>Optimal: &lt;100 mg/dL (2.6 mmol/L);Near optimal: 100-129 mg/dL (2.6-3.3 mmol/L);Above optimal: 130-159 mg/dL (3.4-4.1 mmol/L);High: 160-189 mg/dL (4.1-4.9 mmol/L);Very high: ≥190 mg/dL (4.9 mmol/L)</t>
  </si>
  <si>
    <t>Diet: High intake of saturated and trans fats, and dietary cholesterol;Lifestyle: Physical inactivity, smoking, and excessive alcohol consumption;Genetics: Some people have a genetic predisposition to high LDL cholesterol;Certain medical conditions: Conditions such as hypothyroidism, diabetes, and kidney disease;Medications: Statins, fibrates, bile acid sequestrants, niacin, omega-3 fatty acids - See Cholesterol.</t>
  </si>
  <si>
    <t>No known negative effects from low LDL cholesterol levels</t>
  </si>
  <si>
    <t>Centers for Disease Control and Prevention (CDC)&lt;https://cdc.gov/&gt;</t>
  </si>
  <si>
    <t>LDL cholesterol can build up in the arteries and form plaque, which can lead to atherosclerosis. This process is often closely related to elevated stress hormone (Cortisol) and inflammatory marker (C-Reactive Protein) levels.;Lowering LDL cholesterol levels is a key strategy for reducing the risk of heart disease.</t>
  </si>
  <si>
    <t>High-Density Lipoprotein (HDL) Cholesterol</t>
  </si>
  <si>
    <t>Transports cholesterol from the body's tissues back to the liver for elimination</t>
  </si>
  <si>
    <t>HDL cholesterol blood test</t>
  </si>
  <si>
    <t>Protective: &gt;60 mg/dL (1.6 mmol/L);Near optimal: 40-59 mg/dL (1.0-1.5 mmol/L);Low: &lt;40 mg/dL (1.0 mmol/L)</t>
  </si>
  <si>
    <t>Reduced risk of heart disease, stroke, and other cardiovascular problems</t>
  </si>
  <si>
    <t>Increased risk of heart disease</t>
  </si>
  <si>
    <t>HDL cholesterol helps to remove LDL cholesterol from the arteries, reducing the risk of plaque buildup.;Increasing HDL cholesterol levels is a key strategy for improving cardiovascular health.</t>
  </si>
  <si>
    <t>Centers for Disease Control and Prevention (CDC)&lt;https://cdc.gov&gt;</t>
  </si>
  <si>
    <t>Lifestyle: Regular physical activity, a healthy diet (fruits, vegetables, whole grains), and avoiding smoking can raise HDL cholesterol levels.;Genetics: Some people have a genetic predisposition to high or low HDL cholesterol levels.;Medications: Certain medications, such as statins and fibrates, can raise HDL cholesterol levels.;Medical conditions: Some conditions, such as diabetes (due to insulin resistance and inflammation associated with diabetes) and hypothyroidism (because thyroid hormone plays a role in regulating cholesterol metabolism), can lower HDL cholesterol levels.</t>
  </si>
  <si>
    <t>Primary source of energy storage in the body</t>
  </si>
  <si>
    <t>Triglyceride blood test</t>
  </si>
  <si>
    <t>Desirable: &lt;150 mg/dL (1.7 mmol/L);Borderline high: 150-199 mg/dL (1.7-2.2 mmol/L);High: 200-499 mg/dL (2.2-5.6 mmol/L);Very high: ≥500 mg/dL (5.6 mmol/L)</t>
  </si>
  <si>
    <t>Increased risk of heart disease, stroke, and pancreatitis</t>
  </si>
  <si>
    <t>No known negative effects from low triglyceride levels</t>
  </si>
  <si>
    <t>Diet: High intake of saturated and trans fats, refined carbohydrates, and excessive alcohol consumption can raise triglyceride levels.;Lifestyle: Physical inactivity and obesity can also increase triglyceride levels.;Genetics: Some people have a genetic predisposition to high triglyceride levels.;;Medical conditions:;    Diabetes: Poorly controlled diabetes can lead to insulin resistance, which can increase triglyceride levels.;    Hypothyroidism: Hypothyroidism can slow down metabolism and lead to higher triglyceride levels.;    Kidney disease: Chronic kidney disease can impair the body's ability to clear triglycerides from the blood.;;Medications: Certain medications, such as beta-blockers, corticosteroids, and diuretics, can raise triglyceride levels.</t>
  </si>
  <si>
    <t>Disaccharide (sugar molecule composed of glucose and fructose)</t>
  </si>
  <si>
    <t>Table sugar;cane sugar;beet sugar</t>
  </si>
  <si>
    <t>Provides energy</t>
  </si>
  <si>
    <t>Not typically tested directly;blood sugar tests (e.g., glucose tolerance test) can indirectly assess how the body metabolizes sucrose</t>
  </si>
  <si>
    <t>Fasting blood sugar: 70-99 mg/dL (3.9-5.5 mmol/L);2-hour postprandial blood sugar: &lt;140 mg/dL (7.8 mmol/L)</t>
  </si>
  <si>
    <t>Diet: Consumption of sugary foods and drinks;;Insulin sensitivity;;Hormonal factors:;    Glucagon: Raises blood sugar levels;    Cortisol: Raises blood sugar levels;    Growth hormone: Raises blood sugar levels;    Epinephrine (adrenaline): Raises blood sugar levels;    Thyroid hormones: Raise blood sugar levels;;Medications:;  Corticosteroids: Raise blood sugar levels;    Diuretics: Can raise blood sugar levels in some individuals;    Beta-blockers: Can mask the symptoms of low blood sugar;    Certain antipsychotic medications: Clozapine, olanzapine, risperidone, quetiapine, ziprasidone, aripiprazole, thioridazine, and chlorpromazine can increase the risk of high blood sugar.</t>
  </si>
  <si>
    <t>Chronically elevated blood sugar levels can contribute to weight gain, obesity, type 2 diabetes, and dental problems</t>
  </si>
  <si>
    <t>Not typically a concern, as most people consume sufficient amounts of sucrose</t>
  </si>
  <si>
    <t>Sucrose is a common sweetener found in many foods and beverages.;Excessive consumption of sucrose can have negative health consequences.;Moderation is key when it comes to sucrose intake.</t>
  </si>
  <si>
    <t>National Institutes of Health (NIH)&lt;https://ods.od.nih.gov/&gt;</t>
  </si>
  <si>
    <t>Glucose</t>
  </si>
  <si>
    <t>Blood Sugar</t>
  </si>
  <si>
    <t>Monosaccharide (simple sugar)</t>
  </si>
  <si>
    <t>Primary source of energy for cells</t>
  </si>
  <si>
    <t>Fasting blood sugar test (FBS);Oral glucose tolerance test (OGTT);Continuous glucose monitoring (CGM)</t>
  </si>
  <si>
    <t>Fasting blood sugar: 70-99 mg/dL (3.9-5.5 mmol/L);2-hour postprandial blood sugar (after a meal): &lt;140 mg/dL (7.8 mmol/L);A1C (average blood sugar over 3 months): &lt;5.7%</t>
  </si>
  <si>
    <t>Diet: Consumption of sugary foods and drinks;;Insulin sensitivity;;Hormonal factors:;    Glucagon: Raises blood sugar levels;    Cortisol: Raises blood sugar levels;    Growth hormone: Raises blood sugar levels;    Epinephrine (adrenaline): Raises blood sugar levels;    Thyroid hormones: Raise blood sugar levels;;Medications:;  Corticosteroids: Raise blood sugar levels;    Diuretics: Can raise blood sugar levels in some individuals;    Beta-blockers: Can mask the symptoms of low blood sugar;    Certain antipsychotic medications: Clozapine, olanzapine, risperidone, quetiapine, ziprasidone, aripiprazole, thioridazine, and chlorpromazine can increase the risk of high blood sugar.;;Physical activity: Exercise can lower blood sugar levels.;;Stress: Can affect blood sugar levels, especially in individuals with diabetes.;;Medical conditions: Diabetes, liver disease, kidney disease, and certain hormonal disorders can affect blood sugar levels.</t>
  </si>
  <si>
    <t>Hyperglycemia (high blood sugar);Increased risk of diabetes, heart disease, stroke, and other complications</t>
  </si>
  <si>
    <t>Hypoglycemia (low blood sugar);Dizziness, confusion, seizures, coma</t>
  </si>
  <si>
    <t>Risk of diabetes, heart disease, stroke, and other complications</t>
  </si>
  <si>
    <t>Glucose is a simple sugar found in many foods and beverages.;Maintaining normal blood sugar levels is essential for overall health.;Individuals with diabetes may require medication and dietary management to control their blood sugar levels.</t>
  </si>
  <si>
    <t>American Diabetes Association&lt;https://www.diabetes.org/&gt;</t>
  </si>
  <si>
    <t>Fruit sugar</t>
  </si>
  <si>
    <t>Not typically tested directly;Blood sugar tests (e.g., glucose tolerance test) can indirectly assess how the body metabolizes fructose</t>
  </si>
  <si>
    <t>Can contribute to weight gain, obesity, metabolic syndrome, and fatty liver disease</t>
  </si>
  <si>
    <t>Not typically a concern, as most people consume sufficient amounts of fructose from natural sources</t>
  </si>
  <si>
    <t>Blood sugar levels;Risk of obesity and related health conditions</t>
  </si>
  <si>
    <t>Fructose is a naturally occurring sugar found in fruits, honey, and high-fructose corn syrup.;;Excessive consumption of fructose, particularly from processed foods and beverages, can have negative health consequences.;;Moderation is key when it comes to fructose intake.</t>
  </si>
  <si>
    <t>Milk sugar</t>
  </si>
  <si>
    <t>Provides energy;Component of lactose (milk sugar)</t>
  </si>
  <si>
    <t>Not typically tested directly;Blood sugar tests (e.g., glucose tolerance test) can indirectly assess how the body metabolizes galactose</t>
  </si>
  <si>
    <t>In individuals with galactosemia, high galactose levels can lead to liver damage, brain damage, and other health problems</t>
  </si>
  <si>
    <t>Not typically a concern, as most people consume sufficient amounts of galactose from dietary sources</t>
  </si>
  <si>
    <t>Blood sugar levels;Risk of health problems in individuals with galactosemia</t>
  </si>
  <si>
    <t>Galactose is a simple sugar found in lactose, a sugar naturally occurring in milk and dairy products.;;Individuals with galactosemia must follow a lactose-free diet to avoid health complications.</t>
  </si>
  <si>
    <t>National Institutes of Health (NIH)&lt;https://medlineplus.gov/ency/article/000388.htm&gt;</t>
  </si>
  <si>
    <t>Disaccharide (sugar molecule composed of glucose and galactose)</t>
  </si>
  <si>
    <t>Not typically tested directly;Blood sugar tests (e.g., glucose tolerance test) can indirectly assess how the body metabolizes lactose</t>
  </si>
  <si>
    <t>In individuals with lactose intolerance, high lactose levels can cause digestive symptoms such as bloating, gas, diarrhea, and abdominal pain</t>
  </si>
  <si>
    <t>Not typically a concern, as most people consume sufficient amounts of lactose from dietary sources</t>
  </si>
  <si>
    <t>Blood sugar levels;Risk of digestive symptoms in individuals with lactose intolerance</t>
  </si>
  <si>
    <t>Lactose is a sugar naturally occurring in milk and dairy products.;;Individuals with lactose intolerance may need to limit or avoid lactose-containing foods.</t>
  </si>
  <si>
    <t>Polysaccharide (complex carbohydrate)</t>
  </si>
  <si>
    <t>Not typically tested directly;Blood sugar tests (e.g., glucose tolerance test) can indirectly assess how the body metabolizes maltodextrin</t>
  </si>
  <si>
    <t>Can contribute to weight gain, obesity, and type 2 diabetes</t>
  </si>
  <si>
    <t>Not typically a concern, as most people consume sufficient amounts of maltodextrin from dietary sources</t>
  </si>
  <si>
    <t>Maltodextrin is a complex carbohydrate derived from starch.;;It is often used as a thickener, filler, and sweetener in processed foods.;;Excessive consumption of maltodextrin can have negative health consequences.</t>
  </si>
  <si>
    <t>Malt sugar</t>
  </si>
  <si>
    <t>Disaccharide (sugar molecule composed of two glucose units)</t>
  </si>
  <si>
    <t>Not typically tested directly;Blood sugar tests (e.g., glucose tolerance test) can indirectly assess how the body metabolizes maltose</t>
  </si>
  <si>
    <t>Diet: Consumption of maltose-containing foods (malted barley, malted milk);;Insulin sensitivity;;Hormonal factors:;    Glucagon: Raises blood sugar levels;    Cortisol: Raises blood sugar levels;    Growth hormone: Raises blood sugar levels;    Epinephrine (adrenaline): Raises blood sugar levels;    Thyroid hormones: Raise blood sugar levels;;Medications:;  Corticosteroids: Raise blood sugar levels;    Diuretics: Can raise blood sugar levels in some individuals;    Beta-blockers: Can mask the symptoms of low blood sugar;    Certain antipsychotic medications: Clozapine, olanzapine, risperidone, quetiapine, ziprasidone, aripiprazole, thioridazine, and chlorpromazine can increase the risk of high blood sugar.</t>
  </si>
  <si>
    <t>Not typically a concern, as most people consume sufficient amounts of maltose from dietary sources</t>
  </si>
  <si>
    <t>Maltose is a sugar found in malted grains and other foods.;;Excessive consumption of maltose can have negative health consequences.;;Moderation is key when it comes to maltose intake.</t>
  </si>
  <si>
    <t>Alkaloid (naturally occurring organic compound)</t>
  </si>
  <si>
    <t>Central nervous system stimulant</t>
  </si>
  <si>
    <t>Blood caffeine levels (not routinely measured)</t>
  </si>
  <si>
    <t>Blood caffeine levels vary widely depending on factors such as consumption, individual metabolism, and genetic factors. There is no specific "standard" range.;;Fatal levels: While there is no definitive lethal blood caffeine level, cases of fatal caffeine overdose have been reported with blood levels ranging from 150 to 200 micrograms per milliliter (µg/mL).</t>
  </si>
  <si>
    <t>Consumption: Amount and frequency of caffeine intake;;Genetics: Individual variations in caffeine metabolism;;
Medications: Certain medications can affect caffeine metabolism;;   Antibiotics: Some antibiotics, such as ciprofloxacin and erythromycin, can slow down caffeine metabolism, leading to higher blood caffeine levels.;   Oral contraceptives: Birth control pills can increase caffeine levels in some women.;   Asthma medications: Beta-blockers used to treat asthma can interact with caffeine, potentially increasing heart rate and blood pressure.;   Antidepressants: Some antidepressants, such as monoamine oxidase inhibitors (MAOIs), can increase caffeine levels.;   Stimulants: Caffeine can interact with other stimulants, such as amphetamines and cocaine, increasing the risk of side effects like anxiety, restlessness, and increased heart rate.;;Pregnancy and breastfeeding: Caffeine metabolism can change during pregnancy and breastfeeding</t>
  </si>
  <si>
    <t>Insomnia;;Anxiety;;Restlessness;;Increased heart rate;;Increased blood pressure;;Headaches;;Digestive problems, including nausea, vomiting, diarrhea, and heartburn</t>
  </si>
  <si>
    <t>Fatigue;;Headaches;;Difficulty concentrating</t>
  </si>
  <si>
    <t>Central nervous system activity;;Heart rate;;Blood pressure;;Sleep patterns</t>
  </si>
  <si>
    <t>Caffeine is found in coffee, tea, energy drinks, soda, and certain medications such as Excedrin Migraine.;;Moderate caffeine consumption is generally considered safe for most adults.;;Excessive caffeine intake can lead to negative health effects.;;Individuals sensitive to caffeine may experience adverse effects at lower doses. Additionally, abruptly stopping caffeine intake after even short-term use can result in vascular (migraine) headaches from withdrawal.;;Caffeine consumption can lead to urinary tract infections (UTI) in persons with caffeine sensitivity or allergy, especially in females.</t>
  </si>
  <si>
    <t>National Institutes of Health (NIH)&lt;https://www.ncbi.nlm.nih.gov/books/NBK547653/&gt;;DrHouse.com&lt;https://drhouse.com/learn/uti/uti-and-coffee/&gt;;Cleveland Clinic&lt;https://health.clevelandclinic.org/foods-that-irritate-the-bladder&gt;</t>
  </si>
  <si>
    <t>Blood sugar tests (e.g., glucose tolerance test)</t>
  </si>
  <si>
    <t>Diet: Consumption of carbohydrates;;Insulin sensitivity;;Hormonal factors:;    Glucagon: Raises blood sugar levels;    Cortisol: Raises blood sugar levels;    Growth hormone: Raises blood sugar levels;    Epinephrine (adrenaline): Raises blood sugar levels;    Thyroid hormones: Raise blood sugar levels;;Medications:;  Corticosteroids: Raise blood sugar levels;    Diuretics: Can raise blood sugar levels in some individuals;    Beta-blockers: Can mask the symptoms of low blood sugar;    Certain antipsychotic medications: Clozapine, olanzapine, risperidone, quetiapine, ziprasidone, aripiprazole, thioridazine, and chlorpromazine can increase the risk of high blood sugar.</t>
  </si>
  <si>
    <t>Dextrose is a simple sugar that is chemically identical to glucose.;;It is often used as a sweetener and energy source in processed foods and beverages.;;Maintaining normal blood sugar levels is essential for overall health.</t>
  </si>
  <si>
    <t>Simple carbohydrates</t>
  </si>
  <si>
    <t>Carbohydrates</t>
  </si>
  <si>
    <t>Provide energy</t>
  </si>
  <si>
    <t>Blood sugar tests (e.g., glucose tolerance test) can indirectly assess how the body metabolizes sugars</t>
  </si>
  <si>
    <t>Sugars are a group of carbohydrates that include:;;    Monosaccharides: Glucose, fructose, galactose;    Disaccharides: Sucrose (table sugar), lactose, maltose;    Polysaccharides: Starch, glycogen, fiber;;Excessive consumption of sugars can have negative health consequences.;Moderation is key when it comes to sugar intake.</t>
  </si>
  <si>
    <t>+++</t>
  </si>
  <si>
    <t>++</t>
  </si>
  <si>
    <t>+</t>
  </si>
  <si>
    <t>---</t>
  </si>
  <si>
    <t>-</t>
  </si>
  <si>
    <t>--</t>
  </si>
  <si>
    <t>high</t>
  </si>
  <si>
    <t>elevated</t>
  </si>
  <si>
    <t>low</t>
  </si>
  <si>
    <t>add</t>
  </si>
  <si>
    <t>plus</t>
  </si>
  <si>
    <t>minus</t>
  </si>
  <si>
    <t>subtract</t>
  </si>
  <si>
    <t>remove</t>
  </si>
  <si>
    <t>include</t>
  </si>
  <si>
    <t>exclude</t>
  </si>
  <si>
    <t>COMMAND</t>
  </si>
  <si>
    <t>MODIFIER</t>
  </si>
  <si>
    <t>increased</t>
  </si>
  <si>
    <t>LETTER BASE</t>
  </si>
  <si>
    <t>acdeeinrs</t>
  </si>
  <si>
    <t>adeeeltv</t>
  </si>
  <si>
    <t>abcrsttu</t>
  </si>
  <si>
    <t>cdeelux</t>
  </si>
  <si>
    <t>cdeilnu</t>
  </si>
  <si>
    <t>eemorv</t>
  </si>
  <si>
    <t>imnsu</t>
  </si>
  <si>
    <t>ghhi</t>
  </si>
  <si>
    <t>lpsu</t>
  </si>
  <si>
    <t>Query Commands</t>
  </si>
  <si>
    <t>QUERY TERM</t>
  </si>
  <si>
    <t>Search Filter Order</t>
  </si>
  <si>
    <t>Logical Order</t>
  </si>
  <si>
    <t>Entered Order</t>
  </si>
  <si>
    <t>decreased</t>
  </si>
  <si>
    <t>acbbeeers</t>
  </si>
  <si>
    <t>diminished</t>
  </si>
  <si>
    <t>ddehiiimns</t>
  </si>
  <si>
    <t>lowered</t>
  </si>
  <si>
    <t>deelorw</t>
  </si>
  <si>
    <t>lower</t>
  </si>
  <si>
    <t>elorw</t>
  </si>
  <si>
    <t>MANNA Close Query</t>
  </si>
  <si>
    <t>Palette Close Prompt</t>
  </si>
  <si>
    <t xml:space="preserve">MANNA is an open-source program designed to assist healthcare providers and others correlate diverse data points - such as vitamins, minerals, diseases, toxins, genetics, and more - in order to help better identify the interactions these elements have with one another, and the resulting effects on human health.
In order cut through myths and avoid agendas and bias, the MANNA project is supported solely by the kind donations of numerous individuals. It is the official position of the MANNA project to not endorse any specific business or organization, nor to endorse any position or conclusion regarding nutrition without solid data supporting it - and only after peer review of the data.
All MANNA data is collected in anonymous form, especially patient data, for the sole purpose of helping determine cause/effect correlations. 
</t>
  </si>
  <si>
    <t>About MANNA</t>
  </si>
  <si>
    <t>License Agreement</t>
  </si>
  <si>
    <t>Terms Of Service</t>
  </si>
  <si>
    <t>MANNA - Multifactor Assay Nutrition / Nutrient Analyzer
Copyright (c) 2024 - The MANNA Project
By obtaining, using, and/or copying this software and/or its associated documentation, you agree that you have read, understood, and will comply with the following terms and conditions:
Permission to use, copy, modify, and distribute this software and its associated documentation for any purpose and without fee is hereby granted, provided that the above copyright notice appears in all copies, and that both that copyright notice and this permission notice appear in supporting documentation, and that the name of the copyright holder not be used in advertising or publicity pertaining to distribution of the software without specific, written prior permission.
THE COPYRIGHT HOLDER DISCLAIM ALL WARRANTIES WITH REGARD TO THIS SOFTWARE, INCLUDING ALL IMPLIED WARRANTIES OF MERCHANTABILITY AND FITNESS. IN NO EVENT SHALL THE COPYRIGHT HOLDER BE LIABLE FOR ANY SPECIAL, INDIRECT OR CONSEQUENTIAL DAMAGES OR ANY DAMAGES WHATSOEVER RESULTING FROM THE LOSS OF USE, DATA OR PROFITS, WHETHER IN AN ACTION OF CONTRACT, NEGLIGENCE OR OTHER TORTIOUS ACTION, ARISING OUT OF OR IN CONNECTION WITH THE USE OR PERFORMANCE OF THIS SOFTWARE.</t>
  </si>
  <si>
    <t>No direct nutritional value;;Can bind to carbohydrates on cell surfaces, potentially affecting cellular processes</t>
  </si>
  <si>
    <t>Not typically tested directly;;May be assessed indirectly through dietary intake and potential health effects</t>
  </si>
  <si>
    <t>Not applicable, as lectins are not a substance measured in the body.</t>
  </si>
  <si>
    <t>Diet: Consumption of lectin-rich foods (legumes, grains, nightshade vegetables);;Food preparation methods: Cooking can reduce lectin content</t>
  </si>
  <si>
    <t>In some individuals, high lectin intake may lead to digestive issues, such as bloating, gas, and diarrhea.;;Some lectins may have anti-nutrient effects, reducing the absorption of certain nutrients.;;Recent studies seem to indicate that lectins may cause systemic inflammation.</t>
  </si>
  <si>
    <t>No known negative effects from low lectin intake.</t>
  </si>
  <si>
    <t>Digestive function;;Nutrient absorption</t>
  </si>
  <si>
    <t>Lectins are a type of protein found in many plant foods.;;While some lectins may have potential health benefits, excessive intake or consumption of raw or undercooked lectin-rich foods may lead to digestive issues.;;Proper cooking methods, such as boiling or soaking, can significantly reduce lectin content in foods.</t>
  </si>
  <si>
    <t>Healthline&lt;https://www.webmd.com/diet/foods-high-in-lectins&gt;;WebMD&lt;https://www.forbes.com/health/nutrition/are-lectins-bad-for-you/&gt;</t>
  </si>
  <si>
    <t>Phosphatidylcholine</t>
  </si>
  <si>
    <t>Phospholipid</t>
  </si>
  <si>
    <t>Essential component of cell membranes;;Involved in various cellular processes, including neurotransmitter function and fat metabolism</t>
  </si>
  <si>
    <t>Not typically tested directly. Blood lipid tests may indirectly assess its role in lipid metabolism.</t>
  </si>
  <si>
    <t>Not directly measured. However, blood lipid levels, such as cholesterol and triglycerides, can be monitored to assess overall lipid metabolism.</t>
  </si>
  <si>
    <t>Diet: Consumption of foods rich in lecithin (egg yolks, soybeans, sunflower seeds);;Liver function: The liver produces lecithin. Liver diseases can affect its production.</t>
  </si>
  <si>
    <t>Generally considered safe, even in high doses. No significant adverse effects have been reported.</t>
  </si>
  <si>
    <t>Potential for impaired cell function and lipid metabolism, but this is rare and typically associated with severe underlying health conditions.</t>
  </si>
  <si>
    <t>Cell membrane function;;Lipid metabolism</t>
  </si>
  <si>
    <t>Lecithin is a naturally occurring substance found in many foods.;;It is often used as a food additive and dietary supplement.;;While lecithin is generally safe, individual sensitivities may occur.;;Lecithin has been reported by some to lower cholesterol levels, although more research may be needed to substantiate this.</t>
  </si>
  <si>
    <t>WebMD&lt;https://www.webmd.com/vitamins/ai/ingredientmono-966/lecithin&gt;;Healthline&lt;https://www.healthline.com/health/lecithin-benefits&gt;</t>
  </si>
  <si>
    <t>Known Issues:</t>
  </si>
  <si>
    <t>Date Closed:</t>
  </si>
  <si>
    <t>Date Added:</t>
  </si>
  <si>
    <t>Issue:</t>
  </si>
  <si>
    <t>Details:</t>
  </si>
  <si>
    <t>Location:</t>
  </si>
  <si>
    <t>Interface</t>
  </si>
  <si>
    <t>Up/Down arrows do not automated when mousebutton is held down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</si>
</sst>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
    <numFmt numFmtId="165" formatCode="yyyy\-mm\-dd"/>
  </numFmts>
  <fonts count="35" x14ac:knownFonts="1">
    <font>
      <sz val="11"/>
      <color theme="1"/>
      <name val="Aptos Narrow"/>
      <family val="2"/>
      <scheme val="minor"/>
    </font>
    <font>
      <b/>
      <sz val="12"/>
      <color theme="1"/>
      <name val="Aptos Narrow"/>
      <family val="2"/>
      <scheme val="minor"/>
    </font>
    <font>
      <b/>
      <u/>
      <sz val="11"/>
      <color theme="1"/>
      <name val="Aptos Narrow"/>
      <family val="2"/>
      <scheme val="minor"/>
    </font>
    <font>
      <sz val="9"/>
      <color theme="1"/>
      <name val="Copperplate Gothic Light"/>
      <family val="2"/>
    </font>
    <font>
      <b/>
      <u/>
      <sz val="8"/>
      <color theme="1"/>
      <name val="Aptos Narrow"/>
      <family val="2"/>
      <scheme val="minor"/>
    </font>
    <font>
      <b/>
      <sz val="28"/>
      <color theme="1"/>
      <name val="Aptos Narrow"/>
      <family val="2"/>
      <scheme val="minor"/>
    </font>
    <font>
      <sz val="28"/>
      <color theme="1"/>
      <name val="Aptos Narrow"/>
      <family val="2"/>
      <scheme val="minor"/>
    </font>
    <font>
      <b/>
      <sz val="12"/>
      <color theme="1"/>
      <name val="ADLaM Display"/>
    </font>
    <font>
      <b/>
      <u/>
      <sz val="12"/>
      <color theme="1"/>
      <name val="ADLaM Display"/>
    </font>
    <font>
      <sz val="8"/>
      <color theme="1"/>
      <name val="Copperplate Gothic Light"/>
      <family val="2"/>
    </font>
    <font>
      <i/>
      <u/>
      <sz val="8"/>
      <color theme="1"/>
      <name val="Copperplate Gothic Light"/>
      <family val="2"/>
    </font>
    <font>
      <b/>
      <i/>
      <u/>
      <sz val="8"/>
      <color theme="1"/>
      <name val="Copperplate Gothic Light"/>
      <family val="2"/>
    </font>
    <font>
      <b/>
      <i/>
      <u/>
      <sz val="8"/>
      <color rgb="FF00B050"/>
      <name val="Copperplate Gothic Light"/>
      <family val="2"/>
    </font>
    <font>
      <b/>
      <i/>
      <u val="double"/>
      <sz val="8"/>
      <color theme="1"/>
      <name val="Copperplate Gothic Light"/>
      <family val="2"/>
    </font>
    <font>
      <sz val="8"/>
      <color theme="1"/>
      <name val="Aptos Narrow"/>
      <family val="2"/>
      <scheme val="minor"/>
    </font>
    <font>
      <b/>
      <sz val="8"/>
      <color theme="1"/>
      <name val="Aptos Narrow"/>
      <family val="2"/>
      <scheme val="minor"/>
    </font>
    <font>
      <b/>
      <u/>
      <sz val="7"/>
      <color theme="1"/>
      <name val="Aptos Narrow"/>
      <family val="2"/>
      <scheme val="minor"/>
    </font>
    <font>
      <b/>
      <u/>
      <sz val="8"/>
      <color theme="1"/>
      <name val="Arial Narrow"/>
      <family val="2"/>
    </font>
    <font>
      <b/>
      <sz val="8"/>
      <color theme="1"/>
      <name val="Arial Narrow"/>
      <family val="2"/>
    </font>
    <font>
      <b/>
      <sz val="10"/>
      <color theme="1"/>
      <name val="Aptos Narrow"/>
      <family val="2"/>
      <scheme val="minor"/>
    </font>
    <font>
      <b/>
      <sz val="9"/>
      <color rgb="FFFFFF00"/>
      <name val="Aptos Narrow"/>
      <family val="2"/>
      <scheme val="minor"/>
    </font>
    <font>
      <b/>
      <u/>
      <sz val="16"/>
      <color theme="1"/>
      <name val="Aptos Narrow"/>
      <family val="2"/>
      <scheme val="minor"/>
    </font>
    <font>
      <b/>
      <sz val="9"/>
      <color theme="1"/>
      <name val="Aptos Narrow"/>
      <family val="2"/>
      <scheme val="minor"/>
    </font>
    <font>
      <u/>
      <sz val="11"/>
      <color theme="10"/>
      <name val="Aptos Narrow"/>
      <family val="2"/>
      <scheme val="minor"/>
    </font>
    <font>
      <sz val="8"/>
      <color rgb="FF000000"/>
      <name val="Aptos Narrow"/>
      <family val="2"/>
      <scheme val="minor"/>
    </font>
    <font>
      <sz val="8"/>
      <color rgb="FFFFFF00"/>
      <name val="Aptos Narrow"/>
      <family val="2"/>
      <scheme val="minor"/>
    </font>
    <font>
      <b/>
      <sz val="8"/>
      <color rgb="FFFFFF00"/>
      <name val="Aptos Narrow"/>
      <family val="2"/>
      <scheme val="minor"/>
    </font>
    <font>
      <sz val="11"/>
      <color rgb="FF000000"/>
      <name val="Aptos Narrow"/>
      <family val="2"/>
      <scheme val="minor"/>
    </font>
    <font>
      <sz val="8"/>
      <name val="Aptos Narrow"/>
      <family val="2"/>
      <scheme val="minor"/>
    </font>
    <font>
      <u/>
      <sz val="9"/>
      <color rgb="FFFFFF00"/>
      <name val="Aptos Narrow"/>
      <family val="2"/>
      <scheme val="minor"/>
    </font>
    <font>
      <b/>
      <i/>
      <sz val="8"/>
      <color rgb="FFFFFF00"/>
      <name val="Aptos Narrow"/>
      <family val="2"/>
      <scheme val="minor"/>
    </font>
    <font>
      <b/>
      <sz val="10"/>
      <color rgb="FFFFFF00"/>
      <name val="Aptos Narrow"/>
      <family val="2"/>
      <scheme val="minor"/>
    </font>
    <font>
      <sz val="10"/>
      <color rgb="FFFFFF00"/>
      <name val="Aptos Narrow"/>
      <family val="2"/>
      <scheme val="minor"/>
    </font>
    <font>
      <b/>
      <sz val="8"/>
      <name val="Aptos Narrow"/>
      <family val="2"/>
      <scheme val="minor"/>
    </font>
    <font>
      <sz val="6"/>
      <color theme="1"/>
      <name val="Aptos Narrow"/>
      <family val="2"/>
      <scheme val="minor"/>
    </font>
  </fonts>
  <fills count="33">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A7"/>
        <bgColor indexed="64"/>
      </patternFill>
    </fill>
    <fill>
      <patternFill patternType="solid">
        <fgColor rgb="FFFFFFD5"/>
        <bgColor indexed="64"/>
      </patternFill>
    </fill>
    <fill>
      <patternFill patternType="solid">
        <fgColor theme="0" tint="-4.9989318521683403E-2"/>
        <bgColor indexed="64"/>
      </patternFill>
    </fill>
    <fill>
      <patternFill patternType="solid">
        <fgColor theme="3" tint="0.89999084444715716"/>
        <bgColor indexed="64"/>
      </patternFill>
    </fill>
    <fill>
      <patternFill patternType="solid">
        <fgColor theme="1"/>
        <bgColor indexed="64"/>
      </patternFill>
    </fill>
    <fill>
      <patternFill patternType="solid">
        <fgColor theme="0"/>
        <bgColor indexed="64"/>
      </patternFill>
    </fill>
    <fill>
      <patternFill patternType="solid">
        <fgColor rgb="FFBBBBBB"/>
        <bgColor indexed="64"/>
      </patternFill>
    </fill>
    <fill>
      <patternFill patternType="solid">
        <fgColor rgb="FF777777"/>
        <bgColor indexed="64"/>
      </patternFill>
    </fill>
    <fill>
      <patternFill patternType="solid">
        <fgColor rgb="FF333333"/>
        <bgColor indexed="64"/>
      </patternFill>
    </fill>
    <fill>
      <patternFill patternType="solid">
        <fgColor rgb="FFFF0000"/>
        <bgColor indexed="64"/>
      </patternFill>
    </fill>
    <fill>
      <patternFill patternType="solid">
        <fgColor rgb="FFFFFFD0"/>
        <bgColor indexed="64"/>
      </patternFill>
    </fill>
    <fill>
      <patternFill patternType="solid">
        <fgColor rgb="FF00FF00"/>
        <bgColor indexed="64"/>
      </patternFill>
    </fill>
    <fill>
      <patternFill patternType="solid">
        <fgColor rgb="FF008000"/>
        <bgColor indexed="64"/>
      </patternFill>
    </fill>
    <fill>
      <patternFill patternType="solid">
        <fgColor rgb="FF80FF80"/>
        <bgColor indexed="64"/>
      </patternFill>
    </fill>
    <fill>
      <patternFill patternType="solid">
        <fgColor rgb="FF0000FF"/>
        <bgColor indexed="64"/>
      </patternFill>
    </fill>
    <fill>
      <patternFill patternType="solid">
        <fgColor rgb="FFD0D0FF"/>
        <bgColor indexed="64"/>
      </patternFill>
    </fill>
    <fill>
      <patternFill patternType="solid">
        <fgColor theme="0" tint="-0.14999847407452621"/>
        <bgColor indexed="64"/>
      </patternFill>
    </fill>
    <fill>
      <patternFill patternType="solid">
        <fgColor rgb="FFFFFF80"/>
        <bgColor indexed="64"/>
      </patternFill>
    </fill>
    <fill>
      <patternFill patternType="solid">
        <fgColor theme="3" tint="0.749992370372631"/>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rgb="FFFF8080"/>
        <bgColor indexed="64"/>
      </patternFill>
    </fill>
    <fill>
      <patternFill patternType="solid">
        <fgColor rgb="FF8080FF"/>
        <bgColor indexed="64"/>
      </patternFill>
    </fill>
    <fill>
      <patternFill patternType="solid">
        <fgColor theme="0" tint="-0.249977111117893"/>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bgColor indexed="64"/>
      </patternFill>
    </fill>
    <fill>
      <patternFill patternType="solid">
        <fgColor rgb="FF00B0F0"/>
        <bgColor indexed="64"/>
      </patternFill>
    </fill>
  </fills>
  <borders count="63">
    <border>
      <left/>
      <right/>
      <top/>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ck">
        <color indexed="64"/>
      </top>
      <bottom/>
      <diagonal/>
    </border>
    <border>
      <left style="thick">
        <color indexed="64"/>
      </left>
      <right/>
      <top/>
      <bottom/>
      <diagonal/>
    </border>
    <border>
      <left style="thick">
        <color auto="1"/>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style="thick">
        <color auto="1"/>
      </right>
      <top style="thick">
        <color auto="1"/>
      </top>
      <bottom style="thick">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thick">
        <color auto="1"/>
      </top>
      <bottom style="medium">
        <color auto="1"/>
      </bottom>
      <diagonal/>
    </border>
    <border>
      <left style="medium">
        <color auto="1"/>
      </left>
      <right style="thick">
        <color auto="1"/>
      </right>
      <top style="thick">
        <color auto="1"/>
      </top>
      <bottom style="medium">
        <color auto="1"/>
      </bottom>
      <diagonal/>
    </border>
    <border>
      <left style="medium">
        <color auto="1"/>
      </left>
      <right style="thick">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ck">
        <color auto="1"/>
      </bottom>
      <diagonal/>
    </border>
    <border>
      <left style="thick">
        <color auto="1"/>
      </left>
      <right style="medium">
        <color auto="1"/>
      </right>
      <top style="thick">
        <color auto="1"/>
      </top>
      <bottom style="thick">
        <color auto="1"/>
      </bottom>
      <diagonal/>
    </border>
    <border>
      <left style="medium">
        <color auto="1"/>
      </left>
      <right style="medium">
        <color auto="1"/>
      </right>
      <top style="thick">
        <color auto="1"/>
      </top>
      <bottom style="thick">
        <color auto="1"/>
      </bottom>
      <diagonal/>
    </border>
    <border>
      <left style="medium">
        <color auto="1"/>
      </left>
      <right style="thick">
        <color auto="1"/>
      </right>
      <top style="thick">
        <color auto="1"/>
      </top>
      <bottom style="thick">
        <color auto="1"/>
      </bottom>
      <diagonal/>
    </border>
    <border>
      <left/>
      <right/>
      <top style="medium">
        <color auto="1"/>
      </top>
      <bottom/>
      <diagonal/>
    </border>
    <border>
      <left style="thick">
        <color auto="1"/>
      </left>
      <right style="medium">
        <color auto="1"/>
      </right>
      <top style="thick">
        <color auto="1"/>
      </top>
      <bottom/>
      <diagonal/>
    </border>
    <border>
      <left style="medium">
        <color auto="1"/>
      </left>
      <right style="medium">
        <color auto="1"/>
      </right>
      <top style="thick">
        <color auto="1"/>
      </top>
      <bottom/>
      <diagonal/>
    </border>
    <border>
      <left style="thick">
        <color auto="1"/>
      </left>
      <right style="thick">
        <color auto="1"/>
      </right>
      <top/>
      <bottom style="thick">
        <color auto="1"/>
      </bottom>
      <diagonal/>
    </border>
    <border>
      <left/>
      <right style="medium">
        <color auto="1"/>
      </right>
      <top/>
      <bottom style="medium">
        <color auto="1"/>
      </bottom>
      <diagonal/>
    </border>
    <border>
      <left style="medium">
        <color auto="1"/>
      </left>
      <right/>
      <top style="thick">
        <color auto="1"/>
      </top>
      <bottom style="thick">
        <color auto="1"/>
      </bottom>
      <diagonal/>
    </border>
    <border>
      <left style="thick">
        <color auto="1"/>
      </left>
      <right style="thin">
        <color auto="1"/>
      </right>
      <top style="thick">
        <color auto="1"/>
      </top>
      <bottom style="thin">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ck">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style="thin">
        <color auto="1"/>
      </right>
      <top style="thin">
        <color auto="1"/>
      </top>
      <bottom style="thick">
        <color auto="1"/>
      </bottom>
      <diagonal/>
    </border>
    <border>
      <left style="thin">
        <color auto="1"/>
      </left>
      <right style="thin">
        <color auto="1"/>
      </right>
      <top style="thin">
        <color auto="1"/>
      </top>
      <bottom style="thick">
        <color auto="1"/>
      </bottom>
      <diagonal/>
    </border>
    <border>
      <left style="thin">
        <color auto="1"/>
      </left>
      <right style="thick">
        <color auto="1"/>
      </right>
      <top style="thin">
        <color auto="1"/>
      </top>
      <bottom style="thick">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style="thick">
        <color auto="1"/>
      </left>
      <right/>
      <top style="thin">
        <color auto="1"/>
      </top>
      <bottom style="thin">
        <color auto="1"/>
      </bottom>
      <diagonal/>
    </border>
    <border>
      <left style="medium">
        <color auto="1"/>
      </left>
      <right style="medium">
        <color auto="1"/>
      </right>
      <top style="thin">
        <color auto="1"/>
      </top>
      <bottom style="thin">
        <color auto="1"/>
      </bottom>
      <diagonal/>
    </border>
    <border>
      <left style="thick">
        <color auto="1"/>
      </left>
      <right/>
      <top style="thin">
        <color auto="1"/>
      </top>
      <bottom style="thick">
        <color auto="1"/>
      </bottom>
      <diagonal/>
    </border>
    <border>
      <left/>
      <right style="thick">
        <color auto="1"/>
      </right>
      <top style="thin">
        <color auto="1"/>
      </top>
      <bottom style="thin">
        <color auto="1"/>
      </bottom>
      <diagonal/>
    </border>
    <border>
      <left/>
      <right style="thick">
        <color auto="1"/>
      </right>
      <top style="thin">
        <color auto="1"/>
      </top>
      <bottom style="thick">
        <color auto="1"/>
      </bottom>
      <diagonal/>
    </border>
    <border>
      <left style="medium">
        <color auto="1"/>
      </left>
      <right style="medium">
        <color auto="1"/>
      </right>
      <top style="thin">
        <color auto="1"/>
      </top>
      <bottom style="thick">
        <color auto="1"/>
      </bottom>
      <diagonal/>
    </border>
    <border>
      <left style="medium">
        <color auto="1"/>
      </left>
      <right style="medium">
        <color auto="1"/>
      </right>
      <top/>
      <bottom style="thin">
        <color auto="1"/>
      </bottom>
      <diagonal/>
    </border>
    <border>
      <left style="thin">
        <color auto="1"/>
      </left>
      <right style="thin">
        <color auto="1"/>
      </right>
      <top style="thick">
        <color auto="1"/>
      </top>
      <bottom style="thick">
        <color auto="1"/>
      </bottom>
      <diagonal/>
    </border>
    <border>
      <left style="thick">
        <color auto="1"/>
      </left>
      <right/>
      <top/>
      <bottom style="thin">
        <color auto="1"/>
      </bottom>
      <diagonal/>
    </border>
    <border>
      <left/>
      <right style="thick">
        <color auto="1"/>
      </right>
      <top/>
      <bottom style="thin">
        <color auto="1"/>
      </bottom>
      <diagonal/>
    </border>
    <border>
      <left/>
      <right style="thin">
        <color auto="1"/>
      </right>
      <top style="thin">
        <color auto="1"/>
      </top>
      <bottom style="thin">
        <color auto="1"/>
      </bottom>
      <diagonal/>
    </border>
    <border>
      <left style="thick">
        <color auto="1"/>
      </left>
      <right style="thick">
        <color auto="1"/>
      </right>
      <top style="thick">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diagonal/>
    </border>
    <border>
      <left style="thick">
        <color auto="1"/>
      </left>
      <right style="thick">
        <color auto="1"/>
      </right>
      <top style="thick">
        <color auto="1"/>
      </top>
      <bottom style="medium">
        <color auto="1"/>
      </bottom>
      <diagonal/>
    </border>
    <border>
      <left style="thick">
        <color auto="1"/>
      </left>
      <right style="thick">
        <color auto="1"/>
      </right>
      <top style="medium">
        <color auto="1"/>
      </top>
      <bottom style="thick">
        <color auto="1"/>
      </bottom>
      <diagonal/>
    </border>
    <border>
      <left style="medium">
        <color auto="1"/>
      </left>
      <right style="thick">
        <color auto="1"/>
      </right>
      <top style="thick">
        <color auto="1"/>
      </top>
      <bottom/>
      <diagonal/>
    </border>
    <border>
      <left style="thick">
        <color auto="1"/>
      </left>
      <right style="medium">
        <color auto="1"/>
      </right>
      <top/>
      <bottom/>
      <diagonal/>
    </border>
    <border>
      <left style="medium">
        <color auto="1"/>
      </left>
      <right style="medium">
        <color auto="1"/>
      </right>
      <top/>
      <bottom/>
      <diagonal/>
    </border>
    <border>
      <left style="medium">
        <color auto="1"/>
      </left>
      <right style="thick">
        <color auto="1"/>
      </right>
      <top/>
      <bottom/>
      <diagonal/>
    </border>
    <border>
      <left style="thick">
        <color auto="1"/>
      </left>
      <right style="medium">
        <color auto="1"/>
      </right>
      <top/>
      <bottom style="thick">
        <color auto="1"/>
      </bottom>
      <diagonal/>
    </border>
    <border>
      <left style="medium">
        <color auto="1"/>
      </left>
      <right style="medium">
        <color auto="1"/>
      </right>
      <top/>
      <bottom style="thick">
        <color auto="1"/>
      </bottom>
      <diagonal/>
    </border>
    <border>
      <left style="medium">
        <color auto="1"/>
      </left>
      <right style="thick">
        <color auto="1"/>
      </right>
      <top/>
      <bottom style="thick">
        <color auto="1"/>
      </bottom>
      <diagonal/>
    </border>
  </borders>
  <cellStyleXfs count="2">
    <xf numFmtId="0" fontId="0" fillId="0" borderId="0"/>
    <xf numFmtId="0" fontId="23" fillId="0" borderId="0" applyNumberFormat="0" applyFill="0" applyBorder="0" applyAlignment="0" applyProtection="0"/>
  </cellStyleXfs>
  <cellXfs count="215">
    <xf numFmtId="0" fontId="0" fillId="0" borderId="0" xfId="0"/>
    <xf numFmtId="0" fontId="0" fillId="0" borderId="0" xfId="0" applyAlignment="1">
      <alignment horizontal="left" vertical="center"/>
    </xf>
    <xf numFmtId="0" fontId="1" fillId="5" borderId="5" xfId="0" applyFont="1" applyFill="1" applyBorder="1" applyAlignment="1">
      <alignment vertical="center" wrapText="1"/>
    </xf>
    <xf numFmtId="0" fontId="1" fillId="5" borderId="0" xfId="0" applyFont="1" applyFill="1" applyAlignment="1">
      <alignment vertical="center" wrapText="1"/>
    </xf>
    <xf numFmtId="0" fontId="0" fillId="5" borderId="0" xfId="0" applyFill="1"/>
    <xf numFmtId="0" fontId="0" fillId="5" borderId="8" xfId="0" applyFill="1" applyBorder="1"/>
    <xf numFmtId="0" fontId="0" fillId="5" borderId="5" xfId="0" applyFill="1" applyBorder="1"/>
    <xf numFmtId="0" fontId="1" fillId="5" borderId="9" xfId="0" applyFont="1" applyFill="1" applyBorder="1" applyAlignment="1">
      <alignment vertical="center" wrapText="1"/>
    </xf>
    <xf numFmtId="0" fontId="1" fillId="5" borderId="10" xfId="0" applyFont="1" applyFill="1" applyBorder="1" applyAlignment="1">
      <alignment vertical="center" wrapText="1"/>
    </xf>
    <xf numFmtId="0" fontId="0" fillId="5" borderId="10" xfId="0" applyFill="1" applyBorder="1"/>
    <xf numFmtId="0" fontId="0" fillId="5" borderId="11" xfId="0" applyFill="1" applyBorder="1"/>
    <xf numFmtId="0" fontId="0" fillId="6" borderId="5" xfId="0" applyFill="1" applyBorder="1"/>
    <xf numFmtId="0" fontId="0" fillId="6" borderId="0" xfId="0" applyFill="1"/>
    <xf numFmtId="0" fontId="0" fillId="6" borderId="8" xfId="0" applyFill="1" applyBorder="1"/>
    <xf numFmtId="0" fontId="0" fillId="6" borderId="9" xfId="0" applyFill="1" applyBorder="1"/>
    <xf numFmtId="0" fontId="0" fillId="6" borderId="10" xfId="0" applyFill="1" applyBorder="1"/>
    <xf numFmtId="0" fontId="0" fillId="6" borderId="11" xfId="0" applyFill="1" applyBorder="1"/>
    <xf numFmtId="0" fontId="14" fillId="0" borderId="0" xfId="0" applyFont="1" applyAlignment="1">
      <alignment horizontal="center" vertical="center"/>
    </xf>
    <xf numFmtId="0" fontId="14" fillId="7" borderId="0" xfId="0" applyFont="1" applyFill="1" applyAlignment="1">
      <alignment horizontal="center" vertical="center"/>
    </xf>
    <xf numFmtId="0" fontId="14" fillId="3" borderId="12" xfId="0" applyFont="1" applyFill="1" applyBorder="1" applyAlignment="1">
      <alignment horizontal="center" vertical="center"/>
    </xf>
    <xf numFmtId="0" fontId="14" fillId="7" borderId="14" xfId="0" applyFont="1" applyFill="1" applyBorder="1" applyAlignment="1">
      <alignment horizontal="center" vertical="center"/>
    </xf>
    <xf numFmtId="0" fontId="2" fillId="0" borderId="15" xfId="0" applyFont="1" applyBorder="1" applyAlignment="1">
      <alignment horizontal="center" vertical="center" wrapText="1"/>
    </xf>
    <xf numFmtId="0" fontId="14" fillId="0" borderId="0" xfId="0" applyFont="1" applyAlignment="1">
      <alignment horizontal="center" vertical="center" wrapText="1"/>
    </xf>
    <xf numFmtId="0" fontId="14" fillId="0" borderId="0" xfId="0" applyFont="1" applyAlignment="1">
      <alignment horizontal="center" vertical="center" wrapText="1" shrinkToFit="1"/>
    </xf>
    <xf numFmtId="0" fontId="14" fillId="0" borderId="15" xfId="0" applyFont="1" applyBorder="1" applyAlignment="1">
      <alignment horizontal="center" vertical="center" wrapText="1"/>
    </xf>
    <xf numFmtId="0" fontId="14" fillId="7" borderId="15" xfId="0" applyFont="1" applyFill="1" applyBorder="1" applyAlignment="1">
      <alignment horizontal="center" vertical="center" wrapText="1" shrinkToFit="1"/>
    </xf>
    <xf numFmtId="0" fontId="14" fillId="7" borderId="18" xfId="0" applyFont="1" applyFill="1" applyBorder="1" applyAlignment="1">
      <alignment horizontal="center" vertical="center" wrapText="1" shrinkToFit="1"/>
    </xf>
    <xf numFmtId="0" fontId="14" fillId="0" borderId="19" xfId="0" applyFont="1" applyBorder="1" applyAlignment="1">
      <alignment horizontal="center" vertical="center" wrapText="1"/>
    </xf>
    <xf numFmtId="0" fontId="14" fillId="7" borderId="19" xfId="0" applyFont="1" applyFill="1" applyBorder="1" applyAlignment="1">
      <alignment horizontal="center" vertical="center" wrapText="1" shrinkToFit="1"/>
    </xf>
    <xf numFmtId="0" fontId="14" fillId="17" borderId="12" xfId="0" applyFont="1" applyFill="1" applyBorder="1" applyAlignment="1">
      <alignment horizontal="center" vertical="center" wrapText="1"/>
    </xf>
    <xf numFmtId="0" fontId="14" fillId="7" borderId="12" xfId="0" applyFont="1" applyFill="1" applyBorder="1" applyAlignment="1">
      <alignment horizontal="center" vertical="center" wrapText="1" shrinkToFit="1"/>
    </xf>
    <xf numFmtId="0" fontId="14" fillId="20" borderId="15" xfId="0" applyFont="1" applyFill="1" applyBorder="1" applyAlignment="1">
      <alignment horizontal="center" vertical="center"/>
    </xf>
    <xf numFmtId="0" fontId="4" fillId="14" borderId="21" xfId="0" applyFont="1" applyFill="1" applyBorder="1" applyAlignment="1">
      <alignment horizontal="center" vertical="center"/>
    </xf>
    <xf numFmtId="0" fontId="4" fillId="14" borderId="22" xfId="0" applyFont="1" applyFill="1" applyBorder="1" applyAlignment="1">
      <alignment horizontal="center" vertical="center"/>
    </xf>
    <xf numFmtId="0" fontId="4" fillId="14" borderId="23" xfId="0" applyFont="1" applyFill="1" applyBorder="1" applyAlignment="1">
      <alignment horizontal="center" vertical="center"/>
    </xf>
    <xf numFmtId="0" fontId="14" fillId="0" borderId="24" xfId="0" applyFont="1" applyBorder="1" applyAlignment="1">
      <alignment horizontal="center" vertical="center" wrapText="1"/>
    </xf>
    <xf numFmtId="0" fontId="14" fillId="17" borderId="27" xfId="0" applyFont="1" applyFill="1" applyBorder="1" applyAlignment="1">
      <alignment horizontal="center" vertical="center" wrapText="1"/>
    </xf>
    <xf numFmtId="0" fontId="14" fillId="0" borderId="28" xfId="0" applyFont="1" applyBorder="1" applyAlignment="1">
      <alignment horizontal="center" vertical="center" wrapText="1"/>
    </xf>
    <xf numFmtId="0" fontId="17" fillId="7" borderId="21" xfId="0" applyFont="1" applyFill="1" applyBorder="1" applyAlignment="1">
      <alignment horizontal="center" vertical="center" wrapText="1" shrinkToFit="1"/>
    </xf>
    <xf numFmtId="0" fontId="14" fillId="7" borderId="23" xfId="0" applyFont="1" applyFill="1" applyBorder="1" applyAlignment="1">
      <alignment horizontal="center" vertical="center" wrapText="1" shrinkToFit="1"/>
    </xf>
    <xf numFmtId="0" fontId="4" fillId="14" borderId="29" xfId="0" applyFont="1" applyFill="1" applyBorder="1" applyAlignment="1">
      <alignment horizontal="center" vertical="center"/>
    </xf>
    <xf numFmtId="0" fontId="15" fillId="22" borderId="12" xfId="0" applyFont="1" applyFill="1" applyBorder="1" applyAlignment="1">
      <alignment horizontal="center" vertical="center" wrapText="1"/>
    </xf>
    <xf numFmtId="0" fontId="19" fillId="22" borderId="12" xfId="0" applyFont="1" applyFill="1" applyBorder="1" applyAlignment="1">
      <alignment horizontal="center" vertical="center"/>
    </xf>
    <xf numFmtId="0" fontId="14" fillId="20" borderId="13" xfId="0" applyFont="1" applyFill="1" applyBorder="1" applyAlignment="1">
      <alignment horizontal="center" vertical="center"/>
    </xf>
    <xf numFmtId="0" fontId="4" fillId="0" borderId="0" xfId="0" applyFont="1" applyAlignment="1">
      <alignment horizontal="center" vertical="center"/>
    </xf>
    <xf numFmtId="0" fontId="14" fillId="23" borderId="13" xfId="0" applyFont="1" applyFill="1" applyBorder="1" applyAlignment="1">
      <alignment horizontal="center" vertical="center"/>
    </xf>
    <xf numFmtId="0" fontId="14" fillId="24" borderId="13" xfId="0" applyFont="1" applyFill="1" applyBorder="1" applyAlignment="1">
      <alignment horizontal="center" vertical="center"/>
    </xf>
    <xf numFmtId="0" fontId="14" fillId="25" borderId="13" xfId="0" applyFont="1" applyFill="1" applyBorder="1" applyAlignment="1">
      <alignment horizontal="center" vertical="center"/>
    </xf>
    <xf numFmtId="0" fontId="15" fillId="0" borderId="27" xfId="0" applyFont="1" applyBorder="1" applyAlignment="1">
      <alignment horizontal="center" vertical="center"/>
    </xf>
    <xf numFmtId="0" fontId="14" fillId="7" borderId="27" xfId="0" applyFont="1" applyFill="1" applyBorder="1" applyAlignment="1">
      <alignment horizontal="center" vertical="center"/>
    </xf>
    <xf numFmtId="14" fontId="14" fillId="7" borderId="27" xfId="0" applyNumberFormat="1" applyFont="1" applyFill="1" applyBorder="1" applyAlignment="1">
      <alignment horizontal="center" vertical="center"/>
    </xf>
    <xf numFmtId="0" fontId="14" fillId="0" borderId="13" xfId="0" applyFont="1" applyBorder="1" applyAlignment="1">
      <alignment horizontal="center" vertical="center"/>
    </xf>
    <xf numFmtId="0" fontId="14" fillId="0" borderId="15" xfId="0" applyFont="1" applyBorder="1" applyAlignment="1">
      <alignment horizontal="center" vertical="center"/>
    </xf>
    <xf numFmtId="0" fontId="14" fillId="0" borderId="20" xfId="0" applyFont="1" applyBorder="1" applyAlignment="1">
      <alignment horizontal="center" vertical="center"/>
    </xf>
    <xf numFmtId="49" fontId="2" fillId="0" borderId="15" xfId="0" applyNumberFormat="1" applyFont="1" applyBorder="1" applyAlignment="1">
      <alignment horizontal="center" vertical="center" wrapText="1"/>
    </xf>
    <xf numFmtId="0" fontId="14" fillId="23" borderId="15" xfId="0" applyFont="1" applyFill="1" applyBorder="1" applyAlignment="1">
      <alignment horizontal="center" vertical="center"/>
    </xf>
    <xf numFmtId="0" fontId="2" fillId="28" borderId="15" xfId="0" applyFont="1" applyFill="1" applyBorder="1" applyAlignment="1">
      <alignment horizontal="center" vertical="center" wrapText="1"/>
    </xf>
    <xf numFmtId="0" fontId="0" fillId="0" borderId="15" xfId="0" applyBorder="1" applyAlignment="1">
      <alignment horizontal="center" vertical="center" wrapText="1"/>
    </xf>
    <xf numFmtId="0" fontId="0" fillId="28" borderId="15" xfId="0" applyFill="1" applyBorder="1" applyAlignment="1">
      <alignment horizontal="center" vertical="center" wrapText="1"/>
    </xf>
    <xf numFmtId="49" fontId="0" fillId="0" borderId="15" xfId="0" applyNumberFormat="1" applyBorder="1" applyAlignment="1">
      <alignment horizontal="center" vertical="center" wrapText="1"/>
    </xf>
    <xf numFmtId="0" fontId="25" fillId="13" borderId="12" xfId="0" applyFont="1" applyFill="1" applyBorder="1" applyAlignment="1">
      <alignment horizontal="center" vertical="center"/>
    </xf>
    <xf numFmtId="0" fontId="4" fillId="0" borderId="9" xfId="0" applyFont="1" applyBorder="1" applyAlignment="1">
      <alignment horizontal="center" vertical="center"/>
    </xf>
    <xf numFmtId="0" fontId="4" fillId="0" borderId="27" xfId="0" applyFont="1" applyBorder="1" applyAlignment="1">
      <alignment horizontal="center" vertical="center"/>
    </xf>
    <xf numFmtId="0" fontId="14" fillId="7" borderId="15" xfId="0" applyFont="1" applyFill="1" applyBorder="1" applyAlignment="1">
      <alignment horizontal="center" vertical="center"/>
    </xf>
    <xf numFmtId="14" fontId="15" fillId="0" borderId="13" xfId="0" applyNumberFormat="1" applyFont="1" applyBorder="1" applyAlignment="1">
      <alignment horizontal="right" vertical="center" indent="1"/>
    </xf>
    <xf numFmtId="0" fontId="14" fillId="7" borderId="13" xfId="0" applyFont="1" applyFill="1" applyBorder="1" applyAlignment="1">
      <alignment horizontal="center" vertical="center"/>
    </xf>
    <xf numFmtId="0" fontId="4" fillId="7" borderId="15" xfId="0" applyFont="1" applyFill="1" applyBorder="1" applyAlignment="1">
      <alignment horizontal="center" vertical="center"/>
    </xf>
    <xf numFmtId="0" fontId="16" fillId="3" borderId="15" xfId="0" applyFont="1" applyFill="1" applyBorder="1" applyAlignment="1">
      <alignment horizontal="center" vertical="center" shrinkToFit="1"/>
    </xf>
    <xf numFmtId="0" fontId="15" fillId="0" borderId="15" xfId="0" applyFont="1" applyBorder="1" applyAlignment="1">
      <alignment horizontal="right" vertical="center" indent="1"/>
    </xf>
    <xf numFmtId="0" fontId="14" fillId="3" borderId="15" xfId="0" applyFont="1" applyFill="1" applyBorder="1" applyAlignment="1">
      <alignment horizontal="center" vertical="center"/>
    </xf>
    <xf numFmtId="0" fontId="15" fillId="0" borderId="15" xfId="0" applyFont="1" applyBorder="1" applyAlignment="1">
      <alignment horizontal="center" vertical="center"/>
    </xf>
    <xf numFmtId="0" fontId="24" fillId="10" borderId="15" xfId="0" applyFont="1" applyFill="1" applyBorder="1" applyAlignment="1">
      <alignment horizontal="center" vertical="center"/>
    </xf>
    <xf numFmtId="0" fontId="15" fillId="0" borderId="15" xfId="0" applyFont="1" applyBorder="1" applyAlignment="1">
      <alignment horizontal="right" vertical="center"/>
    </xf>
    <xf numFmtId="0" fontId="14" fillId="20" borderId="0" xfId="0" applyFont="1" applyFill="1" applyAlignment="1">
      <alignment horizontal="center" vertical="center"/>
    </xf>
    <xf numFmtId="14" fontId="14" fillId="20" borderId="0" xfId="0" applyNumberFormat="1" applyFont="1" applyFill="1" applyAlignment="1">
      <alignment horizontal="center" vertical="center"/>
    </xf>
    <xf numFmtId="0" fontId="2" fillId="0" borderId="15" xfId="0" applyFont="1" applyBorder="1" applyAlignment="1">
      <alignment horizontal="center" wrapText="1"/>
    </xf>
    <xf numFmtId="0" fontId="0" fillId="0" borderId="15" xfId="0" applyBorder="1" applyAlignment="1">
      <alignment horizontal="center"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26" fillId="13" borderId="12" xfId="0" applyFont="1" applyFill="1" applyBorder="1" applyAlignment="1">
      <alignment horizontal="center" vertical="center"/>
    </xf>
    <xf numFmtId="0" fontId="15" fillId="29" borderId="12" xfId="0" applyFont="1" applyFill="1" applyBorder="1" applyAlignment="1">
      <alignment horizontal="center" vertical="center"/>
    </xf>
    <xf numFmtId="0" fontId="27" fillId="0" borderId="15" xfId="0" applyFont="1" applyBorder="1" applyAlignment="1">
      <alignment horizontal="center" vertical="center" wrapText="1"/>
    </xf>
    <xf numFmtId="0" fontId="14" fillId="0" borderId="30" xfId="0" applyFont="1" applyBorder="1" applyAlignment="1">
      <alignment horizontal="center" vertical="center"/>
    </xf>
    <xf numFmtId="0" fontId="14" fillId="0" borderId="31" xfId="0" applyFont="1" applyBorder="1" applyAlignment="1">
      <alignment horizontal="center" vertical="center"/>
    </xf>
    <xf numFmtId="0" fontId="14" fillId="0" borderId="32" xfId="0" applyFont="1" applyBorder="1" applyAlignment="1">
      <alignment horizontal="center" vertical="center"/>
    </xf>
    <xf numFmtId="0" fontId="14" fillId="8" borderId="33" xfId="0" applyFont="1" applyFill="1" applyBorder="1" applyAlignment="1">
      <alignment horizontal="center" vertical="center"/>
    </xf>
    <xf numFmtId="0" fontId="14" fillId="0" borderId="14" xfId="0" applyFont="1" applyBorder="1" applyAlignment="1">
      <alignment horizontal="center" vertical="center"/>
    </xf>
    <xf numFmtId="164" fontId="14" fillId="0" borderId="14" xfId="0" applyNumberFormat="1" applyFont="1" applyBorder="1" applyAlignment="1">
      <alignment horizontal="center" vertical="center"/>
    </xf>
    <xf numFmtId="164" fontId="14" fillId="0" borderId="34" xfId="0" applyNumberFormat="1" applyFont="1" applyBorder="1" applyAlignment="1">
      <alignment horizontal="center" vertical="center"/>
    </xf>
    <xf numFmtId="0" fontId="14" fillId="12" borderId="33" xfId="0" applyFont="1" applyFill="1" applyBorder="1" applyAlignment="1">
      <alignment horizontal="center" vertical="center"/>
    </xf>
    <xf numFmtId="0" fontId="14" fillId="11" borderId="33" xfId="0" applyFont="1" applyFill="1" applyBorder="1" applyAlignment="1">
      <alignment horizontal="center" vertical="center"/>
    </xf>
    <xf numFmtId="49" fontId="14" fillId="0" borderId="14" xfId="0" applyNumberFormat="1" applyFont="1" applyBorder="1" applyAlignment="1">
      <alignment horizontal="center" vertical="center"/>
    </xf>
    <xf numFmtId="0" fontId="14" fillId="10" borderId="33" xfId="0" applyFont="1" applyFill="1" applyBorder="1" applyAlignment="1">
      <alignment horizontal="center" vertical="center"/>
    </xf>
    <xf numFmtId="0" fontId="14" fillId="9" borderId="33" xfId="0" applyFont="1" applyFill="1" applyBorder="1" applyAlignment="1">
      <alignment horizontal="center" vertical="center"/>
    </xf>
    <xf numFmtId="0" fontId="14" fillId="13" borderId="33" xfId="0" applyFont="1" applyFill="1" applyBorder="1" applyAlignment="1">
      <alignment horizontal="center" vertical="center"/>
    </xf>
    <xf numFmtId="0" fontId="14" fillId="2" borderId="33" xfId="0" applyFont="1" applyFill="1" applyBorder="1" applyAlignment="1">
      <alignment horizontal="center" vertical="center"/>
    </xf>
    <xf numFmtId="0" fontId="14" fillId="14" borderId="33" xfId="0" applyFont="1" applyFill="1" applyBorder="1" applyAlignment="1">
      <alignment horizontal="center" vertical="center"/>
    </xf>
    <xf numFmtId="49" fontId="14" fillId="0" borderId="34" xfId="0" applyNumberFormat="1" applyFont="1" applyBorder="1" applyAlignment="1">
      <alignment horizontal="center" vertical="center"/>
    </xf>
    <xf numFmtId="0" fontId="14" fillId="15" borderId="33" xfId="0" applyFont="1" applyFill="1" applyBorder="1" applyAlignment="1">
      <alignment horizontal="center" vertical="center"/>
    </xf>
    <xf numFmtId="0" fontId="14" fillId="16" borderId="33" xfId="0" applyFont="1" applyFill="1" applyBorder="1" applyAlignment="1">
      <alignment horizontal="center" vertical="center"/>
    </xf>
    <xf numFmtId="0" fontId="14" fillId="17" borderId="33" xfId="0" applyFont="1" applyFill="1" applyBorder="1" applyAlignment="1">
      <alignment horizontal="center" vertical="center"/>
    </xf>
    <xf numFmtId="0" fontId="14" fillId="18" borderId="33" xfId="0" applyFont="1" applyFill="1" applyBorder="1" applyAlignment="1">
      <alignment horizontal="center" vertical="center"/>
    </xf>
    <xf numFmtId="0" fontId="14" fillId="19" borderId="35" xfId="0" applyFont="1" applyFill="1" applyBorder="1" applyAlignment="1">
      <alignment horizontal="center" vertical="center"/>
    </xf>
    <xf numFmtId="0" fontId="14" fillId="0" borderId="36" xfId="0" applyFont="1" applyBorder="1" applyAlignment="1">
      <alignment horizontal="center" vertical="center"/>
    </xf>
    <xf numFmtId="164" fontId="14" fillId="0" borderId="36" xfId="0" applyNumberFormat="1" applyFont="1" applyBorder="1" applyAlignment="1">
      <alignment horizontal="center" vertical="center"/>
    </xf>
    <xf numFmtId="164" fontId="14" fillId="0" borderId="37" xfId="0" applyNumberFormat="1" applyFont="1" applyBorder="1" applyAlignment="1">
      <alignment horizontal="center" vertical="center"/>
    </xf>
    <xf numFmtId="49" fontId="28" fillId="30" borderId="40" xfId="0" applyNumberFormat="1" applyFont="1" applyFill="1" applyBorder="1" applyAlignment="1">
      <alignment horizontal="center" vertical="center"/>
    </xf>
    <xf numFmtId="49" fontId="28" fillId="30" borderId="41" xfId="0" applyNumberFormat="1" applyFont="1" applyFill="1" applyBorder="1" applyAlignment="1">
      <alignment horizontal="center" vertical="center"/>
    </xf>
    <xf numFmtId="49" fontId="14" fillId="30" borderId="40" xfId="0" applyNumberFormat="1" applyFont="1" applyFill="1" applyBorder="1" applyAlignment="1">
      <alignment horizontal="center" vertical="center"/>
    </xf>
    <xf numFmtId="49" fontId="14" fillId="30" borderId="40" xfId="0" applyNumberFormat="1" applyFont="1" applyFill="1" applyBorder="1" applyAlignment="1">
      <alignment horizontal="center" vertical="center" wrapText="1"/>
    </xf>
    <xf numFmtId="49" fontId="14" fillId="30" borderId="40" xfId="0" applyNumberFormat="1" applyFont="1" applyFill="1" applyBorder="1" applyAlignment="1">
      <alignment horizontal="center" vertical="center" wrapText="1" shrinkToFit="1"/>
    </xf>
    <xf numFmtId="49" fontId="14" fillId="30" borderId="42" xfId="0" applyNumberFormat="1" applyFont="1" applyFill="1" applyBorder="1" applyAlignment="1">
      <alignment horizontal="center" vertical="center"/>
    </xf>
    <xf numFmtId="49" fontId="28" fillId="30" borderId="43" xfId="0" applyNumberFormat="1" applyFont="1" applyFill="1" applyBorder="1" applyAlignment="1">
      <alignment horizontal="center" vertical="center"/>
    </xf>
    <xf numFmtId="49" fontId="14" fillId="30" borderId="43" xfId="0" applyNumberFormat="1" applyFont="1" applyFill="1" applyBorder="1" applyAlignment="1">
      <alignment horizontal="center" vertical="center"/>
    </xf>
    <xf numFmtId="49" fontId="14" fillId="30" borderId="43" xfId="0" applyNumberFormat="1" applyFont="1" applyFill="1" applyBorder="1" applyAlignment="1">
      <alignment horizontal="center" vertical="center" wrapText="1" shrinkToFit="1"/>
    </xf>
    <xf numFmtId="49" fontId="14" fillId="30" borderId="43" xfId="0" applyNumberFormat="1" applyFont="1" applyFill="1" applyBorder="1" applyAlignment="1">
      <alignment horizontal="center" vertical="center" wrapText="1"/>
    </xf>
    <xf numFmtId="49" fontId="14" fillId="30" borderId="44" xfId="0" applyNumberFormat="1" applyFont="1" applyFill="1" applyBorder="1" applyAlignment="1">
      <alignment horizontal="center" vertical="center"/>
    </xf>
    <xf numFmtId="49" fontId="14" fillId="30" borderId="41" xfId="0" applyNumberFormat="1" applyFont="1" applyFill="1" applyBorder="1" applyAlignment="1">
      <alignment horizontal="center" vertical="center"/>
    </xf>
    <xf numFmtId="49" fontId="14" fillId="30" borderId="45" xfId="0" applyNumberFormat="1" applyFont="1" applyFill="1" applyBorder="1" applyAlignment="1">
      <alignment horizontal="center" vertical="center"/>
    </xf>
    <xf numFmtId="49" fontId="28" fillId="30" borderId="46" xfId="0" applyNumberFormat="1" applyFont="1" applyFill="1" applyBorder="1" applyAlignment="1">
      <alignment horizontal="center" vertical="center"/>
    </xf>
    <xf numFmtId="49" fontId="14" fillId="30" borderId="41" xfId="0" applyNumberFormat="1" applyFont="1" applyFill="1" applyBorder="1" applyAlignment="1">
      <alignment horizontal="center" vertical="center" wrapText="1"/>
    </xf>
    <xf numFmtId="49" fontId="14" fillId="30" borderId="41" xfId="0" applyNumberFormat="1" applyFont="1" applyFill="1" applyBorder="1" applyAlignment="1">
      <alignment horizontal="center" vertical="center" wrapText="1" shrinkToFit="1"/>
    </xf>
    <xf numFmtId="49" fontId="28" fillId="30" borderId="48" xfId="0" applyNumberFormat="1" applyFont="1" applyFill="1" applyBorder="1" applyAlignment="1">
      <alignment horizontal="center" vertical="center"/>
    </xf>
    <xf numFmtId="49" fontId="28" fillId="30" borderId="49" xfId="0" applyNumberFormat="1" applyFont="1" applyFill="1" applyBorder="1" applyAlignment="1">
      <alignment horizontal="center" vertical="center"/>
    </xf>
    <xf numFmtId="0" fontId="30" fillId="13" borderId="12" xfId="0" applyFont="1" applyFill="1" applyBorder="1" applyAlignment="1">
      <alignment horizontal="center" vertical="center"/>
    </xf>
    <xf numFmtId="0" fontId="25" fillId="8" borderId="12" xfId="0" applyFont="1" applyFill="1" applyBorder="1" applyAlignment="1">
      <alignment horizontal="center" vertical="center"/>
    </xf>
    <xf numFmtId="0" fontId="14" fillId="7" borderId="50" xfId="0" applyFont="1" applyFill="1" applyBorder="1" applyAlignment="1">
      <alignment horizontal="center" vertical="center"/>
    </xf>
    <xf numFmtId="0" fontId="4" fillId="32" borderId="51" xfId="0" applyFont="1" applyFill="1" applyBorder="1" applyAlignment="1">
      <alignment horizontal="center" vertical="center"/>
    </xf>
    <xf numFmtId="0" fontId="14" fillId="29" borderId="12" xfId="0" applyFont="1" applyFill="1" applyBorder="1" applyAlignment="1">
      <alignment horizontal="center" vertical="center"/>
    </xf>
    <xf numFmtId="0" fontId="25" fillId="13" borderId="53" xfId="0" applyFont="1" applyFill="1" applyBorder="1" applyAlignment="1">
      <alignment horizontal="center" vertical="center"/>
    </xf>
    <xf numFmtId="0" fontId="25" fillId="13" borderId="52" xfId="0" applyFont="1" applyFill="1" applyBorder="1" applyAlignment="1">
      <alignment horizontal="center" vertical="center"/>
    </xf>
    <xf numFmtId="0" fontId="14" fillId="8" borderId="0" xfId="0" applyFont="1" applyFill="1" applyAlignment="1">
      <alignment horizontal="center" vertical="center"/>
    </xf>
    <xf numFmtId="0" fontId="28" fillId="3" borderId="55" xfId="0" applyFont="1" applyFill="1" applyBorder="1" applyAlignment="1">
      <alignment horizontal="center" vertical="center"/>
    </xf>
    <xf numFmtId="0" fontId="33" fillId="32" borderId="54" xfId="0" applyFont="1" applyFill="1" applyBorder="1" applyAlignment="1">
      <alignment horizontal="center" vertical="center"/>
    </xf>
    <xf numFmtId="0" fontId="21" fillId="0" borderId="0" xfId="0" applyFont="1" applyAlignment="1">
      <alignment horizontal="center" vertical="center"/>
    </xf>
    <xf numFmtId="0" fontId="2" fillId="0" borderId="0" xfId="0" applyFont="1" applyAlignment="1">
      <alignment horizontal="center" vertical="center"/>
    </xf>
    <xf numFmtId="165" fontId="2" fillId="0" borderId="0" xfId="0" applyNumberFormat="1" applyFont="1" applyAlignment="1">
      <alignment horizontal="center" vertical="center"/>
    </xf>
    <xf numFmtId="0" fontId="0" fillId="0" borderId="0" xfId="0" applyAlignment="1">
      <alignment horizontal="center" vertical="center"/>
    </xf>
    <xf numFmtId="165" fontId="0" fillId="0" borderId="0" xfId="0" applyNumberFormat="1" applyAlignment="1">
      <alignment horizontal="center" vertical="center"/>
    </xf>
    <xf numFmtId="0" fontId="1" fillId="5" borderId="5" xfId="0" applyFont="1" applyFill="1" applyBorder="1" applyAlignment="1">
      <alignment horizontal="left" vertical="center" wrapText="1" indent="1"/>
    </xf>
    <xf numFmtId="0" fontId="1" fillId="5" borderId="0" xfId="0" applyFont="1" applyFill="1" applyAlignment="1">
      <alignment horizontal="left" vertical="center" wrapText="1" indent="1"/>
    </xf>
    <xf numFmtId="0" fontId="1" fillId="5" borderId="8" xfId="0" applyFont="1" applyFill="1" applyBorder="1" applyAlignment="1">
      <alignment horizontal="left" vertical="center" wrapText="1" indent="1"/>
    </xf>
    <xf numFmtId="0" fontId="5" fillId="4" borderId="6" xfId="0" applyFont="1" applyFill="1" applyBorder="1" applyAlignment="1">
      <alignment horizontal="center" vertical="center"/>
    </xf>
    <xf numFmtId="0" fontId="6" fillId="4" borderId="4" xfId="0" applyFont="1" applyFill="1" applyBorder="1" applyAlignment="1">
      <alignment horizontal="center" vertical="center"/>
    </xf>
    <xf numFmtId="0" fontId="6" fillId="4" borderId="7" xfId="0" applyFont="1" applyFill="1" applyBorder="1" applyAlignment="1">
      <alignment horizontal="center" vertical="center"/>
    </xf>
    <xf numFmtId="0" fontId="6" fillId="4" borderId="9" xfId="0" applyFont="1" applyFill="1" applyBorder="1" applyAlignment="1">
      <alignment horizontal="center" vertical="center"/>
    </xf>
    <xf numFmtId="0" fontId="6" fillId="4" borderId="10" xfId="0" applyFont="1" applyFill="1" applyBorder="1" applyAlignment="1">
      <alignment horizontal="center" vertical="center"/>
    </xf>
    <xf numFmtId="0" fontId="6" fillId="4" borderId="11" xfId="0" applyFont="1" applyFill="1" applyBorder="1" applyAlignment="1">
      <alignment horizontal="center" vertical="center"/>
    </xf>
    <xf numFmtId="0" fontId="7" fillId="6" borderId="5" xfId="0" applyFont="1" applyFill="1" applyBorder="1" applyAlignment="1">
      <alignment horizontal="right" vertical="center" wrapText="1"/>
    </xf>
    <xf numFmtId="0" fontId="7" fillId="6" borderId="0" xfId="0" applyFont="1" applyFill="1" applyAlignment="1">
      <alignment horizontal="right" vertical="center" wrapText="1"/>
    </xf>
    <xf numFmtId="0" fontId="7" fillId="6" borderId="8" xfId="0" applyFont="1" applyFill="1" applyBorder="1" applyAlignment="1">
      <alignment horizontal="right" vertical="center" wrapText="1"/>
    </xf>
    <xf numFmtId="0" fontId="1" fillId="6" borderId="5" xfId="0" applyFont="1" applyFill="1" applyBorder="1" applyAlignment="1">
      <alignment horizontal="left" vertical="center" wrapText="1" indent="41"/>
    </xf>
    <xf numFmtId="0" fontId="1" fillId="6" borderId="0" xfId="0" applyFont="1" applyFill="1" applyAlignment="1">
      <alignment horizontal="left" vertical="center" wrapText="1" indent="41"/>
    </xf>
    <xf numFmtId="0" fontId="1" fillId="6" borderId="8" xfId="0" applyFont="1" applyFill="1" applyBorder="1" applyAlignment="1">
      <alignment horizontal="left" vertical="center" wrapText="1" indent="41"/>
    </xf>
    <xf numFmtId="0" fontId="1" fillId="6" borderId="5" xfId="0" applyFont="1" applyFill="1" applyBorder="1" applyAlignment="1">
      <alignment horizontal="center" vertical="center" wrapText="1"/>
    </xf>
    <xf numFmtId="0" fontId="1" fillId="6" borderId="0" xfId="0" applyFont="1" applyFill="1" applyAlignment="1">
      <alignment horizontal="center" vertical="center" wrapText="1"/>
    </xf>
    <xf numFmtId="0" fontId="1" fillId="6" borderId="8" xfId="0" applyFont="1" applyFill="1" applyBorder="1" applyAlignment="1">
      <alignment horizontal="center" vertical="center" wrapText="1"/>
    </xf>
    <xf numFmtId="0" fontId="21" fillId="0" borderId="0" xfId="0" applyFont="1" applyAlignment="1">
      <alignment horizontal="center" vertical="center"/>
    </xf>
    <xf numFmtId="0" fontId="34" fillId="0" borderId="26" xfId="0" applyFont="1" applyBorder="1" applyAlignment="1">
      <alignment horizontal="left" vertical="center" wrapText="1"/>
    </xf>
    <xf numFmtId="0" fontId="34" fillId="0" borderId="56" xfId="0" applyFont="1" applyBorder="1" applyAlignment="1">
      <alignment horizontal="left" vertical="center" wrapText="1"/>
    </xf>
    <xf numFmtId="0" fontId="34" fillId="0" borderId="58" xfId="0" applyFont="1" applyBorder="1" applyAlignment="1">
      <alignment horizontal="left" vertical="center" wrapText="1"/>
    </xf>
    <xf numFmtId="0" fontId="34" fillId="0" borderId="59" xfId="0" applyFont="1" applyBorder="1" applyAlignment="1">
      <alignment horizontal="left" vertical="center" wrapText="1"/>
    </xf>
    <xf numFmtId="0" fontId="34" fillId="0" borderId="61" xfId="0" applyFont="1" applyBorder="1" applyAlignment="1">
      <alignment horizontal="left" vertical="center" wrapText="1"/>
    </xf>
    <xf numFmtId="0" fontId="34" fillId="0" borderId="62" xfId="0" applyFont="1" applyBorder="1" applyAlignment="1">
      <alignment horizontal="left" vertical="center" wrapText="1"/>
    </xf>
    <xf numFmtId="0" fontId="14" fillId="0" borderId="25" xfId="0" applyFont="1" applyBorder="1" applyAlignment="1">
      <alignment horizontal="center" vertical="center"/>
    </xf>
    <xf numFmtId="0" fontId="14" fillId="0" borderId="57" xfId="0" applyFont="1" applyBorder="1" applyAlignment="1">
      <alignment horizontal="center" vertical="center"/>
    </xf>
    <xf numFmtId="0" fontId="14" fillId="0" borderId="60" xfId="0" applyFont="1" applyBorder="1" applyAlignment="1">
      <alignment horizontal="center" vertical="center"/>
    </xf>
    <xf numFmtId="0" fontId="34" fillId="0" borderId="26" xfId="0" applyFont="1" applyBorder="1" applyAlignment="1">
      <alignment horizontal="left" vertical="center"/>
    </xf>
    <xf numFmtId="0" fontId="34" fillId="0" borderId="56" xfId="0" applyFont="1" applyBorder="1" applyAlignment="1">
      <alignment horizontal="left" vertical="center"/>
    </xf>
    <xf numFmtId="0" fontId="34" fillId="0" borderId="58" xfId="0" applyFont="1" applyBorder="1" applyAlignment="1">
      <alignment horizontal="left" vertical="center"/>
    </xf>
    <xf numFmtId="0" fontId="34" fillId="0" borderId="59" xfId="0" applyFont="1" applyBorder="1" applyAlignment="1">
      <alignment horizontal="left" vertical="center"/>
    </xf>
    <xf numFmtId="0" fontId="34" fillId="0" borderId="61" xfId="0" applyFont="1" applyBorder="1" applyAlignment="1">
      <alignment horizontal="left" vertical="center"/>
    </xf>
    <xf numFmtId="0" fontId="34" fillId="0" borderId="62" xfId="0" applyFont="1" applyBorder="1" applyAlignment="1">
      <alignment horizontal="left" vertical="center"/>
    </xf>
    <xf numFmtId="0" fontId="14" fillId="0" borderId="26" xfId="0" applyFont="1" applyBorder="1" applyAlignment="1">
      <alignment horizontal="left" vertical="center"/>
    </xf>
    <xf numFmtId="0" fontId="14" fillId="0" borderId="56" xfId="0" applyFont="1" applyBorder="1" applyAlignment="1">
      <alignment horizontal="left" vertical="center"/>
    </xf>
    <xf numFmtId="0" fontId="14" fillId="0" borderId="58" xfId="0" applyFont="1" applyBorder="1" applyAlignment="1">
      <alignment horizontal="left" vertical="center"/>
    </xf>
    <xf numFmtId="0" fontId="14" fillId="0" borderId="59" xfId="0" applyFont="1" applyBorder="1" applyAlignment="1">
      <alignment horizontal="left" vertical="center"/>
    </xf>
    <xf numFmtId="0" fontId="14" fillId="0" borderId="61" xfId="0" applyFont="1" applyBorder="1" applyAlignment="1">
      <alignment horizontal="left" vertical="center"/>
    </xf>
    <xf numFmtId="0" fontId="14" fillId="0" borderId="62" xfId="0" applyFont="1" applyBorder="1" applyAlignment="1">
      <alignment horizontal="left" vertical="center"/>
    </xf>
    <xf numFmtId="0" fontId="15" fillId="0" borderId="0" xfId="0" applyFont="1" applyAlignment="1">
      <alignment horizontal="center" vertical="center"/>
    </xf>
    <xf numFmtId="0" fontId="31" fillId="31" borderId="1" xfId="0" applyFont="1" applyFill="1" applyBorder="1" applyAlignment="1">
      <alignment horizontal="center" vertical="center"/>
    </xf>
    <xf numFmtId="0" fontId="32" fillId="31" borderId="2" xfId="0" applyFont="1" applyFill="1" applyBorder="1" applyAlignment="1">
      <alignment horizontal="center" vertical="center"/>
    </xf>
    <xf numFmtId="0" fontId="32" fillId="31" borderId="3" xfId="0" applyFont="1" applyFill="1" applyBorder="1" applyAlignment="1">
      <alignment horizontal="center" vertical="center"/>
    </xf>
    <xf numFmtId="0" fontId="21" fillId="2" borderId="1" xfId="0" applyFont="1" applyFill="1" applyBorder="1" applyAlignment="1">
      <alignment horizontal="center" vertical="center"/>
    </xf>
    <xf numFmtId="0" fontId="21" fillId="2" borderId="2" xfId="0" applyFont="1" applyFill="1" applyBorder="1" applyAlignment="1">
      <alignment horizontal="center" vertical="center"/>
    </xf>
    <xf numFmtId="0" fontId="21" fillId="2" borderId="3" xfId="0" applyFont="1" applyFill="1" applyBorder="1" applyAlignment="1">
      <alignment horizontal="center" vertical="center"/>
    </xf>
    <xf numFmtId="0" fontId="9" fillId="2" borderId="1"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1" xfId="0" applyFont="1" applyFill="1" applyBorder="1" applyAlignment="1">
      <alignment horizontal="center" vertical="center" wrapText="1"/>
    </xf>
    <xf numFmtId="0" fontId="4" fillId="0" borderId="27" xfId="0" applyFont="1" applyBorder="1" applyAlignment="1">
      <alignment horizontal="center" vertical="center"/>
    </xf>
    <xf numFmtId="0" fontId="14" fillId="0" borderId="12" xfId="0" applyFont="1" applyBorder="1" applyAlignment="1">
      <alignment horizontal="center" vertical="center"/>
    </xf>
    <xf numFmtId="0" fontId="15" fillId="7" borderId="27" xfId="0" applyFont="1" applyFill="1" applyBorder="1" applyAlignment="1">
      <alignment horizontal="center" vertical="center"/>
    </xf>
    <xf numFmtId="0" fontId="22" fillId="27" borderId="38" xfId="0" applyFont="1" applyFill="1" applyBorder="1" applyAlignment="1">
      <alignment horizontal="center" vertical="center"/>
    </xf>
    <xf numFmtId="0" fontId="22" fillId="27" borderId="47" xfId="0" applyFont="1" applyFill="1" applyBorder="1" applyAlignment="1">
      <alignment horizontal="center" vertical="center"/>
    </xf>
    <xf numFmtId="0" fontId="29" fillId="27" borderId="47" xfId="1" applyFont="1" applyFill="1" applyBorder="1" applyAlignment="1">
      <alignment horizontal="center" vertical="center"/>
    </xf>
    <xf numFmtId="0" fontId="29" fillId="27" borderId="39" xfId="1" applyFont="1" applyFill="1" applyBorder="1" applyAlignment="1">
      <alignment horizontal="center" vertical="center"/>
    </xf>
    <xf numFmtId="0" fontId="20" fillId="26" borderId="38" xfId="0" applyFont="1" applyFill="1" applyBorder="1" applyAlignment="1">
      <alignment horizontal="center" vertical="center"/>
    </xf>
    <xf numFmtId="0" fontId="20" fillId="26" borderId="47" xfId="0" applyFont="1" applyFill="1" applyBorder="1" applyAlignment="1">
      <alignment horizontal="center" vertical="center"/>
    </xf>
    <xf numFmtId="0" fontId="29" fillId="26" borderId="47" xfId="0" applyFont="1" applyFill="1" applyBorder="1" applyAlignment="1">
      <alignment horizontal="center" vertical="center"/>
    </xf>
    <xf numFmtId="0" fontId="29" fillId="26" borderId="39" xfId="0" applyFont="1" applyFill="1" applyBorder="1" applyAlignment="1">
      <alignment horizontal="center" vertical="center"/>
    </xf>
    <xf numFmtId="0" fontId="15" fillId="0" borderId="9" xfId="0" applyFont="1" applyBorder="1" applyAlignment="1">
      <alignment horizontal="center" vertical="center"/>
    </xf>
    <xf numFmtId="0" fontId="15" fillId="0" borderId="10" xfId="0" applyFont="1" applyBorder="1" applyAlignment="1">
      <alignment horizontal="center" vertical="center"/>
    </xf>
    <xf numFmtId="0" fontId="15" fillId="0" borderId="2" xfId="0" applyFont="1" applyBorder="1" applyAlignment="1">
      <alignment horizontal="center" vertical="center"/>
    </xf>
    <xf numFmtId="0" fontId="15" fillId="0" borderId="3" xfId="0" applyFont="1" applyBorder="1" applyAlignment="1">
      <alignment horizontal="center" vertical="center"/>
    </xf>
    <xf numFmtId="0" fontId="15" fillId="21" borderId="1" xfId="0" applyFont="1" applyFill="1" applyBorder="1" applyAlignment="1">
      <alignment horizontal="center" vertical="center"/>
    </xf>
    <xf numFmtId="0" fontId="15" fillId="21" borderId="2" xfId="0" applyFont="1" applyFill="1" applyBorder="1" applyAlignment="1">
      <alignment horizontal="center" vertical="center"/>
    </xf>
    <xf numFmtId="0" fontId="15" fillId="21" borderId="3" xfId="0" applyFont="1" applyFill="1" applyBorder="1" applyAlignment="1">
      <alignment horizontal="center" vertical="center"/>
    </xf>
    <xf numFmtId="0" fontId="15" fillId="2" borderId="1" xfId="0" applyFont="1" applyFill="1" applyBorder="1" applyAlignment="1">
      <alignment horizontal="center" vertical="center"/>
    </xf>
    <xf numFmtId="0" fontId="15" fillId="2" borderId="2" xfId="0" applyFont="1" applyFill="1" applyBorder="1" applyAlignment="1">
      <alignment horizontal="center" vertical="center"/>
    </xf>
    <xf numFmtId="0" fontId="15" fillId="2" borderId="3" xfId="0" applyFont="1" applyFill="1" applyBorder="1" applyAlignment="1">
      <alignment horizontal="center" vertical="center"/>
    </xf>
    <xf numFmtId="0" fontId="4" fillId="2" borderId="25" xfId="0" applyFont="1" applyFill="1" applyBorder="1" applyAlignment="1">
      <alignment horizontal="center" vertical="center"/>
    </xf>
    <xf numFmtId="0" fontId="4" fillId="2" borderId="26" xfId="0" applyFont="1" applyFill="1" applyBorder="1" applyAlignment="1">
      <alignment horizontal="center" vertical="center"/>
    </xf>
    <xf numFmtId="0" fontId="4" fillId="2" borderId="16" xfId="0" applyFont="1" applyFill="1" applyBorder="1" applyAlignment="1">
      <alignment horizontal="center" vertical="center"/>
    </xf>
    <xf numFmtId="0" fontId="4" fillId="2" borderId="17" xfId="0" applyFont="1"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colors>
    <mruColors>
      <color rgb="FFD0D0FF"/>
      <color rgb="FFFFFF00"/>
      <color rgb="FFFF8080"/>
      <color rgb="FF008000"/>
      <color rgb="FFFFFFD0"/>
      <color rgb="FF8080FF"/>
      <color rgb="FFFFFF80"/>
      <color rgb="FF80FF80"/>
      <color rgb="FF0000FF"/>
      <color rgb="FF006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6</xdr:col>
      <xdr:colOff>727869</xdr:colOff>
      <xdr:row>5</xdr:row>
      <xdr:rowOff>142874</xdr:rowOff>
    </xdr:from>
    <xdr:to>
      <xdr:col>9</xdr:col>
      <xdr:colOff>346869</xdr:colOff>
      <xdr:row>7</xdr:row>
      <xdr:rowOff>223836</xdr:rowOff>
    </xdr:to>
    <xdr:sp macro="[0]!ThisWorkbook.Launch" textlink="">
      <xdr:nvSpPr>
        <xdr:cNvPr id="5" name="Rectangle: Rounded Corners 4">
          <a:extLst>
            <a:ext uri="{FF2B5EF4-FFF2-40B4-BE49-F238E27FC236}">
              <a16:creationId xmlns:a16="http://schemas.microsoft.com/office/drawing/2014/main" id="{EC2E1059-1ED7-5FCB-A73E-58BB3325BA24}"/>
            </a:ext>
          </a:extLst>
        </xdr:cNvPr>
        <xdr:cNvSpPr/>
      </xdr:nvSpPr>
      <xdr:spPr>
        <a:xfrm>
          <a:off x="4933157" y="871537"/>
          <a:ext cx="2076450" cy="628649"/>
        </a:xfrm>
        <a:prstGeom prst="roundRect">
          <a:avLst/>
        </a:prstGeom>
        <a:gradFill flip="none" rotWithShape="1">
          <a:gsLst>
            <a:gs pos="5000">
              <a:schemeClr val="dk1">
                <a:satMod val="103000"/>
                <a:tint val="94000"/>
                <a:lumMod val="88000"/>
                <a:lumOff val="12000"/>
              </a:schemeClr>
            </a:gs>
            <a:gs pos="50000">
              <a:schemeClr val="dk1">
                <a:satMod val="110000"/>
                <a:lumMod val="100000"/>
                <a:shade val="100000"/>
              </a:schemeClr>
            </a:gs>
            <a:gs pos="100000">
              <a:schemeClr val="dk1">
                <a:lumMod val="99000"/>
                <a:satMod val="120000"/>
                <a:shade val="78000"/>
              </a:schemeClr>
            </a:gs>
          </a:gsLst>
          <a:lin ang="2700000" scaled="1"/>
          <a:tileRect/>
        </a:gradFill>
        <a:ln>
          <a:solidFill>
            <a:srgbClr val="FFFF00"/>
          </a:solidFill>
        </a:ln>
      </xdr:spPr>
      <xdr:style>
        <a:lnRef idx="0">
          <a:schemeClr val="dk1"/>
        </a:lnRef>
        <a:fillRef idx="3">
          <a:schemeClr val="dk1"/>
        </a:fillRef>
        <a:effectRef idx="3">
          <a:schemeClr val="dk1"/>
        </a:effectRef>
        <a:fontRef idx="minor">
          <a:schemeClr val="lt1"/>
        </a:fontRef>
      </xdr:style>
      <xdr:txBody>
        <a:bodyPr vertOverflow="clip" horzOverflow="clip" wrap="square" lIns="91440" tIns="45720" rIns="91440" bIns="45720" rtlCol="0" anchor="ctr"/>
        <a:lstStyle/>
        <a:p>
          <a:pPr algn="ctr"/>
          <a:r>
            <a:rPr lang="en-US" sz="1500" b="1">
              <a:solidFill>
                <a:srgbClr val="FFFF00"/>
              </a:solidFill>
              <a:effectLst>
                <a:glow rad="38100">
                  <a:srgbClr val="FFFFD5">
                    <a:alpha val="20000"/>
                  </a:srgbClr>
                </a:glow>
              </a:effectLst>
            </a:rPr>
            <a:t>Click This Button To Run Program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120872</xdr:colOff>
      <xdr:row>0</xdr:row>
      <xdr:rowOff>38039</xdr:rowOff>
    </xdr:from>
    <xdr:to>
      <xdr:col>0</xdr:col>
      <xdr:colOff>1429052</xdr:colOff>
      <xdr:row>0</xdr:row>
      <xdr:rowOff>195263</xdr:rowOff>
    </xdr:to>
    <xdr:sp macro="[0]!Sheet3.mAlphabetize" textlink="">
      <xdr:nvSpPr>
        <xdr:cNvPr id="3" name="Rectangle: Rounded Corners 2">
          <a:extLst>
            <a:ext uri="{FF2B5EF4-FFF2-40B4-BE49-F238E27FC236}">
              <a16:creationId xmlns:a16="http://schemas.microsoft.com/office/drawing/2014/main" id="{20147771-5195-B9E4-57E8-324A4E9376CA}"/>
            </a:ext>
          </a:extLst>
        </xdr:cNvPr>
        <xdr:cNvSpPr/>
      </xdr:nvSpPr>
      <xdr:spPr>
        <a:xfrm>
          <a:off x="120872" y="38039"/>
          <a:ext cx="1308180" cy="157224"/>
        </a:xfrm>
        <a:prstGeom prst="roundRect">
          <a:avLst/>
        </a:prstGeom>
        <a:gradFill flip="none" rotWithShape="1">
          <a:gsLst>
            <a:gs pos="0">
              <a:schemeClr val="dk1">
                <a:satMod val="103000"/>
                <a:tint val="94000"/>
                <a:lumMod val="88000"/>
              </a:schemeClr>
            </a:gs>
            <a:gs pos="50000">
              <a:schemeClr val="dk1">
                <a:satMod val="110000"/>
                <a:lumMod val="100000"/>
                <a:shade val="100000"/>
              </a:schemeClr>
            </a:gs>
            <a:gs pos="100000">
              <a:schemeClr val="dk1">
                <a:lumMod val="99000"/>
                <a:satMod val="120000"/>
                <a:shade val="78000"/>
              </a:schemeClr>
            </a:gs>
          </a:gsLst>
          <a:lin ang="2700000" scaled="1"/>
          <a:tileRect/>
        </a:gradFill>
        <a:ln w="12700">
          <a:solidFill>
            <a:srgbClr val="FFFF00"/>
          </a:solidFill>
        </a:ln>
        <a:effectLst>
          <a:glow rad="50800">
            <a:srgbClr val="FFFF00">
              <a:alpha val="22000"/>
            </a:srgbClr>
          </a:glow>
          <a:outerShdw blurRad="101600" dist="88900" dir="2700000" sx="103000" sy="103000" algn="ctr" rotWithShape="0">
            <a:srgbClr val="000000">
              <a:alpha val="64000"/>
            </a:srgbClr>
          </a:outerShdw>
          <a:softEdge rad="38100"/>
        </a:effectLst>
        <a:scene3d>
          <a:camera prst="orthographicFront"/>
          <a:lightRig rig="threePt" dir="t"/>
        </a:scene3d>
        <a:sp3d prstMaterial="softEdge">
          <a:bevelT/>
        </a:sp3d>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400" b="1">
              <a:solidFill>
                <a:srgbClr val="FFFF00"/>
              </a:solidFill>
              <a:effectLst/>
              <a:latin typeface="+mn-lt"/>
              <a:ea typeface="+mn-ea"/>
              <a:cs typeface="+mn-cs"/>
            </a:rPr>
            <a:t>ALPHABETIZE</a:t>
          </a:r>
          <a:endParaRPr lang="en-US" sz="1400" b="0">
            <a:solidFill>
              <a:srgbClr val="FFFF00"/>
            </a:solidFill>
            <a:effectLst/>
            <a:latin typeface="+mn-lt"/>
            <a:ea typeface="+mn-ea"/>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32824</xdr:colOff>
      <xdr:row>3</xdr:row>
      <xdr:rowOff>77126</xdr:rowOff>
    </xdr:from>
    <xdr:to>
      <xdr:col>1</xdr:col>
      <xdr:colOff>909138</xdr:colOff>
      <xdr:row>5</xdr:row>
      <xdr:rowOff>182267</xdr:rowOff>
    </xdr:to>
    <xdr:sp macro="[0]!ThisWorkbook.mLaunch" textlink="">
      <xdr:nvSpPr>
        <xdr:cNvPr id="2" name="Rectangle: Rounded Corners 1">
          <a:extLst>
            <a:ext uri="{FF2B5EF4-FFF2-40B4-BE49-F238E27FC236}">
              <a16:creationId xmlns:a16="http://schemas.microsoft.com/office/drawing/2014/main" id="{08D7EBB3-C9BD-4748-BAC2-25C8690C8F6E}"/>
            </a:ext>
          </a:extLst>
        </xdr:cNvPr>
        <xdr:cNvSpPr/>
      </xdr:nvSpPr>
      <xdr:spPr>
        <a:xfrm>
          <a:off x="32824" y="777007"/>
          <a:ext cx="1919923" cy="527554"/>
        </a:xfrm>
        <a:prstGeom prst="roundRect">
          <a:avLst/>
        </a:prstGeom>
        <a:gradFill flip="none" rotWithShape="1">
          <a:gsLst>
            <a:gs pos="5000">
              <a:schemeClr val="dk1">
                <a:satMod val="103000"/>
                <a:tint val="94000"/>
                <a:lumMod val="88000"/>
                <a:lumOff val="12000"/>
              </a:schemeClr>
            </a:gs>
            <a:gs pos="50000">
              <a:schemeClr val="dk1">
                <a:satMod val="110000"/>
                <a:lumMod val="100000"/>
                <a:shade val="100000"/>
              </a:schemeClr>
            </a:gs>
            <a:gs pos="100000">
              <a:schemeClr val="dk1">
                <a:lumMod val="99000"/>
                <a:satMod val="120000"/>
                <a:shade val="78000"/>
              </a:schemeClr>
            </a:gs>
          </a:gsLst>
          <a:lin ang="2700000" scaled="1"/>
          <a:tileRect/>
        </a:gradFill>
        <a:ln>
          <a:solidFill>
            <a:srgbClr val="FFFF00"/>
          </a:solidFill>
        </a:ln>
      </xdr:spPr>
      <xdr:style>
        <a:lnRef idx="0">
          <a:schemeClr val="dk1"/>
        </a:lnRef>
        <a:fillRef idx="3">
          <a:schemeClr val="dk1"/>
        </a:fillRef>
        <a:effectRef idx="3">
          <a:schemeClr val="dk1"/>
        </a:effectRef>
        <a:fontRef idx="minor">
          <a:schemeClr val="lt1"/>
        </a:fontRef>
      </xdr:style>
      <xdr:txBody>
        <a:bodyPr vertOverflow="clip" horzOverflow="clip" wrap="square" lIns="91440" tIns="45720" rIns="91440" bIns="45720" rtlCol="0" anchor="ctr"/>
        <a:lstStyle/>
        <a:p>
          <a:pPr algn="ctr"/>
          <a:r>
            <a:rPr lang="en-US" sz="1050" b="1">
              <a:solidFill>
                <a:srgbClr val="FFFF00"/>
              </a:solidFill>
              <a:effectLst>
                <a:glow rad="38100">
                  <a:srgbClr val="FFFFD5">
                    <a:alpha val="20000"/>
                  </a:srgbClr>
                </a:glow>
              </a:effectLst>
            </a:rPr>
            <a:t>Click This Button To Run Program</a:t>
          </a:r>
        </a:p>
      </xdr:txBody>
    </xdr:sp>
    <xdr:clientData/>
  </xdr:twoCellAnchor>
  <xdr:twoCellAnchor>
    <xdr:from>
      <xdr:col>10</xdr:col>
      <xdr:colOff>142374</xdr:colOff>
      <xdr:row>3</xdr:row>
      <xdr:rowOff>81399</xdr:rowOff>
    </xdr:from>
    <xdr:to>
      <xdr:col>11</xdr:col>
      <xdr:colOff>1018688</xdr:colOff>
      <xdr:row>5</xdr:row>
      <xdr:rowOff>186540</xdr:rowOff>
    </xdr:to>
    <xdr:sp macro="[0]!ThisWorkbook.mLaunch" textlink="">
      <xdr:nvSpPr>
        <xdr:cNvPr id="5" name="Rectangle: Rounded Corners 4">
          <a:extLst>
            <a:ext uri="{FF2B5EF4-FFF2-40B4-BE49-F238E27FC236}">
              <a16:creationId xmlns:a16="http://schemas.microsoft.com/office/drawing/2014/main" id="{2517D7FE-B20D-4B4B-AA28-E9173D7E535C}"/>
            </a:ext>
          </a:extLst>
        </xdr:cNvPr>
        <xdr:cNvSpPr/>
      </xdr:nvSpPr>
      <xdr:spPr>
        <a:xfrm>
          <a:off x="10578461" y="781280"/>
          <a:ext cx="1919923" cy="527554"/>
        </a:xfrm>
        <a:prstGeom prst="roundRect">
          <a:avLst/>
        </a:prstGeom>
        <a:gradFill flip="none" rotWithShape="1">
          <a:gsLst>
            <a:gs pos="5000">
              <a:schemeClr val="dk1">
                <a:satMod val="103000"/>
                <a:tint val="94000"/>
                <a:lumMod val="88000"/>
                <a:lumOff val="12000"/>
              </a:schemeClr>
            </a:gs>
            <a:gs pos="50000">
              <a:schemeClr val="dk1">
                <a:satMod val="110000"/>
                <a:lumMod val="100000"/>
                <a:shade val="100000"/>
              </a:schemeClr>
            </a:gs>
            <a:gs pos="100000">
              <a:schemeClr val="dk1">
                <a:lumMod val="99000"/>
                <a:satMod val="120000"/>
                <a:shade val="78000"/>
              </a:schemeClr>
            </a:gs>
          </a:gsLst>
          <a:lin ang="2700000" scaled="1"/>
          <a:tileRect/>
        </a:gradFill>
        <a:ln>
          <a:solidFill>
            <a:srgbClr val="FFFF00"/>
          </a:solidFill>
        </a:ln>
      </xdr:spPr>
      <xdr:style>
        <a:lnRef idx="0">
          <a:schemeClr val="dk1"/>
        </a:lnRef>
        <a:fillRef idx="3">
          <a:schemeClr val="dk1"/>
        </a:fillRef>
        <a:effectRef idx="3">
          <a:schemeClr val="dk1"/>
        </a:effectRef>
        <a:fontRef idx="minor">
          <a:schemeClr val="lt1"/>
        </a:fontRef>
      </xdr:style>
      <xdr:txBody>
        <a:bodyPr vertOverflow="clip" horzOverflow="clip" wrap="square" lIns="91440" tIns="45720" rIns="91440" bIns="45720" rtlCol="0" anchor="ctr"/>
        <a:lstStyle/>
        <a:p>
          <a:pPr algn="ctr"/>
          <a:r>
            <a:rPr lang="en-US" sz="1050" b="1">
              <a:solidFill>
                <a:srgbClr val="FFFF00"/>
              </a:solidFill>
              <a:effectLst>
                <a:glow rad="38100">
                  <a:srgbClr val="FFFFD5">
                    <a:alpha val="20000"/>
                  </a:srgbClr>
                </a:glow>
              </a:effectLst>
            </a:rPr>
            <a:t>Click This Button To Run Program</a:t>
          </a:r>
        </a:p>
      </xdr:txBody>
    </xdr:sp>
    <xdr:clientData/>
  </xdr:twoCellAnchor>
  <xdr:twoCellAnchor>
    <xdr:from>
      <xdr:col>1</xdr:col>
      <xdr:colOff>78827</xdr:colOff>
      <xdr:row>19</xdr:row>
      <xdr:rowOff>22991</xdr:rowOff>
    </xdr:from>
    <xdr:to>
      <xdr:col>2</xdr:col>
      <xdr:colOff>440121</xdr:colOff>
      <xdr:row>19</xdr:row>
      <xdr:rowOff>243051</xdr:rowOff>
    </xdr:to>
    <xdr:sp macro="[0]!Sheet6.mPrefSort" textlink="">
      <xdr:nvSpPr>
        <xdr:cNvPr id="3" name="Rectangle: Rounded Corners 2">
          <a:extLst>
            <a:ext uri="{FF2B5EF4-FFF2-40B4-BE49-F238E27FC236}">
              <a16:creationId xmlns:a16="http://schemas.microsoft.com/office/drawing/2014/main" id="{79826B8D-66C8-7F5F-EFAD-13A4A7DC830A}"/>
            </a:ext>
          </a:extLst>
        </xdr:cNvPr>
        <xdr:cNvSpPr/>
      </xdr:nvSpPr>
      <xdr:spPr>
        <a:xfrm>
          <a:off x="1123293" y="3918388"/>
          <a:ext cx="1405759" cy="220060"/>
        </a:xfrm>
        <a:prstGeom prst="roundRect">
          <a:avLst/>
        </a:prstGeom>
        <a:ln>
          <a:solidFill>
            <a:srgbClr val="FFFF00">
              <a:alpha val="80000"/>
            </a:srgbClr>
          </a:solidFill>
        </a:ln>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lang="en-US" sz="700" b="1">
              <a:solidFill>
                <a:srgbClr val="FFFF00"/>
              </a:solidFill>
            </a:rPr>
            <a:t>Sort Interface Item Names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3A342-14E8-4B8D-B3D5-30BF5F5E7AAD}">
  <sheetPr codeName="Sheet1"/>
  <dimension ref="B1:O38"/>
  <sheetViews>
    <sheetView tabSelected="1" zoomScale="85" zoomScaleNormal="85" workbookViewId="0"/>
  </sheetViews>
  <sheetFormatPr defaultRowHeight="15" x14ac:dyDescent="0.25"/>
  <cols>
    <col min="1" max="1" width="1.5703125" customWidth="1"/>
    <col min="2" max="15" width="11.42578125" customWidth="1"/>
  </cols>
  <sheetData>
    <row r="1" spans="2:15" ht="6" customHeight="1" x14ac:dyDescent="0.25"/>
    <row r="2" spans="2:15" ht="4.1500000000000004" customHeight="1" thickBot="1" x14ac:dyDescent="0.3"/>
    <row r="3" spans="2:15" ht="14.25" customHeight="1" thickTop="1" x14ac:dyDescent="0.25">
      <c r="B3" s="142" t="s">
        <v>43</v>
      </c>
      <c r="C3" s="143"/>
      <c r="D3" s="143"/>
      <c r="E3" s="143"/>
      <c r="F3" s="143"/>
      <c r="G3" s="143"/>
      <c r="H3" s="143"/>
      <c r="I3" s="143"/>
      <c r="J3" s="143"/>
      <c r="K3" s="143"/>
      <c r="L3" s="143"/>
      <c r="M3" s="143"/>
      <c r="N3" s="143"/>
      <c r="O3" s="144"/>
    </row>
    <row r="4" spans="2:15" ht="18.75" customHeight="1" thickBot="1" x14ac:dyDescent="0.3">
      <c r="B4" s="145"/>
      <c r="C4" s="146"/>
      <c r="D4" s="146"/>
      <c r="E4" s="146"/>
      <c r="F4" s="146"/>
      <c r="G4" s="146"/>
      <c r="H4" s="146"/>
      <c r="I4" s="146"/>
      <c r="J4" s="146"/>
      <c r="K4" s="146"/>
      <c r="L4" s="146"/>
      <c r="M4" s="146"/>
      <c r="N4" s="146"/>
      <c r="O4" s="147"/>
    </row>
    <row r="5" spans="2:15" ht="14.25" customHeight="1" thickTop="1" x14ac:dyDescent="0.25">
      <c r="B5" s="148" t="s">
        <v>74</v>
      </c>
      <c r="C5" s="149"/>
      <c r="D5" s="149"/>
      <c r="E5" s="149"/>
      <c r="F5" s="149"/>
      <c r="G5" s="149"/>
      <c r="H5" s="149"/>
      <c r="I5" s="149"/>
      <c r="J5" s="149"/>
      <c r="K5" s="149"/>
      <c r="L5" s="149"/>
      <c r="M5" s="149"/>
      <c r="N5" s="149"/>
      <c r="O5" s="150"/>
    </row>
    <row r="6" spans="2:15" ht="14.25" customHeight="1" x14ac:dyDescent="0.25">
      <c r="B6" s="148"/>
      <c r="C6" s="149"/>
      <c r="D6" s="149"/>
      <c r="E6" s="149"/>
      <c r="F6" s="149"/>
      <c r="G6" s="149"/>
      <c r="H6" s="149"/>
      <c r="I6" s="149"/>
      <c r="J6" s="149"/>
      <c r="K6" s="149"/>
      <c r="L6" s="149"/>
      <c r="M6" s="149"/>
      <c r="N6" s="149"/>
      <c r="O6" s="150"/>
    </row>
    <row r="7" spans="2:15" ht="28.9" customHeight="1" x14ac:dyDescent="0.25">
      <c r="B7" s="11"/>
      <c r="C7" s="12"/>
      <c r="D7" s="12"/>
      <c r="E7" s="12"/>
      <c r="F7" s="12"/>
      <c r="G7" s="12"/>
      <c r="H7" s="12"/>
      <c r="I7" s="12"/>
      <c r="J7" s="12"/>
      <c r="K7" s="12"/>
      <c r="L7" s="12"/>
      <c r="M7" s="12"/>
      <c r="N7" s="12"/>
      <c r="O7" s="13"/>
    </row>
    <row r="8" spans="2:15" ht="25.9" customHeight="1" x14ac:dyDescent="0.25">
      <c r="B8" s="151"/>
      <c r="C8" s="152"/>
      <c r="D8" s="152"/>
      <c r="E8" s="152"/>
      <c r="F8" s="152"/>
      <c r="G8" s="152"/>
      <c r="H8" s="152"/>
      <c r="I8" s="152"/>
      <c r="J8" s="152"/>
      <c r="K8" s="152"/>
      <c r="L8" s="152"/>
      <c r="M8" s="152"/>
      <c r="N8" s="152"/>
      <c r="O8" s="153"/>
    </row>
    <row r="9" spans="2:15" ht="14.25" customHeight="1" x14ac:dyDescent="0.25">
      <c r="B9" s="154" t="s">
        <v>42</v>
      </c>
      <c r="C9" s="155"/>
      <c r="D9" s="155"/>
      <c r="E9" s="155"/>
      <c r="F9" s="155"/>
      <c r="G9" s="155"/>
      <c r="H9" s="155"/>
      <c r="I9" s="155"/>
      <c r="J9" s="155"/>
      <c r="K9" s="155"/>
      <c r="L9" s="155"/>
      <c r="M9" s="155"/>
      <c r="N9" s="155"/>
      <c r="O9" s="156"/>
    </row>
    <row r="10" spans="2:15" ht="11.25" customHeight="1" thickBot="1" x14ac:dyDescent="0.3">
      <c r="B10" s="14"/>
      <c r="C10" s="15"/>
      <c r="D10" s="15"/>
      <c r="E10" s="15"/>
      <c r="F10" s="15"/>
      <c r="G10" s="15"/>
      <c r="H10" s="15"/>
      <c r="I10" s="15"/>
      <c r="J10" s="15"/>
      <c r="K10" s="15"/>
      <c r="L10" s="15"/>
      <c r="M10" s="15"/>
      <c r="N10" s="15"/>
      <c r="O10" s="16"/>
    </row>
    <row r="11" spans="2:15" ht="3" customHeight="1" thickTop="1" x14ac:dyDescent="0.25">
      <c r="B11" s="6"/>
      <c r="C11" s="4"/>
      <c r="D11" s="4"/>
      <c r="E11" s="4"/>
      <c r="F11" s="4"/>
      <c r="G11" s="4"/>
      <c r="H11" s="4"/>
      <c r="I11" s="4"/>
      <c r="J11" s="4"/>
      <c r="K11" s="4"/>
      <c r="L11" s="4"/>
      <c r="M11" s="4"/>
      <c r="N11" s="4"/>
      <c r="O11" s="5"/>
    </row>
    <row r="12" spans="2:15" ht="14.25" customHeight="1" x14ac:dyDescent="0.25">
      <c r="B12" s="139" t="s">
        <v>34</v>
      </c>
      <c r="C12" s="140"/>
      <c r="D12" s="140"/>
      <c r="E12" s="140"/>
      <c r="F12" s="140"/>
      <c r="G12" s="140"/>
      <c r="H12" s="140"/>
      <c r="I12" s="140"/>
      <c r="J12" s="140"/>
      <c r="K12" s="140"/>
      <c r="L12" s="140"/>
      <c r="M12" s="140"/>
      <c r="N12" s="140"/>
      <c r="O12" s="141"/>
    </row>
    <row r="13" spans="2:15" ht="14.25" customHeight="1" x14ac:dyDescent="0.25">
      <c r="B13" s="2"/>
      <c r="C13" s="3"/>
      <c r="D13" s="3"/>
      <c r="E13" s="3"/>
      <c r="F13" s="3"/>
      <c r="G13" s="3"/>
      <c r="H13" s="3"/>
      <c r="I13" s="3"/>
      <c r="J13" s="3"/>
      <c r="K13" s="4"/>
      <c r="L13" s="4"/>
      <c r="M13" s="4"/>
      <c r="N13" s="4"/>
      <c r="O13" s="5"/>
    </row>
    <row r="14" spans="2:15" ht="3" customHeight="1" x14ac:dyDescent="0.25">
      <c r="B14" s="6"/>
      <c r="C14" s="3"/>
      <c r="D14" s="3"/>
      <c r="E14" s="3"/>
      <c r="F14" s="3"/>
      <c r="G14" s="3"/>
      <c r="H14" s="4"/>
      <c r="I14" s="4"/>
      <c r="J14" s="4"/>
      <c r="K14" s="4"/>
      <c r="L14" s="4"/>
      <c r="M14" s="4"/>
      <c r="N14" s="4"/>
      <c r="O14" s="5"/>
    </row>
    <row r="15" spans="2:15" ht="14.25" customHeight="1" x14ac:dyDescent="0.25">
      <c r="B15" s="139" t="s">
        <v>35</v>
      </c>
      <c r="C15" s="140"/>
      <c r="D15" s="140"/>
      <c r="E15" s="140"/>
      <c r="F15" s="140"/>
      <c r="G15" s="140"/>
      <c r="H15" s="140"/>
      <c r="I15" s="140"/>
      <c r="J15" s="140"/>
      <c r="K15" s="140"/>
      <c r="L15" s="140"/>
      <c r="M15" s="140"/>
      <c r="N15" s="140"/>
      <c r="O15" s="141"/>
    </row>
    <row r="16" spans="2:15" ht="14.25" customHeight="1" x14ac:dyDescent="0.25">
      <c r="B16" s="2"/>
      <c r="C16" s="3"/>
      <c r="D16" s="3"/>
      <c r="E16" s="3"/>
      <c r="F16" s="3"/>
      <c r="G16" s="3"/>
      <c r="H16" s="3"/>
      <c r="I16" s="3"/>
      <c r="J16" s="3"/>
      <c r="K16" s="4"/>
      <c r="L16" s="4"/>
      <c r="M16" s="4"/>
      <c r="N16" s="4"/>
      <c r="O16" s="5"/>
    </row>
    <row r="17" spans="2:15" ht="3" customHeight="1" x14ac:dyDescent="0.25">
      <c r="B17" s="6"/>
      <c r="C17" s="4"/>
      <c r="D17" s="4"/>
      <c r="E17" s="4"/>
      <c r="F17" s="4"/>
      <c r="G17" s="4"/>
      <c r="H17" s="4"/>
      <c r="I17" s="4"/>
      <c r="J17" s="4"/>
      <c r="K17" s="4"/>
      <c r="L17" s="4"/>
      <c r="M17" s="4"/>
      <c r="N17" s="4"/>
      <c r="O17" s="5"/>
    </row>
    <row r="18" spans="2:15" ht="14.25" customHeight="1" x14ac:dyDescent="0.25">
      <c r="B18" s="139" t="s">
        <v>36</v>
      </c>
      <c r="C18" s="140"/>
      <c r="D18" s="140"/>
      <c r="E18" s="140"/>
      <c r="F18" s="140"/>
      <c r="G18" s="140"/>
      <c r="H18" s="140"/>
      <c r="I18" s="140"/>
      <c r="J18" s="140"/>
      <c r="K18" s="140"/>
      <c r="L18" s="140"/>
      <c r="M18" s="140"/>
      <c r="N18" s="140"/>
      <c r="O18" s="141"/>
    </row>
    <row r="19" spans="2:15" ht="14.25" customHeight="1" x14ac:dyDescent="0.25">
      <c r="B19" s="2"/>
      <c r="C19" s="3"/>
      <c r="D19" s="3"/>
      <c r="E19" s="3"/>
      <c r="F19" s="3"/>
      <c r="G19" s="3"/>
      <c r="H19" s="3"/>
      <c r="I19" s="3"/>
      <c r="J19" s="3"/>
      <c r="K19" s="4"/>
      <c r="L19" s="4"/>
      <c r="M19" s="4"/>
      <c r="N19" s="4"/>
      <c r="O19" s="5"/>
    </row>
    <row r="20" spans="2:15" ht="3" customHeight="1" x14ac:dyDescent="0.25">
      <c r="B20" s="2"/>
      <c r="C20" s="3"/>
      <c r="D20" s="3"/>
      <c r="E20" s="3"/>
      <c r="F20" s="3"/>
      <c r="G20" s="3"/>
      <c r="H20" s="4"/>
      <c r="I20" s="4"/>
      <c r="J20" s="4"/>
      <c r="K20" s="4"/>
      <c r="L20" s="4"/>
      <c r="M20" s="4"/>
      <c r="N20" s="4"/>
      <c r="O20" s="5"/>
    </row>
    <row r="21" spans="2:15" ht="14.25" customHeight="1" x14ac:dyDescent="0.25">
      <c r="B21" s="139" t="s">
        <v>37</v>
      </c>
      <c r="C21" s="140"/>
      <c r="D21" s="140"/>
      <c r="E21" s="140"/>
      <c r="F21" s="140"/>
      <c r="G21" s="140"/>
      <c r="H21" s="140"/>
      <c r="I21" s="140"/>
      <c r="J21" s="140"/>
      <c r="K21" s="140"/>
      <c r="L21" s="140"/>
      <c r="M21" s="140"/>
      <c r="N21" s="140"/>
      <c r="O21" s="141"/>
    </row>
    <row r="22" spans="2:15" ht="14.25" customHeight="1" x14ac:dyDescent="0.25">
      <c r="B22" s="2"/>
      <c r="C22" s="3"/>
      <c r="D22" s="3"/>
      <c r="E22" s="3"/>
      <c r="F22" s="3"/>
      <c r="G22" s="3"/>
      <c r="H22" s="3"/>
      <c r="I22" s="3"/>
      <c r="J22" s="3"/>
      <c r="K22" s="4"/>
      <c r="L22" s="4"/>
      <c r="M22" s="4"/>
      <c r="N22" s="4"/>
      <c r="O22" s="5"/>
    </row>
    <row r="23" spans="2:15" ht="3" customHeight="1" x14ac:dyDescent="0.25">
      <c r="B23" s="2"/>
      <c r="C23" s="3"/>
      <c r="D23" s="3"/>
      <c r="E23" s="3"/>
      <c r="F23" s="3"/>
      <c r="G23" s="3"/>
      <c r="H23" s="4"/>
      <c r="I23" s="4"/>
      <c r="J23" s="4"/>
      <c r="K23" s="4"/>
      <c r="L23" s="4"/>
      <c r="M23" s="4"/>
      <c r="N23" s="4"/>
      <c r="O23" s="5"/>
    </row>
    <row r="24" spans="2:15" ht="14.25" customHeight="1" x14ac:dyDescent="0.25">
      <c r="B24" s="139" t="s">
        <v>38</v>
      </c>
      <c r="C24" s="140"/>
      <c r="D24" s="140"/>
      <c r="E24" s="140"/>
      <c r="F24" s="140"/>
      <c r="G24" s="140"/>
      <c r="H24" s="140"/>
      <c r="I24" s="140"/>
      <c r="J24" s="140"/>
      <c r="K24" s="140"/>
      <c r="L24" s="140"/>
      <c r="M24" s="140"/>
      <c r="N24" s="140"/>
      <c r="O24" s="141"/>
    </row>
    <row r="25" spans="2:15" ht="14.25" customHeight="1" x14ac:dyDescent="0.25">
      <c r="B25" s="2"/>
      <c r="C25" s="3"/>
      <c r="D25" s="3"/>
      <c r="E25" s="3"/>
      <c r="F25" s="3"/>
      <c r="G25" s="3"/>
      <c r="H25" s="3"/>
      <c r="I25" s="3"/>
      <c r="J25" s="3"/>
      <c r="K25" s="4"/>
      <c r="L25" s="4"/>
      <c r="M25" s="4"/>
      <c r="N25" s="4"/>
      <c r="O25" s="5"/>
    </row>
    <row r="26" spans="2:15" ht="3" customHeight="1" x14ac:dyDescent="0.25">
      <c r="B26" s="6"/>
      <c r="C26" s="4"/>
      <c r="D26" s="4"/>
      <c r="E26" s="4"/>
      <c r="F26" s="4"/>
      <c r="G26" s="4"/>
      <c r="H26" s="4"/>
      <c r="I26" s="4"/>
      <c r="J26" s="4"/>
      <c r="K26" s="4"/>
      <c r="L26" s="4"/>
      <c r="M26" s="4"/>
      <c r="N26" s="4"/>
      <c r="O26" s="5"/>
    </row>
    <row r="27" spans="2:15" ht="14.25" customHeight="1" x14ac:dyDescent="0.25">
      <c r="B27" s="139" t="s">
        <v>44</v>
      </c>
      <c r="C27" s="140"/>
      <c r="D27" s="140"/>
      <c r="E27" s="140"/>
      <c r="F27" s="140"/>
      <c r="G27" s="140"/>
      <c r="H27" s="140"/>
      <c r="I27" s="140"/>
      <c r="J27" s="140"/>
      <c r="K27" s="140"/>
      <c r="L27" s="140"/>
      <c r="M27" s="140"/>
      <c r="N27" s="140"/>
      <c r="O27" s="141"/>
    </row>
    <row r="28" spans="2:15" ht="14.25" customHeight="1" x14ac:dyDescent="0.25">
      <c r="B28" s="2"/>
      <c r="C28" s="3"/>
      <c r="D28" s="3"/>
      <c r="E28" s="3"/>
      <c r="F28" s="3"/>
      <c r="G28" s="3"/>
      <c r="H28" s="3"/>
      <c r="I28" s="3"/>
      <c r="J28" s="3"/>
      <c r="K28" s="4"/>
      <c r="L28" s="4"/>
      <c r="M28" s="4"/>
      <c r="N28" s="4"/>
      <c r="O28" s="5"/>
    </row>
    <row r="29" spans="2:15" ht="3" customHeight="1" x14ac:dyDescent="0.25">
      <c r="B29" s="6"/>
      <c r="C29" s="4"/>
      <c r="D29" s="4"/>
      <c r="E29" s="4"/>
      <c r="F29" s="4"/>
      <c r="G29" s="4"/>
      <c r="H29" s="4"/>
      <c r="I29" s="4"/>
      <c r="J29" s="4"/>
      <c r="K29" s="4"/>
      <c r="L29" s="4"/>
      <c r="M29" s="4"/>
      <c r="N29" s="4"/>
      <c r="O29" s="5"/>
    </row>
    <row r="30" spans="2:15" ht="14.25" customHeight="1" x14ac:dyDescent="0.25">
      <c r="B30" s="139" t="s">
        <v>39</v>
      </c>
      <c r="C30" s="140"/>
      <c r="D30" s="140"/>
      <c r="E30" s="140"/>
      <c r="F30" s="140"/>
      <c r="G30" s="140"/>
      <c r="H30" s="140"/>
      <c r="I30" s="140"/>
      <c r="J30" s="140"/>
      <c r="K30" s="140"/>
      <c r="L30" s="140"/>
      <c r="M30" s="140"/>
      <c r="N30" s="140"/>
      <c r="O30" s="141"/>
    </row>
    <row r="31" spans="2:15" ht="14.25" customHeight="1" x14ac:dyDescent="0.25">
      <c r="B31" s="2"/>
      <c r="C31" s="3"/>
      <c r="D31" s="3"/>
      <c r="E31" s="3"/>
      <c r="F31" s="3"/>
      <c r="G31" s="3"/>
      <c r="H31" s="3"/>
      <c r="I31" s="3"/>
      <c r="J31" s="3"/>
      <c r="K31" s="4"/>
      <c r="L31" s="4"/>
      <c r="M31" s="4"/>
      <c r="N31" s="4"/>
      <c r="O31" s="5"/>
    </row>
    <row r="32" spans="2:15" ht="3" customHeight="1" x14ac:dyDescent="0.25">
      <c r="B32" s="2"/>
      <c r="C32" s="3"/>
      <c r="D32" s="3"/>
      <c r="E32" s="3"/>
      <c r="F32" s="3"/>
      <c r="G32" s="3"/>
      <c r="H32" s="4"/>
      <c r="I32" s="4"/>
      <c r="J32" s="4"/>
      <c r="K32" s="4"/>
      <c r="L32" s="4"/>
      <c r="M32" s="4"/>
      <c r="N32" s="4"/>
      <c r="O32" s="5"/>
    </row>
    <row r="33" spans="2:15" ht="14.25" customHeight="1" x14ac:dyDescent="0.25">
      <c r="B33" s="139" t="s">
        <v>41</v>
      </c>
      <c r="C33" s="140"/>
      <c r="D33" s="140"/>
      <c r="E33" s="140"/>
      <c r="F33" s="140"/>
      <c r="G33" s="140"/>
      <c r="H33" s="140"/>
      <c r="I33" s="140"/>
      <c r="J33" s="140"/>
      <c r="K33" s="140"/>
      <c r="L33" s="140"/>
      <c r="M33" s="140"/>
      <c r="N33" s="140"/>
      <c r="O33" s="141"/>
    </row>
    <row r="34" spans="2:15" ht="14.25" customHeight="1" x14ac:dyDescent="0.25">
      <c r="B34" s="2"/>
      <c r="C34" s="3"/>
      <c r="D34" s="3"/>
      <c r="E34" s="3"/>
      <c r="F34" s="3"/>
      <c r="G34" s="3"/>
      <c r="H34" s="3"/>
      <c r="I34" s="3"/>
      <c r="J34" s="3"/>
      <c r="K34" s="4"/>
      <c r="L34" s="4"/>
      <c r="M34" s="4"/>
      <c r="N34" s="4"/>
      <c r="O34" s="5"/>
    </row>
    <row r="35" spans="2:15" ht="3" customHeight="1" x14ac:dyDescent="0.25">
      <c r="B35" s="2"/>
      <c r="C35" s="3"/>
      <c r="D35" s="3"/>
      <c r="E35" s="3"/>
      <c r="F35" s="3"/>
      <c r="G35" s="3"/>
      <c r="H35" s="4"/>
      <c r="I35" s="4"/>
      <c r="J35" s="4"/>
      <c r="K35" s="4"/>
      <c r="L35" s="4"/>
      <c r="M35" s="4"/>
      <c r="N35" s="4"/>
      <c r="O35" s="5"/>
    </row>
    <row r="36" spans="2:15" ht="14.25" customHeight="1" x14ac:dyDescent="0.25">
      <c r="B36" s="139" t="s">
        <v>40</v>
      </c>
      <c r="C36" s="140"/>
      <c r="D36" s="140"/>
      <c r="E36" s="140"/>
      <c r="F36" s="140"/>
      <c r="G36" s="140"/>
      <c r="H36" s="140"/>
      <c r="I36" s="140"/>
      <c r="J36" s="140"/>
      <c r="K36" s="140"/>
      <c r="L36" s="140"/>
      <c r="M36" s="140"/>
      <c r="N36" s="140"/>
      <c r="O36" s="141"/>
    </row>
    <row r="37" spans="2:15" ht="4.5" customHeight="1" thickBot="1" x14ac:dyDescent="0.3">
      <c r="B37" s="7"/>
      <c r="C37" s="8"/>
      <c r="D37" s="8"/>
      <c r="E37" s="8"/>
      <c r="F37" s="8"/>
      <c r="G37" s="8"/>
      <c r="H37" s="8"/>
      <c r="I37" s="8"/>
      <c r="J37" s="8"/>
      <c r="K37" s="9"/>
      <c r="L37" s="9"/>
      <c r="M37" s="9"/>
      <c r="N37" s="9"/>
      <c r="O37" s="10"/>
    </row>
    <row r="38" spans="2:15" ht="15.75" thickTop="1" x14ac:dyDescent="0.25"/>
  </sheetData>
  <mergeCells count="13">
    <mergeCell ref="B30:O30"/>
    <mergeCell ref="B33:O33"/>
    <mergeCell ref="B36:O36"/>
    <mergeCell ref="B3:O4"/>
    <mergeCell ref="B5:O6"/>
    <mergeCell ref="B8:O8"/>
    <mergeCell ref="B12:O12"/>
    <mergeCell ref="B15:O15"/>
    <mergeCell ref="B18:O18"/>
    <mergeCell ref="B21:O21"/>
    <mergeCell ref="B24:O24"/>
    <mergeCell ref="B27:O27"/>
    <mergeCell ref="B9:O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F8E95-CDD2-46AE-94B8-C0268A9240E6}">
  <sheetPr codeName="Sheet2"/>
  <dimension ref="A1:P5"/>
  <sheetViews>
    <sheetView workbookViewId="0">
      <selection activeCell="D11" sqref="D11"/>
    </sheetView>
  </sheetViews>
  <sheetFormatPr defaultColWidth="9" defaultRowHeight="15" x14ac:dyDescent="0.25"/>
  <cols>
    <col min="1" max="3" width="15.5703125" style="138" customWidth="1"/>
    <col min="4" max="4" width="82.7109375" style="1" customWidth="1"/>
    <col min="5" max="5" width="36.7109375" style="137" customWidth="1"/>
    <col min="6" max="16384" width="9" style="137"/>
  </cols>
  <sheetData>
    <row r="1" spans="1:16" ht="21" x14ac:dyDescent="0.25">
      <c r="A1" s="157" t="s">
        <v>673</v>
      </c>
      <c r="B1" s="157"/>
      <c r="C1" s="157"/>
      <c r="D1" s="157"/>
      <c r="E1" s="157"/>
      <c r="F1" s="157"/>
      <c r="G1" s="157"/>
      <c r="H1" s="134"/>
      <c r="I1" s="134"/>
      <c r="J1" s="134"/>
      <c r="K1" s="134"/>
      <c r="L1" s="134"/>
      <c r="M1" s="134"/>
      <c r="N1" s="134"/>
      <c r="O1" s="134"/>
      <c r="P1" s="134"/>
    </row>
    <row r="3" spans="1:16" s="135" customFormat="1" x14ac:dyDescent="0.25">
      <c r="A3" s="136" t="s">
        <v>675</v>
      </c>
      <c r="B3" s="136" t="s">
        <v>674</v>
      </c>
      <c r="C3" s="136" t="s">
        <v>678</v>
      </c>
      <c r="D3" s="135" t="s">
        <v>676</v>
      </c>
      <c r="E3" s="135" t="s">
        <v>677</v>
      </c>
    </row>
    <row r="5" spans="1:16" x14ac:dyDescent="0.25">
      <c r="A5" s="138">
        <v>45596</v>
      </c>
      <c r="C5" s="137" t="s">
        <v>679</v>
      </c>
      <c r="D5" s="1" t="s">
        <v>680</v>
      </c>
    </row>
  </sheetData>
  <mergeCells count="1">
    <mergeCell ref="A1:G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86D14-2706-4A92-91F3-AEA396ADD100}">
  <sheetPr codeName="Sheet3"/>
  <dimension ref="A1:O72"/>
  <sheetViews>
    <sheetView zoomScaleNormal="100" workbookViewId="0">
      <pane xSplit="1" ySplit="1" topLeftCell="B71" activePane="bottomRight" state="frozen"/>
      <selection pane="topRight" activeCell="B1" sqref="B1"/>
      <selection pane="bottomLeft" activeCell="A2" sqref="A2"/>
      <selection pane="bottomRight" activeCell="B33" sqref="B33"/>
    </sheetView>
  </sheetViews>
  <sheetFormatPr defaultColWidth="9" defaultRowHeight="15.75" thickBottom="1" x14ac:dyDescent="0.3"/>
  <cols>
    <col min="1" max="3" width="22.42578125" style="57" customWidth="1"/>
    <col min="4" max="4" width="33.5703125" style="57" customWidth="1"/>
    <col min="5" max="5" width="26.42578125" style="57" customWidth="1"/>
    <col min="6" max="7" width="34" style="57" customWidth="1"/>
    <col min="8" max="8" width="34" style="58" customWidth="1"/>
    <col min="9" max="11" width="45.42578125" style="57" customWidth="1"/>
    <col min="12" max="12" width="40" style="57" customWidth="1"/>
    <col min="13" max="13" width="41.5703125" style="57" customWidth="1"/>
    <col min="14" max="14" width="43.85546875" style="59" customWidth="1"/>
    <col min="15" max="15" width="36.42578125" style="57" customWidth="1"/>
    <col min="16" max="16384" width="9" style="57"/>
  </cols>
  <sheetData>
    <row r="1" spans="1:15" s="21" customFormat="1" ht="38.25" customHeight="1" thickBot="1" x14ac:dyDescent="0.3">
      <c r="A1" s="75" t="s">
        <v>19</v>
      </c>
      <c r="B1" s="21" t="s">
        <v>20</v>
      </c>
      <c r="C1" s="21" t="s">
        <v>107</v>
      </c>
      <c r="D1" s="21" t="s">
        <v>21</v>
      </c>
      <c r="E1" s="21" t="s">
        <v>24</v>
      </c>
      <c r="F1" s="21" t="s">
        <v>72</v>
      </c>
      <c r="G1" s="21" t="s">
        <v>73</v>
      </c>
      <c r="H1" s="56" t="s">
        <v>181</v>
      </c>
      <c r="I1" s="21" t="s">
        <v>25</v>
      </c>
      <c r="J1" s="21" t="s">
        <v>485</v>
      </c>
      <c r="K1" s="21" t="s">
        <v>486</v>
      </c>
      <c r="L1" s="21" t="s">
        <v>26</v>
      </c>
      <c r="M1" s="21" t="s">
        <v>22</v>
      </c>
      <c r="N1" s="54" t="s">
        <v>23</v>
      </c>
      <c r="O1" s="21" t="s">
        <v>170</v>
      </c>
    </row>
    <row r="2" spans="1:15" ht="150.75" thickBot="1" x14ac:dyDescent="0.3">
      <c r="A2" s="57" t="s">
        <v>212</v>
      </c>
      <c r="B2" s="57" t="s">
        <v>355</v>
      </c>
      <c r="C2" s="57" t="s">
        <v>18</v>
      </c>
      <c r="D2" s="57" t="s">
        <v>443</v>
      </c>
      <c r="E2" s="57" t="s">
        <v>225</v>
      </c>
      <c r="F2" s="57" t="s">
        <v>223</v>
      </c>
      <c r="G2" s="57" t="s">
        <v>223</v>
      </c>
      <c r="I2" s="57" t="s">
        <v>224</v>
      </c>
      <c r="N2" s="78"/>
      <c r="O2" s="57" t="s">
        <v>457</v>
      </c>
    </row>
    <row r="3" spans="1:15" ht="150.75" thickBot="1" x14ac:dyDescent="0.3">
      <c r="A3" s="57" t="s">
        <v>218</v>
      </c>
      <c r="B3" s="57" t="s">
        <v>2</v>
      </c>
      <c r="C3" s="57" t="s">
        <v>18</v>
      </c>
      <c r="M3" s="57" t="s">
        <v>231</v>
      </c>
      <c r="O3" s="57" t="s">
        <v>457</v>
      </c>
    </row>
    <row r="4" spans="1:15" ht="150.75" thickBot="1" x14ac:dyDescent="0.3">
      <c r="A4" s="57" t="s">
        <v>54</v>
      </c>
      <c r="B4" s="57" t="s">
        <v>364</v>
      </c>
      <c r="C4" s="57" t="s">
        <v>18</v>
      </c>
      <c r="D4" s="57" t="s">
        <v>221</v>
      </c>
      <c r="M4" s="57" t="s">
        <v>220</v>
      </c>
      <c r="O4" s="57" t="s">
        <v>457</v>
      </c>
    </row>
    <row r="5" spans="1:15" ht="150.75" thickBot="1" x14ac:dyDescent="0.3">
      <c r="A5" s="57" t="s">
        <v>213</v>
      </c>
      <c r="B5" s="57" t="s">
        <v>2</v>
      </c>
      <c r="C5" s="57" t="s">
        <v>18</v>
      </c>
      <c r="D5" s="57" t="s">
        <v>442</v>
      </c>
      <c r="E5" s="57" t="s">
        <v>225</v>
      </c>
      <c r="F5" s="57" t="s">
        <v>226</v>
      </c>
      <c r="G5" s="57" t="s">
        <v>226</v>
      </c>
      <c r="I5" s="57" t="s">
        <v>224</v>
      </c>
      <c r="O5" s="57" t="s">
        <v>457</v>
      </c>
    </row>
    <row r="6" spans="1:15" ht="150.75" thickBot="1" x14ac:dyDescent="0.3">
      <c r="A6" s="57" t="s">
        <v>219</v>
      </c>
      <c r="B6" s="57" t="s">
        <v>2</v>
      </c>
      <c r="C6" s="57" t="s">
        <v>18</v>
      </c>
      <c r="M6" s="57" t="s">
        <v>230</v>
      </c>
      <c r="O6" s="57" t="s">
        <v>457</v>
      </c>
    </row>
    <row r="7" spans="1:15" ht="330.75" thickBot="1" x14ac:dyDescent="0.3">
      <c r="A7" s="57" t="s">
        <v>167</v>
      </c>
      <c r="C7" s="57" t="s">
        <v>586</v>
      </c>
      <c r="D7" s="57" t="s">
        <v>587</v>
      </c>
      <c r="E7" s="57" t="s">
        <v>588</v>
      </c>
      <c r="F7" s="57" t="s">
        <v>589</v>
      </c>
      <c r="G7" s="57" t="s">
        <v>589</v>
      </c>
      <c r="I7" s="57" t="s">
        <v>590</v>
      </c>
      <c r="J7" s="57" t="s">
        <v>591</v>
      </c>
      <c r="K7" s="57" t="s">
        <v>592</v>
      </c>
      <c r="L7" s="57" t="s">
        <v>593</v>
      </c>
      <c r="M7" s="57" t="s">
        <v>594</v>
      </c>
      <c r="O7" s="57" t="s">
        <v>595</v>
      </c>
    </row>
    <row r="8" spans="1:15" thickBot="1" x14ac:dyDescent="0.3">
      <c r="A8" s="57" t="s">
        <v>203</v>
      </c>
      <c r="B8" s="57" t="s">
        <v>206</v>
      </c>
      <c r="C8" s="57" t="s">
        <v>18</v>
      </c>
    </row>
    <row r="9" spans="1:15" ht="255.75" thickBot="1" x14ac:dyDescent="0.3">
      <c r="A9" s="57" t="s">
        <v>4</v>
      </c>
      <c r="C9" s="57" t="s">
        <v>3</v>
      </c>
      <c r="D9" s="57" t="s">
        <v>437</v>
      </c>
      <c r="E9" s="57" t="s">
        <v>439</v>
      </c>
      <c r="F9" s="57" t="s">
        <v>245</v>
      </c>
      <c r="G9" s="57" t="s">
        <v>245</v>
      </c>
      <c r="I9" s="57" t="s">
        <v>438</v>
      </c>
      <c r="J9" s="57" t="s">
        <v>247</v>
      </c>
      <c r="K9" s="57" t="s">
        <v>248</v>
      </c>
      <c r="M9" s="57" t="s">
        <v>246</v>
      </c>
      <c r="O9" s="57" t="s">
        <v>457</v>
      </c>
    </row>
    <row r="10" spans="1:15" ht="150.75" thickBot="1" x14ac:dyDescent="0.3">
      <c r="A10" s="57" t="s">
        <v>52</v>
      </c>
      <c r="B10" s="57" t="s">
        <v>53</v>
      </c>
      <c r="C10" s="57" t="s">
        <v>18</v>
      </c>
      <c r="D10" s="57" t="s">
        <v>82</v>
      </c>
      <c r="M10" s="57" t="s">
        <v>55</v>
      </c>
      <c r="O10" s="57" t="s">
        <v>457</v>
      </c>
    </row>
    <row r="11" spans="1:15" ht="285.75" thickBot="1" x14ac:dyDescent="0.3">
      <c r="A11" s="57" t="s">
        <v>5</v>
      </c>
      <c r="C11" s="57" t="s">
        <v>3</v>
      </c>
      <c r="D11" s="57" t="s">
        <v>436</v>
      </c>
      <c r="E11" s="57" t="s">
        <v>252</v>
      </c>
      <c r="F11" s="57" t="s">
        <v>253</v>
      </c>
      <c r="G11" s="57" t="s">
        <v>253</v>
      </c>
      <c r="I11" s="57" t="s">
        <v>254</v>
      </c>
      <c r="J11" s="57" t="s">
        <v>255</v>
      </c>
      <c r="K11" s="57" t="s">
        <v>256</v>
      </c>
      <c r="M11" s="57" t="s">
        <v>257</v>
      </c>
      <c r="O11" s="57" t="s">
        <v>457</v>
      </c>
    </row>
    <row r="12" spans="1:15" ht="180.75" thickBot="1" x14ac:dyDescent="0.3">
      <c r="A12" s="57" t="s">
        <v>204</v>
      </c>
      <c r="B12" s="57" t="s">
        <v>205</v>
      </c>
      <c r="C12" s="57" t="s">
        <v>489</v>
      </c>
      <c r="D12" s="57" t="s">
        <v>490</v>
      </c>
      <c r="E12" s="57" t="s">
        <v>491</v>
      </c>
      <c r="F12" s="57" t="s">
        <v>492</v>
      </c>
      <c r="G12" s="57" t="s">
        <v>492</v>
      </c>
      <c r="I12" s="57" t="s">
        <v>497</v>
      </c>
      <c r="J12" s="57" t="s">
        <v>493</v>
      </c>
      <c r="K12" s="57" t="s">
        <v>498</v>
      </c>
      <c r="L12" s="57" t="s">
        <v>494</v>
      </c>
      <c r="M12" s="57" t="s">
        <v>495</v>
      </c>
      <c r="O12" s="57" t="s">
        <v>496</v>
      </c>
    </row>
    <row r="13" spans="1:15" ht="360.75" thickBot="1" x14ac:dyDescent="0.3">
      <c r="A13" s="57" t="s">
        <v>156</v>
      </c>
      <c r="B13" s="57" t="s">
        <v>509</v>
      </c>
      <c r="C13" s="57" t="s">
        <v>499</v>
      </c>
      <c r="D13" s="57" t="s">
        <v>500</v>
      </c>
      <c r="E13" s="57" t="s">
        <v>501</v>
      </c>
      <c r="F13" s="57" t="s">
        <v>502</v>
      </c>
      <c r="G13" s="57" t="s">
        <v>502</v>
      </c>
      <c r="I13" s="57" t="s">
        <v>503</v>
      </c>
      <c r="J13" s="57" t="s">
        <v>504</v>
      </c>
      <c r="K13" s="57" t="s">
        <v>506</v>
      </c>
      <c r="L13" s="57" t="s">
        <v>505</v>
      </c>
      <c r="M13" s="57" t="s">
        <v>507</v>
      </c>
      <c r="O13" s="57" t="s">
        <v>508</v>
      </c>
    </row>
    <row r="14" spans="1:15" ht="315.75" thickBot="1" x14ac:dyDescent="0.3">
      <c r="A14" s="57" t="s">
        <v>6</v>
      </c>
      <c r="B14" s="57" t="s">
        <v>352</v>
      </c>
      <c r="C14" s="57" t="s">
        <v>3</v>
      </c>
      <c r="D14" s="57" t="s">
        <v>435</v>
      </c>
      <c r="E14" s="57" t="s">
        <v>259</v>
      </c>
      <c r="F14" s="57" t="s">
        <v>258</v>
      </c>
      <c r="G14" s="57" t="s">
        <v>258</v>
      </c>
      <c r="I14" s="57" t="s">
        <v>260</v>
      </c>
      <c r="J14" s="77" t="s">
        <v>262</v>
      </c>
      <c r="K14" s="57" t="s">
        <v>261</v>
      </c>
      <c r="M14" s="57" t="s">
        <v>263</v>
      </c>
      <c r="O14" s="57" t="s">
        <v>457</v>
      </c>
    </row>
    <row r="15" spans="1:15" ht="409.6" thickBot="1" x14ac:dyDescent="0.3">
      <c r="A15" s="57" t="s">
        <v>264</v>
      </c>
      <c r="B15" s="57" t="s">
        <v>353</v>
      </c>
      <c r="C15" s="57" t="s">
        <v>265</v>
      </c>
      <c r="D15" s="57" t="s">
        <v>266</v>
      </c>
      <c r="E15" s="57" t="s">
        <v>434</v>
      </c>
      <c r="F15" s="57" t="s">
        <v>267</v>
      </c>
      <c r="G15" s="57" t="s">
        <v>267</v>
      </c>
      <c r="J15" s="57" t="s">
        <v>268</v>
      </c>
      <c r="K15" s="57" t="s">
        <v>269</v>
      </c>
      <c r="M15" s="57" t="s">
        <v>270</v>
      </c>
      <c r="O15" s="57" t="s">
        <v>457</v>
      </c>
    </row>
    <row r="16" spans="1:15" ht="409.6" thickBot="1" x14ac:dyDescent="0.3">
      <c r="A16" s="57" t="s">
        <v>7</v>
      </c>
      <c r="C16" s="57" t="s">
        <v>3</v>
      </c>
      <c r="D16" s="57" t="s">
        <v>276</v>
      </c>
      <c r="E16" s="57" t="s">
        <v>272</v>
      </c>
      <c r="F16" s="57" t="s">
        <v>273</v>
      </c>
      <c r="G16" s="57" t="s">
        <v>273</v>
      </c>
      <c r="I16" s="57" t="s">
        <v>274</v>
      </c>
      <c r="J16" s="57" t="s">
        <v>275</v>
      </c>
      <c r="K16" s="57" t="s">
        <v>433</v>
      </c>
      <c r="M16" s="57" t="s">
        <v>271</v>
      </c>
      <c r="O16" s="57" t="s">
        <v>457</v>
      </c>
    </row>
    <row r="17" spans="1:15" ht="150.75" thickBot="1" x14ac:dyDescent="0.3">
      <c r="A17" s="57" t="s">
        <v>215</v>
      </c>
      <c r="B17" s="57" t="s">
        <v>2</v>
      </c>
      <c r="C17" s="57" t="s">
        <v>18</v>
      </c>
      <c r="D17" s="57" t="s">
        <v>441</v>
      </c>
      <c r="E17" s="57" t="s">
        <v>225</v>
      </c>
      <c r="F17" s="57" t="s">
        <v>226</v>
      </c>
      <c r="G17" s="57" t="s">
        <v>226</v>
      </c>
      <c r="I17" s="57" t="s">
        <v>224</v>
      </c>
      <c r="O17" s="57" t="s">
        <v>457</v>
      </c>
    </row>
    <row r="18" spans="1:15" ht="240.75" thickBot="1" x14ac:dyDescent="0.3">
      <c r="A18" s="57" t="s">
        <v>165</v>
      </c>
      <c r="B18" s="57" t="s">
        <v>543</v>
      </c>
      <c r="C18" s="57" t="s">
        <v>545</v>
      </c>
      <c r="D18" s="57" t="s">
        <v>546</v>
      </c>
      <c r="E18" s="57" t="s">
        <v>596</v>
      </c>
      <c r="F18" s="57" t="s">
        <v>537</v>
      </c>
      <c r="G18" s="57" t="s">
        <v>537</v>
      </c>
      <c r="I18" s="57" t="s">
        <v>597</v>
      </c>
      <c r="J18" s="57" t="s">
        <v>550</v>
      </c>
      <c r="K18" s="57" t="s">
        <v>551</v>
      </c>
      <c r="L18" s="57" t="s">
        <v>552</v>
      </c>
      <c r="M18" s="57" t="s">
        <v>598</v>
      </c>
      <c r="O18" s="57" t="s">
        <v>554</v>
      </c>
    </row>
    <row r="19" spans="1:15" ht="150.75" thickBot="1" x14ac:dyDescent="0.3">
      <c r="A19" s="57" t="s">
        <v>216</v>
      </c>
      <c r="B19" s="57" t="s">
        <v>2</v>
      </c>
      <c r="C19" s="57" t="s">
        <v>18</v>
      </c>
      <c r="M19" s="57" t="s">
        <v>228</v>
      </c>
      <c r="O19" s="57" t="s">
        <v>457</v>
      </c>
    </row>
    <row r="20" spans="1:15" thickBot="1" x14ac:dyDescent="0.3">
      <c r="A20" s="57" t="s">
        <v>158</v>
      </c>
    </row>
    <row r="21" spans="1:15" ht="240.75" thickBot="1" x14ac:dyDescent="0.3">
      <c r="A21" s="57" t="s">
        <v>161</v>
      </c>
      <c r="B21" s="57" t="s">
        <v>555</v>
      </c>
      <c r="C21" s="57" t="s">
        <v>545</v>
      </c>
      <c r="D21" s="57" t="s">
        <v>535</v>
      </c>
      <c r="E21" s="57" t="s">
        <v>556</v>
      </c>
      <c r="F21" s="81" t="s">
        <v>537</v>
      </c>
      <c r="G21" s="81" t="s">
        <v>537</v>
      </c>
      <c r="I21" s="57" t="s">
        <v>538</v>
      </c>
      <c r="J21" s="57" t="s">
        <v>557</v>
      </c>
      <c r="K21" s="57" t="s">
        <v>558</v>
      </c>
      <c r="L21" s="57" t="s">
        <v>559</v>
      </c>
      <c r="M21" s="57" t="s">
        <v>560</v>
      </c>
      <c r="O21" s="57" t="s">
        <v>542</v>
      </c>
    </row>
    <row r="22" spans="1:15" ht="240.75" thickBot="1" x14ac:dyDescent="0.3">
      <c r="A22" s="57" t="s">
        <v>164</v>
      </c>
      <c r="B22" s="57" t="s">
        <v>561</v>
      </c>
      <c r="C22" s="57" t="s">
        <v>545</v>
      </c>
      <c r="D22" s="57" t="s">
        <v>562</v>
      </c>
      <c r="E22" s="57" t="s">
        <v>563</v>
      </c>
      <c r="I22" s="57" t="s">
        <v>538</v>
      </c>
      <c r="J22" s="57" t="s">
        <v>564</v>
      </c>
      <c r="K22" s="57" t="s">
        <v>565</v>
      </c>
      <c r="L22" s="57" t="s">
        <v>566</v>
      </c>
      <c r="M22" s="57" t="s">
        <v>567</v>
      </c>
      <c r="O22" s="57" t="s">
        <v>568</v>
      </c>
    </row>
    <row r="23" spans="1:15" ht="150.75" thickBot="1" x14ac:dyDescent="0.3">
      <c r="A23" s="57" t="s">
        <v>214</v>
      </c>
      <c r="B23" s="57" t="s">
        <v>2</v>
      </c>
      <c r="C23" s="57" t="s">
        <v>18</v>
      </c>
      <c r="D23" s="57" t="s">
        <v>442</v>
      </c>
      <c r="E23" s="57" t="s">
        <v>225</v>
      </c>
      <c r="F23" s="57" t="s">
        <v>226</v>
      </c>
      <c r="G23" s="57" t="s">
        <v>226</v>
      </c>
      <c r="I23" s="57" t="s">
        <v>224</v>
      </c>
      <c r="O23" s="57" t="s">
        <v>457</v>
      </c>
    </row>
    <row r="24" spans="1:15" ht="120.75" thickBot="1" x14ac:dyDescent="0.3">
      <c r="A24" s="57" t="s">
        <v>477</v>
      </c>
      <c r="C24" s="57" t="s">
        <v>157</v>
      </c>
      <c r="D24" s="57" t="s">
        <v>470</v>
      </c>
      <c r="E24" s="57" t="s">
        <v>471</v>
      </c>
      <c r="F24" s="57" t="s">
        <v>472</v>
      </c>
      <c r="G24" s="57" t="s">
        <v>472</v>
      </c>
      <c r="I24" s="57" t="s">
        <v>473</v>
      </c>
      <c r="J24" s="57" t="s">
        <v>474</v>
      </c>
      <c r="K24" s="57" t="s">
        <v>475</v>
      </c>
      <c r="L24" s="57" t="s">
        <v>476</v>
      </c>
      <c r="M24" s="57" t="s">
        <v>482</v>
      </c>
      <c r="O24" s="57" t="s">
        <v>484</v>
      </c>
    </row>
    <row r="25" spans="1:15" ht="315.75" thickBot="1" x14ac:dyDescent="0.3">
      <c r="A25" s="57" t="s">
        <v>543</v>
      </c>
      <c r="B25" s="57" t="s">
        <v>544</v>
      </c>
      <c r="C25" s="57" t="s">
        <v>545</v>
      </c>
      <c r="D25" s="57" t="s">
        <v>546</v>
      </c>
      <c r="E25" s="57" t="s">
        <v>547</v>
      </c>
      <c r="F25" s="57" t="s">
        <v>548</v>
      </c>
      <c r="G25" s="57" t="s">
        <v>548</v>
      </c>
      <c r="I25" s="57" t="s">
        <v>549</v>
      </c>
      <c r="J25" s="57" t="s">
        <v>550</v>
      </c>
      <c r="K25" s="57" t="s">
        <v>551</v>
      </c>
      <c r="L25" s="57" t="s">
        <v>552</v>
      </c>
      <c r="M25" s="57" t="s">
        <v>553</v>
      </c>
      <c r="O25" s="57" t="s">
        <v>554</v>
      </c>
    </row>
    <row r="26" spans="1:15" ht="150.75" thickBot="1" x14ac:dyDescent="0.3">
      <c r="A26" s="57" t="s">
        <v>465</v>
      </c>
      <c r="B26" s="76" t="s">
        <v>466</v>
      </c>
      <c r="C26" s="57" t="s">
        <v>469</v>
      </c>
      <c r="D26" s="57" t="s">
        <v>470</v>
      </c>
      <c r="E26" s="57" t="s">
        <v>471</v>
      </c>
      <c r="F26" s="57" t="s">
        <v>472</v>
      </c>
      <c r="G26" s="57" t="s">
        <v>472</v>
      </c>
      <c r="I26" s="57" t="s">
        <v>473</v>
      </c>
      <c r="J26" s="57" t="s">
        <v>474</v>
      </c>
      <c r="K26" s="57" t="s">
        <v>475</v>
      </c>
      <c r="L26" s="57" t="s">
        <v>476</v>
      </c>
      <c r="M26" s="57" t="s">
        <v>478</v>
      </c>
      <c r="O26" s="57" t="s">
        <v>484</v>
      </c>
    </row>
    <row r="27" spans="1:15" ht="120.75" thickBot="1" x14ac:dyDescent="0.3">
      <c r="A27" s="57" t="s">
        <v>479</v>
      </c>
      <c r="C27" s="57" t="s">
        <v>157</v>
      </c>
      <c r="D27" s="57" t="s">
        <v>470</v>
      </c>
      <c r="E27" s="57" t="s">
        <v>471</v>
      </c>
      <c r="F27" s="57" t="s">
        <v>472</v>
      </c>
      <c r="G27" s="57" t="s">
        <v>472</v>
      </c>
      <c r="I27" s="57" t="s">
        <v>473</v>
      </c>
      <c r="J27" s="57" t="s">
        <v>474</v>
      </c>
      <c r="K27" s="57" t="s">
        <v>475</v>
      </c>
      <c r="L27" s="57" t="s">
        <v>476</v>
      </c>
      <c r="M27" s="57" t="s">
        <v>483</v>
      </c>
      <c r="O27" s="57" t="s">
        <v>484</v>
      </c>
    </row>
    <row r="28" spans="1:15" ht="195.75" thickBot="1" x14ac:dyDescent="0.3">
      <c r="A28" s="57" t="s">
        <v>518</v>
      </c>
      <c r="B28" s="57" t="s">
        <v>468</v>
      </c>
      <c r="C28" s="57" t="s">
        <v>510</v>
      </c>
      <c r="D28" s="57" t="s">
        <v>519</v>
      </c>
      <c r="E28" s="57" t="s">
        <v>520</v>
      </c>
      <c r="F28" s="57" t="s">
        <v>521</v>
      </c>
      <c r="G28" s="57" t="s">
        <v>521</v>
      </c>
      <c r="I28" s="57" t="s">
        <v>526</v>
      </c>
      <c r="J28" s="57" t="s">
        <v>522</v>
      </c>
      <c r="K28" s="57" t="s">
        <v>523</v>
      </c>
      <c r="L28" s="57" t="s">
        <v>505</v>
      </c>
      <c r="M28" s="57" t="s">
        <v>524</v>
      </c>
      <c r="O28" s="57" t="s">
        <v>525</v>
      </c>
    </row>
    <row r="29" spans="1:15" ht="405.75" thickBot="1" x14ac:dyDescent="0.3">
      <c r="A29" s="57" t="s">
        <v>8</v>
      </c>
      <c r="C29" s="57" t="s">
        <v>3</v>
      </c>
      <c r="D29" s="57" t="s">
        <v>291</v>
      </c>
      <c r="E29" s="57" t="s">
        <v>287</v>
      </c>
      <c r="F29" s="57" t="s">
        <v>293</v>
      </c>
      <c r="G29" s="57" t="s">
        <v>293</v>
      </c>
      <c r="I29" s="57" t="s">
        <v>289</v>
      </c>
      <c r="J29" s="57" t="s">
        <v>288</v>
      </c>
      <c r="K29" s="57" t="s">
        <v>292</v>
      </c>
      <c r="M29" s="57" t="s">
        <v>286</v>
      </c>
      <c r="O29" s="57" t="s">
        <v>457</v>
      </c>
    </row>
    <row r="30" spans="1:15" ht="409.6" thickBot="1" x14ac:dyDescent="0.3">
      <c r="A30" s="57" t="s">
        <v>9</v>
      </c>
      <c r="C30" s="57" t="s">
        <v>3</v>
      </c>
      <c r="D30" s="57" t="s">
        <v>279</v>
      </c>
      <c r="E30" s="57" t="s">
        <v>280</v>
      </c>
      <c r="F30" s="57" t="s">
        <v>281</v>
      </c>
      <c r="G30" s="57" t="s">
        <v>282</v>
      </c>
      <c r="I30" s="57" t="s">
        <v>285</v>
      </c>
      <c r="J30" s="57" t="s">
        <v>284</v>
      </c>
      <c r="K30" s="57" t="s">
        <v>283</v>
      </c>
      <c r="M30" s="57" t="s">
        <v>290</v>
      </c>
      <c r="O30" s="57" t="s">
        <v>457</v>
      </c>
    </row>
    <row r="31" spans="1:15" ht="240.75" thickBot="1" x14ac:dyDescent="0.3">
      <c r="A31" s="77" t="s">
        <v>162</v>
      </c>
      <c r="B31" s="57" t="s">
        <v>561</v>
      </c>
      <c r="C31" s="57" t="s">
        <v>569</v>
      </c>
      <c r="D31" s="57" t="s">
        <v>535</v>
      </c>
      <c r="E31" s="57" t="s">
        <v>570</v>
      </c>
      <c r="I31" s="57" t="s">
        <v>538</v>
      </c>
      <c r="J31" s="57" t="s">
        <v>571</v>
      </c>
      <c r="K31" s="57" t="s">
        <v>572</v>
      </c>
      <c r="L31" s="57" t="s">
        <v>573</v>
      </c>
      <c r="M31" s="57" t="s">
        <v>574</v>
      </c>
      <c r="O31" s="57" t="s">
        <v>568</v>
      </c>
    </row>
    <row r="32" spans="1:15" ht="120.75" thickBot="1" x14ac:dyDescent="0.3">
      <c r="A32" s="57" t="s">
        <v>461</v>
      </c>
      <c r="B32" s="57" t="s">
        <v>662</v>
      </c>
      <c r="C32" s="57" t="s">
        <v>663</v>
      </c>
      <c r="D32" s="57" t="s">
        <v>664</v>
      </c>
      <c r="E32" s="57" t="s">
        <v>665</v>
      </c>
      <c r="F32" s="57" t="s">
        <v>666</v>
      </c>
      <c r="G32" s="57" t="s">
        <v>666</v>
      </c>
      <c r="I32" s="57" t="s">
        <v>667</v>
      </c>
      <c r="J32" s="57" t="s">
        <v>668</v>
      </c>
      <c r="K32" s="57" t="s">
        <v>669</v>
      </c>
      <c r="L32" s="57" t="s">
        <v>670</v>
      </c>
      <c r="M32" s="57" t="s">
        <v>671</v>
      </c>
      <c r="O32" s="57" t="s">
        <v>672</v>
      </c>
    </row>
    <row r="33" spans="1:15" ht="120.75" thickBot="1" x14ac:dyDescent="0.3">
      <c r="A33" s="57" t="s">
        <v>460</v>
      </c>
      <c r="C33" s="57" t="s">
        <v>157</v>
      </c>
      <c r="D33" s="57" t="s">
        <v>653</v>
      </c>
      <c r="E33" s="57" t="s">
        <v>654</v>
      </c>
      <c r="F33" s="57" t="s">
        <v>655</v>
      </c>
      <c r="G33" s="57" t="s">
        <v>655</v>
      </c>
      <c r="I33" s="57" t="s">
        <v>656</v>
      </c>
      <c r="J33" s="57" t="s">
        <v>657</v>
      </c>
      <c r="K33" s="57" t="s">
        <v>658</v>
      </c>
      <c r="L33" s="57" t="s">
        <v>659</v>
      </c>
      <c r="M33" s="57" t="s">
        <v>660</v>
      </c>
      <c r="O33" s="57" t="s">
        <v>661</v>
      </c>
    </row>
    <row r="34" spans="1:15" ht="150.75" thickBot="1" x14ac:dyDescent="0.3">
      <c r="A34" s="57" t="s">
        <v>169</v>
      </c>
      <c r="B34" s="57" t="s">
        <v>467</v>
      </c>
      <c r="C34" s="57" t="s">
        <v>510</v>
      </c>
      <c r="D34" s="57" t="s">
        <v>511</v>
      </c>
      <c r="E34" s="57" t="s">
        <v>512</v>
      </c>
      <c r="F34" s="57" t="s">
        <v>513</v>
      </c>
      <c r="G34" s="57" t="s">
        <v>513</v>
      </c>
      <c r="I34" s="57" t="s">
        <v>514</v>
      </c>
      <c r="J34" s="57" t="s">
        <v>504</v>
      </c>
      <c r="K34" s="57" t="s">
        <v>515</v>
      </c>
      <c r="L34" s="57" t="s">
        <v>505</v>
      </c>
      <c r="M34" s="57" t="s">
        <v>517</v>
      </c>
      <c r="O34" s="57" t="s">
        <v>516</v>
      </c>
    </row>
    <row r="35" spans="1:15" ht="409.6" thickBot="1" x14ac:dyDescent="0.3">
      <c r="A35" s="57" t="s">
        <v>10</v>
      </c>
      <c r="C35" s="57" t="s">
        <v>3</v>
      </c>
      <c r="D35" s="57" t="s">
        <v>294</v>
      </c>
      <c r="E35" s="57" t="s">
        <v>432</v>
      </c>
      <c r="F35" s="57" t="s">
        <v>296</v>
      </c>
      <c r="G35" s="57" t="s">
        <v>296</v>
      </c>
      <c r="I35" s="57" t="s">
        <v>299</v>
      </c>
      <c r="J35" s="57" t="s">
        <v>298</v>
      </c>
      <c r="K35" s="57" t="s">
        <v>297</v>
      </c>
      <c r="M35" s="57" t="s">
        <v>295</v>
      </c>
      <c r="O35" s="57" t="s">
        <v>457</v>
      </c>
    </row>
    <row r="36" spans="1:15" ht="240.75" thickBot="1" x14ac:dyDescent="0.3">
      <c r="A36" s="57" t="s">
        <v>166</v>
      </c>
      <c r="C36" s="57" t="s">
        <v>575</v>
      </c>
      <c r="D36" s="57" t="s">
        <v>535</v>
      </c>
      <c r="E36" s="57" t="s">
        <v>576</v>
      </c>
      <c r="I36" s="57" t="s">
        <v>538</v>
      </c>
      <c r="J36" s="57" t="s">
        <v>577</v>
      </c>
      <c r="K36" s="57" t="s">
        <v>578</v>
      </c>
      <c r="L36" s="57" t="s">
        <v>559</v>
      </c>
      <c r="M36" s="57" t="s">
        <v>579</v>
      </c>
      <c r="O36" s="57" t="s">
        <v>542</v>
      </c>
    </row>
    <row r="37" spans="1:15" ht="255.75" thickBot="1" x14ac:dyDescent="0.3">
      <c r="A37" s="57" t="s">
        <v>163</v>
      </c>
      <c r="B37" s="57" t="s">
        <v>580</v>
      </c>
      <c r="C37" s="57" t="s">
        <v>581</v>
      </c>
      <c r="D37" s="57" t="s">
        <v>535</v>
      </c>
      <c r="E37" s="57" t="s">
        <v>582</v>
      </c>
      <c r="I37" s="57" t="s">
        <v>583</v>
      </c>
      <c r="J37" s="57" t="s">
        <v>577</v>
      </c>
      <c r="K37" s="57" t="s">
        <v>584</v>
      </c>
      <c r="L37" s="57" t="s">
        <v>559</v>
      </c>
      <c r="M37" s="57" t="s">
        <v>585</v>
      </c>
      <c r="O37" s="57" t="s">
        <v>542</v>
      </c>
    </row>
    <row r="38" spans="1:15" ht="409.6" thickBot="1" x14ac:dyDescent="0.3">
      <c r="A38" s="57" t="s">
        <v>11</v>
      </c>
      <c r="C38" s="57" t="s">
        <v>3</v>
      </c>
      <c r="D38" s="57" t="s">
        <v>300</v>
      </c>
      <c r="E38" s="57" t="s">
        <v>430</v>
      </c>
      <c r="F38" s="57" t="s">
        <v>301</v>
      </c>
      <c r="G38" s="57" t="s">
        <v>301</v>
      </c>
      <c r="I38" s="57" t="s">
        <v>304</v>
      </c>
      <c r="J38" s="57" t="s">
        <v>303</v>
      </c>
      <c r="K38" s="57" t="s">
        <v>302</v>
      </c>
      <c r="M38" s="57" t="s">
        <v>307</v>
      </c>
      <c r="O38" s="57" t="s">
        <v>457</v>
      </c>
    </row>
    <row r="39" spans="1:15" ht="150.75" thickBot="1" x14ac:dyDescent="0.3">
      <c r="A39" s="57" t="s">
        <v>234</v>
      </c>
      <c r="B39" s="57" t="s">
        <v>235</v>
      </c>
      <c r="M39" s="57" t="s">
        <v>236</v>
      </c>
      <c r="O39" s="57" t="s">
        <v>457</v>
      </c>
    </row>
    <row r="40" spans="1:15" ht="240.75" thickBot="1" x14ac:dyDescent="0.3">
      <c r="A40" s="57" t="s">
        <v>12</v>
      </c>
      <c r="C40" s="57" t="s">
        <v>3</v>
      </c>
      <c r="D40" s="57" t="s">
        <v>306</v>
      </c>
      <c r="E40" s="57" t="s">
        <v>308</v>
      </c>
      <c r="F40" s="57" t="s">
        <v>309</v>
      </c>
      <c r="G40" s="57" t="s">
        <v>309</v>
      </c>
      <c r="I40" s="57" t="s">
        <v>312</v>
      </c>
      <c r="J40" s="57" t="s">
        <v>311</v>
      </c>
      <c r="K40" s="57" t="s">
        <v>310</v>
      </c>
      <c r="M40" s="57" t="s">
        <v>313</v>
      </c>
      <c r="O40" s="57" t="s">
        <v>457</v>
      </c>
    </row>
    <row r="41" spans="1:15" ht="150.75" thickBot="1" x14ac:dyDescent="0.3">
      <c r="A41" s="57" t="s">
        <v>99</v>
      </c>
      <c r="B41" s="57" t="s">
        <v>359</v>
      </c>
      <c r="C41" s="57" t="s">
        <v>18</v>
      </c>
      <c r="M41" s="57" t="s">
        <v>101</v>
      </c>
      <c r="O41" s="57" t="s">
        <v>457</v>
      </c>
    </row>
    <row r="42" spans="1:15" thickBot="1" x14ac:dyDescent="0.3">
      <c r="A42" s="57" t="s">
        <v>168</v>
      </c>
    </row>
    <row r="43" spans="1:15" ht="150.75" thickBot="1" x14ac:dyDescent="0.3">
      <c r="A43" s="57" t="s">
        <v>97</v>
      </c>
      <c r="B43" s="57" t="s">
        <v>360</v>
      </c>
      <c r="C43" s="57" t="s">
        <v>18</v>
      </c>
      <c r="D43" s="57" t="s">
        <v>452</v>
      </c>
      <c r="M43" s="57" t="s">
        <v>102</v>
      </c>
      <c r="O43" s="57" t="s">
        <v>457</v>
      </c>
    </row>
    <row r="44" spans="1:15" ht="375.75" thickBot="1" x14ac:dyDescent="0.3">
      <c r="A44" s="57" t="s">
        <v>13</v>
      </c>
      <c r="C44" s="57" t="s">
        <v>3</v>
      </c>
      <c r="D44" s="57" t="s">
        <v>314</v>
      </c>
      <c r="E44" s="57" t="s">
        <v>431</v>
      </c>
      <c r="F44" s="57" t="s">
        <v>316</v>
      </c>
      <c r="G44" s="57" t="s">
        <v>316</v>
      </c>
      <c r="I44" s="57" t="s">
        <v>319</v>
      </c>
      <c r="J44" s="57" t="s">
        <v>318</v>
      </c>
      <c r="K44" s="57" t="s">
        <v>317</v>
      </c>
      <c r="M44" s="57" t="s">
        <v>315</v>
      </c>
      <c r="O44" s="57" t="s">
        <v>457</v>
      </c>
    </row>
    <row r="45" spans="1:15" ht="150.75" thickBot="1" x14ac:dyDescent="0.3">
      <c r="A45" s="76" t="s">
        <v>232</v>
      </c>
      <c r="B45" s="57" t="s">
        <v>233</v>
      </c>
      <c r="M45" s="57" t="s">
        <v>237</v>
      </c>
      <c r="O45" s="57" t="s">
        <v>457</v>
      </c>
    </row>
    <row r="46" spans="1:15" ht="375.75" thickBot="1" x14ac:dyDescent="0.3">
      <c r="A46" s="57" t="s">
        <v>14</v>
      </c>
      <c r="C46" s="57" t="s">
        <v>3</v>
      </c>
      <c r="D46" s="57" t="s">
        <v>320</v>
      </c>
      <c r="E46" s="57" t="s">
        <v>322</v>
      </c>
      <c r="F46" s="57" t="s">
        <v>325</v>
      </c>
      <c r="G46" s="57" t="s">
        <v>325</v>
      </c>
      <c r="I46" s="57" t="s">
        <v>328</v>
      </c>
      <c r="J46" s="57" t="s">
        <v>327</v>
      </c>
      <c r="K46" s="57" t="s">
        <v>326</v>
      </c>
      <c r="M46" s="57" t="s">
        <v>321</v>
      </c>
      <c r="O46" s="57" t="s">
        <v>457</v>
      </c>
    </row>
    <row r="47" spans="1:15" thickBot="1" x14ac:dyDescent="0.3">
      <c r="A47" s="57" t="s">
        <v>157</v>
      </c>
    </row>
    <row r="48" spans="1:15" ht="150.75" thickBot="1" x14ac:dyDescent="0.3">
      <c r="A48" s="57" t="s">
        <v>48</v>
      </c>
      <c r="B48" s="57" t="s">
        <v>0</v>
      </c>
      <c r="C48" s="57" t="s">
        <v>18</v>
      </c>
      <c r="D48" s="57" t="s">
        <v>80</v>
      </c>
      <c r="M48" s="57" t="s">
        <v>50</v>
      </c>
      <c r="O48" s="57" t="s">
        <v>457</v>
      </c>
    </row>
    <row r="49" spans="1:15" ht="150.75" thickBot="1" x14ac:dyDescent="0.3">
      <c r="A49" s="57" t="s">
        <v>49</v>
      </c>
      <c r="B49" s="57" t="s">
        <v>0</v>
      </c>
      <c r="C49" s="57" t="s">
        <v>18</v>
      </c>
      <c r="D49" s="57" t="s">
        <v>81</v>
      </c>
      <c r="M49" s="57" t="s">
        <v>51</v>
      </c>
      <c r="O49" s="57" t="s">
        <v>457</v>
      </c>
    </row>
    <row r="50" spans="1:15" ht="150.75" thickBot="1" x14ac:dyDescent="0.3">
      <c r="A50" s="57" t="s">
        <v>45</v>
      </c>
      <c r="B50" s="57" t="s">
        <v>0</v>
      </c>
      <c r="C50" s="57" t="s">
        <v>18</v>
      </c>
      <c r="D50" s="57" t="s">
        <v>79</v>
      </c>
      <c r="E50" s="57" t="s">
        <v>425</v>
      </c>
      <c r="F50" s="57" t="s">
        <v>75</v>
      </c>
      <c r="G50" s="57" t="s">
        <v>76</v>
      </c>
      <c r="M50" s="57" t="s">
        <v>83</v>
      </c>
      <c r="O50" s="57" t="s">
        <v>457</v>
      </c>
    </row>
    <row r="51" spans="1:15" ht="330.75" thickBot="1" x14ac:dyDescent="0.3">
      <c r="A51" s="57" t="s">
        <v>15</v>
      </c>
      <c r="C51" s="57" t="s">
        <v>3</v>
      </c>
      <c r="D51" s="57" t="s">
        <v>329</v>
      </c>
      <c r="E51" s="57" t="s">
        <v>323</v>
      </c>
      <c r="F51" s="57" t="s">
        <v>331</v>
      </c>
      <c r="G51" s="57" t="s">
        <v>331</v>
      </c>
      <c r="I51" s="57" t="s">
        <v>334</v>
      </c>
      <c r="J51" s="57" t="s">
        <v>333</v>
      </c>
      <c r="K51" s="57" t="s">
        <v>332</v>
      </c>
      <c r="M51" s="57" t="s">
        <v>330</v>
      </c>
      <c r="O51" s="57" t="s">
        <v>457</v>
      </c>
    </row>
    <row r="52" spans="1:15" ht="285.75" thickBot="1" x14ac:dyDescent="0.3">
      <c r="A52" s="57" t="s">
        <v>16</v>
      </c>
      <c r="C52" s="57" t="s">
        <v>3</v>
      </c>
      <c r="D52" s="57" t="s">
        <v>335</v>
      </c>
      <c r="E52" s="57" t="s">
        <v>324</v>
      </c>
      <c r="F52" s="57" t="s">
        <v>337</v>
      </c>
      <c r="G52" s="57" t="s">
        <v>337</v>
      </c>
      <c r="I52" s="57" t="s">
        <v>340</v>
      </c>
      <c r="J52" s="57" t="s">
        <v>339</v>
      </c>
      <c r="K52" s="57" t="s">
        <v>338</v>
      </c>
      <c r="M52" s="57" t="s">
        <v>336</v>
      </c>
      <c r="O52" s="57" t="s">
        <v>457</v>
      </c>
    </row>
    <row r="53" spans="1:15" ht="240.75" thickBot="1" x14ac:dyDescent="0.3">
      <c r="A53" s="57" t="s">
        <v>160</v>
      </c>
      <c r="B53" s="57" t="s">
        <v>534</v>
      </c>
      <c r="C53" s="57" t="s">
        <v>533</v>
      </c>
      <c r="D53" s="57" t="s">
        <v>535</v>
      </c>
      <c r="E53" s="57" t="s">
        <v>536</v>
      </c>
      <c r="F53" s="57" t="s">
        <v>537</v>
      </c>
      <c r="G53" s="57" t="s">
        <v>537</v>
      </c>
      <c r="I53" s="57" t="s">
        <v>538</v>
      </c>
      <c r="J53" s="57" t="s">
        <v>539</v>
      </c>
      <c r="K53" s="57" t="s">
        <v>540</v>
      </c>
      <c r="L53" s="57" t="s">
        <v>559</v>
      </c>
      <c r="M53" s="57" t="s">
        <v>541</v>
      </c>
      <c r="O53" s="57" t="s">
        <v>542</v>
      </c>
    </row>
    <row r="54" spans="1:15" ht="240.75" thickBot="1" x14ac:dyDescent="0.3">
      <c r="A54" s="57" t="s">
        <v>159</v>
      </c>
      <c r="B54" s="57" t="s">
        <v>599</v>
      </c>
      <c r="C54" s="57" t="s">
        <v>600</v>
      </c>
      <c r="D54" s="57" t="s">
        <v>601</v>
      </c>
      <c r="E54" s="57" t="s">
        <v>602</v>
      </c>
      <c r="I54" s="57" t="s">
        <v>538</v>
      </c>
      <c r="J54" s="57" t="s">
        <v>539</v>
      </c>
      <c r="K54" s="57" t="s">
        <v>540</v>
      </c>
      <c r="L54" s="57" t="s">
        <v>559</v>
      </c>
      <c r="M54" s="57" t="s">
        <v>603</v>
      </c>
      <c r="N54" s="59" t="s">
        <v>542</v>
      </c>
    </row>
    <row r="55" spans="1:15" ht="255.75" thickBot="1" x14ac:dyDescent="0.3">
      <c r="A55" s="57" t="s">
        <v>305</v>
      </c>
      <c r="C55" s="57" t="s">
        <v>3</v>
      </c>
      <c r="D55" s="57" t="s">
        <v>429</v>
      </c>
      <c r="E55" s="57" t="s">
        <v>342</v>
      </c>
      <c r="F55" s="57" t="s">
        <v>344</v>
      </c>
      <c r="G55" s="57" t="s">
        <v>344</v>
      </c>
      <c r="I55" s="57" t="s">
        <v>346</v>
      </c>
      <c r="J55" s="57" t="s">
        <v>345</v>
      </c>
      <c r="K55" s="57" t="s">
        <v>343</v>
      </c>
      <c r="M55" s="57" t="s">
        <v>341</v>
      </c>
      <c r="O55" s="57" t="s">
        <v>457</v>
      </c>
    </row>
    <row r="56" spans="1:15" ht="255.75" thickBot="1" x14ac:dyDescent="0.3">
      <c r="A56" s="57" t="s">
        <v>98</v>
      </c>
      <c r="B56" s="57" t="s">
        <v>227</v>
      </c>
      <c r="C56" s="57" t="s">
        <v>510</v>
      </c>
      <c r="D56" s="57" t="s">
        <v>527</v>
      </c>
      <c r="E56" s="57" t="s">
        <v>528</v>
      </c>
      <c r="F56" s="57" t="s">
        <v>529</v>
      </c>
      <c r="G56" s="57" t="s">
        <v>529</v>
      </c>
      <c r="I56" s="57" t="s">
        <v>532</v>
      </c>
      <c r="J56" s="57" t="s">
        <v>530</v>
      </c>
      <c r="K56" s="57" t="s">
        <v>531</v>
      </c>
      <c r="L56" s="57" t="s">
        <v>505</v>
      </c>
      <c r="M56" s="57" t="s">
        <v>428</v>
      </c>
      <c r="O56" s="57" t="s">
        <v>525</v>
      </c>
    </row>
    <row r="57" spans="1:15" ht="195.75" thickBot="1" x14ac:dyDescent="0.3">
      <c r="A57" s="57" t="s">
        <v>46</v>
      </c>
      <c r="B57" s="57" t="s">
        <v>365</v>
      </c>
      <c r="C57" s="57" t="s">
        <v>18</v>
      </c>
      <c r="D57" s="57" t="s">
        <v>47</v>
      </c>
      <c r="I57" s="57" t="s">
        <v>423</v>
      </c>
      <c r="J57" s="57" t="s">
        <v>77</v>
      </c>
      <c r="K57" s="57" t="s">
        <v>78</v>
      </c>
      <c r="M57" s="57" t="s">
        <v>424</v>
      </c>
      <c r="N57" s="57" t="s">
        <v>454</v>
      </c>
      <c r="O57" s="57" t="s">
        <v>457</v>
      </c>
    </row>
    <row r="58" spans="1:15" ht="150.75" thickBot="1" x14ac:dyDescent="0.3">
      <c r="A58" s="57" t="s">
        <v>71</v>
      </c>
      <c r="B58" s="57" t="s">
        <v>363</v>
      </c>
      <c r="C58" s="57" t="s">
        <v>480</v>
      </c>
      <c r="M58" s="57" t="s">
        <v>84</v>
      </c>
      <c r="O58" s="57" t="s">
        <v>457</v>
      </c>
    </row>
    <row r="59" spans="1:15" ht="150.75" thickBot="1" x14ac:dyDescent="0.3">
      <c r="A59" s="57" t="s">
        <v>63</v>
      </c>
      <c r="B59" s="57" t="s">
        <v>362</v>
      </c>
      <c r="C59" s="57" t="s">
        <v>18</v>
      </c>
      <c r="D59" s="57" t="s">
        <v>85</v>
      </c>
      <c r="E59" s="57" t="s">
        <v>86</v>
      </c>
      <c r="F59" s="57" t="s">
        <v>87</v>
      </c>
      <c r="G59" s="57" t="s">
        <v>87</v>
      </c>
      <c r="I59" s="57" t="s">
        <v>88</v>
      </c>
      <c r="J59" s="57" t="s">
        <v>90</v>
      </c>
      <c r="K59" s="57" t="s">
        <v>89</v>
      </c>
      <c r="O59" s="57" t="s">
        <v>457</v>
      </c>
    </row>
    <row r="60" spans="1:15" ht="405.75" thickBot="1" x14ac:dyDescent="0.3">
      <c r="A60" s="57" t="s">
        <v>70</v>
      </c>
      <c r="B60" s="57" t="s">
        <v>62</v>
      </c>
      <c r="C60" s="57" t="s">
        <v>18</v>
      </c>
      <c r="D60" s="57" t="s">
        <v>447</v>
      </c>
      <c r="F60" s="57" t="s">
        <v>75</v>
      </c>
      <c r="G60" s="57" t="s">
        <v>76</v>
      </c>
      <c r="I60" s="57" t="s">
        <v>448</v>
      </c>
      <c r="K60" s="57" t="s">
        <v>278</v>
      </c>
      <c r="M60" s="57" t="s">
        <v>277</v>
      </c>
      <c r="O60" s="57" t="s">
        <v>457</v>
      </c>
    </row>
    <row r="61" spans="1:15" ht="150.75" thickBot="1" x14ac:dyDescent="0.3">
      <c r="A61" s="57" t="s">
        <v>64</v>
      </c>
      <c r="B61" s="57" t="s">
        <v>58</v>
      </c>
      <c r="C61" s="57" t="s">
        <v>18</v>
      </c>
      <c r="D61" s="57" t="s">
        <v>91</v>
      </c>
      <c r="E61" s="57" t="s">
        <v>92</v>
      </c>
      <c r="F61" s="57" t="s">
        <v>93</v>
      </c>
      <c r="G61" s="57" t="s">
        <v>93</v>
      </c>
      <c r="I61" s="57" t="s">
        <v>94</v>
      </c>
      <c r="J61" s="57" t="s">
        <v>96</v>
      </c>
      <c r="K61" s="57" t="s">
        <v>95</v>
      </c>
      <c r="O61" s="57" t="s">
        <v>457</v>
      </c>
    </row>
    <row r="62" spans="1:15" ht="150.75" thickBot="1" x14ac:dyDescent="0.3">
      <c r="A62" s="57" t="s">
        <v>65</v>
      </c>
      <c r="B62" s="57" t="s">
        <v>361</v>
      </c>
      <c r="C62" s="57" t="s">
        <v>18</v>
      </c>
      <c r="D62" s="57" t="s">
        <v>103</v>
      </c>
      <c r="E62" s="57" t="s">
        <v>176</v>
      </c>
      <c r="F62" s="57" t="s">
        <v>93</v>
      </c>
      <c r="G62" s="57" t="s">
        <v>93</v>
      </c>
      <c r="I62" s="57" t="s">
        <v>177</v>
      </c>
      <c r="J62" s="57" t="s">
        <v>178</v>
      </c>
      <c r="K62" s="57" t="s">
        <v>179</v>
      </c>
      <c r="M62" s="57" t="s">
        <v>100</v>
      </c>
      <c r="O62" s="57" t="s">
        <v>457</v>
      </c>
    </row>
    <row r="63" spans="1:15" ht="150.75" thickBot="1" x14ac:dyDescent="0.3">
      <c r="A63" s="57" t="s">
        <v>66</v>
      </c>
      <c r="B63" s="57" t="s">
        <v>59</v>
      </c>
      <c r="C63" s="57" t="s">
        <v>18</v>
      </c>
      <c r="D63" s="57" t="s">
        <v>180</v>
      </c>
      <c r="E63" s="57" t="s">
        <v>176</v>
      </c>
      <c r="F63" s="57" t="s">
        <v>93</v>
      </c>
      <c r="G63" s="57" t="s">
        <v>93</v>
      </c>
      <c r="I63" s="57" t="s">
        <v>94</v>
      </c>
      <c r="J63" s="76" t="s">
        <v>183</v>
      </c>
      <c r="K63" s="57" t="s">
        <v>184</v>
      </c>
      <c r="O63" s="57" t="s">
        <v>457</v>
      </c>
    </row>
    <row r="64" spans="1:15" ht="150.75" thickBot="1" x14ac:dyDescent="0.3">
      <c r="A64" s="57" t="s">
        <v>67</v>
      </c>
      <c r="B64" s="57" t="s">
        <v>60</v>
      </c>
      <c r="C64" s="57" t="s">
        <v>18</v>
      </c>
      <c r="D64" s="57" t="s">
        <v>185</v>
      </c>
      <c r="E64" s="57" t="s">
        <v>186</v>
      </c>
      <c r="F64" s="57" t="s">
        <v>93</v>
      </c>
      <c r="G64" s="57" t="s">
        <v>93</v>
      </c>
      <c r="I64" s="57" t="s">
        <v>177</v>
      </c>
      <c r="J64" s="57" t="s">
        <v>187</v>
      </c>
      <c r="K64" s="57" t="s">
        <v>188</v>
      </c>
      <c r="O64" s="57" t="s">
        <v>457</v>
      </c>
    </row>
    <row r="65" spans="1:15" ht="150.75" thickBot="1" x14ac:dyDescent="0.3">
      <c r="A65" s="57" t="s">
        <v>68</v>
      </c>
      <c r="B65" s="57" t="s">
        <v>61</v>
      </c>
      <c r="C65" s="57" t="s">
        <v>18</v>
      </c>
      <c r="D65" s="57" t="s">
        <v>189</v>
      </c>
      <c r="E65" s="57" t="s">
        <v>190</v>
      </c>
      <c r="F65" s="57" t="s">
        <v>93</v>
      </c>
      <c r="G65" s="57" t="s">
        <v>93</v>
      </c>
      <c r="I65" s="57" t="s">
        <v>191</v>
      </c>
      <c r="J65" s="57" t="s">
        <v>183</v>
      </c>
      <c r="K65" s="57" t="s">
        <v>192</v>
      </c>
      <c r="O65" s="57" t="s">
        <v>457</v>
      </c>
    </row>
    <row r="66" spans="1:15" ht="150.75" thickBot="1" x14ac:dyDescent="0.3">
      <c r="A66" s="57" t="s">
        <v>69</v>
      </c>
      <c r="B66" s="57" t="s">
        <v>358</v>
      </c>
      <c r="C66" s="57" t="s">
        <v>18</v>
      </c>
      <c r="D66" s="57" t="s">
        <v>193</v>
      </c>
      <c r="E66" s="57" t="s">
        <v>194</v>
      </c>
      <c r="F66" s="57" t="s">
        <v>195</v>
      </c>
      <c r="G66" s="57" t="s">
        <v>195</v>
      </c>
      <c r="I66" s="57" t="s">
        <v>196</v>
      </c>
      <c r="O66" s="57" t="s">
        <v>457</v>
      </c>
    </row>
    <row r="67" spans="1:15" ht="150.75" thickBot="1" x14ac:dyDescent="0.3">
      <c r="A67" s="57" t="s">
        <v>1</v>
      </c>
      <c r="B67" s="77" t="s">
        <v>197</v>
      </c>
      <c r="C67" s="57" t="s">
        <v>18</v>
      </c>
      <c r="D67" s="57" t="s">
        <v>198</v>
      </c>
      <c r="E67" s="57" t="s">
        <v>199</v>
      </c>
      <c r="I67" s="57" t="s">
        <v>446</v>
      </c>
      <c r="J67" s="57" t="s">
        <v>200</v>
      </c>
      <c r="K67" s="57" t="s">
        <v>201</v>
      </c>
      <c r="M67" s="57" t="s">
        <v>449</v>
      </c>
      <c r="O67" s="57" t="s">
        <v>457</v>
      </c>
    </row>
    <row r="68" spans="1:15" ht="195.75" thickBot="1" x14ac:dyDescent="0.3">
      <c r="A68" s="57" t="s">
        <v>202</v>
      </c>
      <c r="B68" s="57" t="s">
        <v>357</v>
      </c>
      <c r="C68" s="57" t="s">
        <v>18</v>
      </c>
      <c r="D68" s="57" t="s">
        <v>444</v>
      </c>
      <c r="E68" s="57" t="s">
        <v>207</v>
      </c>
      <c r="F68" s="57" t="s">
        <v>366</v>
      </c>
      <c r="G68" s="57" t="s">
        <v>366</v>
      </c>
      <c r="I68" s="57" t="s">
        <v>445</v>
      </c>
      <c r="J68" s="57" t="s">
        <v>208</v>
      </c>
      <c r="K68" s="57" t="s">
        <v>209</v>
      </c>
      <c r="M68" s="57" t="s">
        <v>210</v>
      </c>
      <c r="O68" s="57" t="s">
        <v>457</v>
      </c>
    </row>
    <row r="69" spans="1:15" ht="270.75" thickBot="1" x14ac:dyDescent="0.3">
      <c r="A69" s="57" t="s">
        <v>238</v>
      </c>
      <c r="B69" s="57" t="s">
        <v>354</v>
      </c>
      <c r="C69" s="57" t="s">
        <v>18</v>
      </c>
      <c r="D69" s="57" t="s">
        <v>440</v>
      </c>
      <c r="E69" s="57" t="s">
        <v>239</v>
      </c>
      <c r="F69" s="57" t="s">
        <v>240</v>
      </c>
      <c r="G69" s="57" t="s">
        <v>240</v>
      </c>
      <c r="I69" s="57" t="s">
        <v>241</v>
      </c>
      <c r="J69" s="57" t="s">
        <v>242</v>
      </c>
      <c r="K69" s="57" t="s">
        <v>243</v>
      </c>
      <c r="M69" s="57" t="s">
        <v>244</v>
      </c>
      <c r="O69" s="57" t="s">
        <v>457</v>
      </c>
    </row>
    <row r="70" spans="1:15" ht="180.75" thickBot="1" x14ac:dyDescent="0.3">
      <c r="A70" s="57" t="s">
        <v>211</v>
      </c>
      <c r="B70" s="57" t="s">
        <v>356</v>
      </c>
      <c r="C70" s="57" t="s">
        <v>481</v>
      </c>
      <c r="E70" s="57" t="s">
        <v>222</v>
      </c>
      <c r="I70" s="57" t="s">
        <v>450</v>
      </c>
      <c r="M70" s="57" t="s">
        <v>451</v>
      </c>
      <c r="O70" s="57" t="s">
        <v>457</v>
      </c>
    </row>
    <row r="71" spans="1:15" ht="150.75" thickBot="1" x14ac:dyDescent="0.3">
      <c r="A71" s="57" t="s">
        <v>217</v>
      </c>
      <c r="B71" s="57" t="s">
        <v>2</v>
      </c>
      <c r="C71" s="57" t="s">
        <v>18</v>
      </c>
      <c r="M71" s="57" t="s">
        <v>229</v>
      </c>
      <c r="O71" s="57" t="s">
        <v>457</v>
      </c>
    </row>
    <row r="72" spans="1:15" ht="285.75" thickBot="1" x14ac:dyDescent="0.3">
      <c r="A72" s="57" t="s">
        <v>17</v>
      </c>
      <c r="C72" s="57" t="s">
        <v>3</v>
      </c>
      <c r="D72" s="57" t="s">
        <v>347</v>
      </c>
      <c r="E72" s="57" t="s">
        <v>426</v>
      </c>
      <c r="F72" s="57" t="s">
        <v>349</v>
      </c>
      <c r="G72" s="57" t="s">
        <v>349</v>
      </c>
      <c r="I72" s="57" t="s">
        <v>351</v>
      </c>
      <c r="J72" s="57" t="s">
        <v>350</v>
      </c>
      <c r="K72" s="57" t="s">
        <v>427</v>
      </c>
      <c r="M72" s="57" t="s">
        <v>348</v>
      </c>
      <c r="O72" s="57" t="s">
        <v>457</v>
      </c>
    </row>
  </sheetData>
  <sortState xmlns:xlrd2="http://schemas.microsoft.com/office/spreadsheetml/2017/richdata2" ref="A2:O500">
    <sortCondition ref="A2:A500"/>
  </sortState>
  <dataConsolidate/>
  <pageMargins left="0.7" right="0.7" top="0.75" bottom="0.75" header="0.3" footer="0.3"/>
  <pageSetup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0B1F7-0FEA-4BEB-9272-5052B3A38E07}">
  <sheetPr codeName="Sheet4"/>
  <dimension ref="A1:O1"/>
  <sheetViews>
    <sheetView workbookViewId="0">
      <selection activeCell="A2" sqref="A2"/>
    </sheetView>
  </sheetViews>
  <sheetFormatPr defaultRowHeight="15" x14ac:dyDescent="0.25"/>
  <cols>
    <col min="1" max="3" width="22.42578125" customWidth="1"/>
    <col min="4" max="4" width="33.5703125" customWidth="1"/>
    <col min="5" max="5" width="26.42578125" customWidth="1"/>
    <col min="6" max="8" width="34" customWidth="1"/>
    <col min="9" max="11" width="45.42578125" customWidth="1"/>
    <col min="12" max="12" width="40" customWidth="1"/>
    <col min="13" max="13" width="41.5703125" customWidth="1"/>
    <col min="14" max="14" width="43.85546875" customWidth="1"/>
    <col min="15" max="15" width="36.42578125" customWidth="1"/>
  </cols>
  <sheetData>
    <row r="1" spans="1:15" s="21" customFormat="1" ht="15.75" thickBot="1" x14ac:dyDescent="0.3">
      <c r="A1" s="21" t="s">
        <v>19</v>
      </c>
      <c r="B1" s="21" t="s">
        <v>20</v>
      </c>
      <c r="C1" s="21" t="s">
        <v>107</v>
      </c>
      <c r="D1" s="21" t="s">
        <v>21</v>
      </c>
      <c r="E1" s="21" t="s">
        <v>24</v>
      </c>
      <c r="F1" s="21" t="s">
        <v>72</v>
      </c>
      <c r="G1" s="21" t="s">
        <v>73</v>
      </c>
      <c r="H1" s="56" t="s">
        <v>181</v>
      </c>
      <c r="I1" s="21" t="s">
        <v>25</v>
      </c>
      <c r="J1" s="21" t="s">
        <v>56</v>
      </c>
      <c r="K1" s="21" t="s">
        <v>57</v>
      </c>
      <c r="L1" s="21" t="s">
        <v>26</v>
      </c>
      <c r="M1" s="21" t="s">
        <v>22</v>
      </c>
      <c r="N1" s="54" t="s">
        <v>23</v>
      </c>
      <c r="O1" s="21" t="s">
        <v>170</v>
      </c>
    </row>
  </sheetData>
  <dataConsolidate/>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565E5-917A-4894-AB4C-628A024C2D90}">
  <sheetPr codeName="Sheet5"/>
  <dimension ref="A1"/>
  <sheetViews>
    <sheetView workbookViewId="0">
      <selection activeCell="D26" sqref="D26"/>
    </sheetView>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67902-4404-41B0-9B42-159A34D1CCFB}">
  <sheetPr codeName="Sheet6"/>
  <dimension ref="A1:BU122"/>
  <sheetViews>
    <sheetView topLeftCell="J1" zoomScaleNormal="100" workbookViewId="0">
      <selection activeCell="N12" sqref="N12"/>
    </sheetView>
  </sheetViews>
  <sheetFormatPr defaultColWidth="14.5703125" defaultRowHeight="11.25" x14ac:dyDescent="0.25"/>
  <cols>
    <col min="1" max="16384" width="14.5703125" style="17"/>
  </cols>
  <sheetData>
    <row r="1" spans="1:41" ht="22.5" thickTop="1" thickBot="1" x14ac:dyDescent="0.3">
      <c r="A1" s="183" t="s">
        <v>27</v>
      </c>
      <c r="B1" s="184"/>
      <c r="C1" s="184"/>
      <c r="D1" s="184"/>
      <c r="E1" s="184"/>
      <c r="F1" s="184"/>
      <c r="G1" s="184"/>
      <c r="H1" s="184"/>
      <c r="I1" s="184"/>
      <c r="J1" s="184"/>
      <c r="K1" s="184"/>
      <c r="L1" s="185"/>
      <c r="M1" s="60" t="s">
        <v>462</v>
      </c>
      <c r="N1" s="127" t="s">
        <v>635</v>
      </c>
      <c r="O1" s="20" t="s">
        <v>117</v>
      </c>
      <c r="P1" s="20" t="s">
        <v>114</v>
      </c>
      <c r="Q1" s="20" t="s">
        <v>113</v>
      </c>
      <c r="R1" s="20" t="s">
        <v>115</v>
      </c>
      <c r="S1" s="20" t="s">
        <v>116</v>
      </c>
      <c r="T1" s="20" t="s">
        <v>175</v>
      </c>
      <c r="U1" s="18"/>
      <c r="X1" s="82"/>
      <c r="Y1" s="83" t="s">
        <v>112</v>
      </c>
      <c r="Z1" s="83" t="s">
        <v>151</v>
      </c>
      <c r="AA1" s="83" t="s">
        <v>152</v>
      </c>
      <c r="AB1" s="84" t="s">
        <v>367</v>
      </c>
      <c r="AD1" s="164" t="s">
        <v>649</v>
      </c>
      <c r="AE1" s="158" t="s">
        <v>648</v>
      </c>
      <c r="AF1" s="158"/>
      <c r="AG1" s="158"/>
      <c r="AH1" s="158"/>
      <c r="AI1" s="158"/>
      <c r="AJ1" s="158"/>
      <c r="AK1" s="158"/>
      <c r="AL1" s="158"/>
      <c r="AM1" s="158"/>
      <c r="AN1" s="158"/>
      <c r="AO1" s="159"/>
    </row>
    <row r="2" spans="1:41" ht="16.5" customHeight="1" thickTop="1" thickBot="1" x14ac:dyDescent="0.3">
      <c r="A2" s="186" t="s">
        <v>108</v>
      </c>
      <c r="B2" s="187"/>
      <c r="C2" s="187"/>
      <c r="D2" s="187"/>
      <c r="E2" s="187"/>
      <c r="F2" s="187"/>
      <c r="G2" s="187"/>
      <c r="H2" s="187"/>
      <c r="I2" s="187"/>
      <c r="J2" s="187"/>
      <c r="K2" s="187"/>
      <c r="L2" s="188"/>
      <c r="M2" s="128" t="s">
        <v>463</v>
      </c>
      <c r="N2" s="128" t="s">
        <v>636</v>
      </c>
      <c r="O2" s="126" t="s">
        <v>118</v>
      </c>
      <c r="P2" s="20">
        <v>3072</v>
      </c>
      <c r="Q2" s="20">
        <v>1920</v>
      </c>
      <c r="R2" s="20">
        <v>1080</v>
      </c>
      <c r="S2" s="20">
        <v>640</v>
      </c>
      <c r="T2" s="20">
        <v>10</v>
      </c>
      <c r="U2" s="18"/>
      <c r="V2" s="17">
        <f>R2/P2</f>
        <v>0.3515625</v>
      </c>
      <c r="W2" s="17">
        <f>S2/Q2</f>
        <v>0.33333333333333331</v>
      </c>
      <c r="X2" s="85"/>
      <c r="Y2" s="86" t="s">
        <v>131</v>
      </c>
      <c r="Z2" s="87" t="s">
        <v>150</v>
      </c>
      <c r="AA2" s="86" t="str">
        <f t="shared" ref="AA2:AA12" si="0">(LEFT(_xlfn.CONCAT(DEC2HEX(HEX2DEC("FFFFFF")-HEX2DEC(UPPER(Z2))),"000000"),6))</f>
        <v>FFFFFF</v>
      </c>
      <c r="AB2" s="88">
        <v>777777</v>
      </c>
      <c r="AD2" s="165"/>
      <c r="AE2" s="160"/>
      <c r="AF2" s="160"/>
      <c r="AG2" s="160"/>
      <c r="AH2" s="160"/>
      <c r="AI2" s="160"/>
      <c r="AJ2" s="160"/>
      <c r="AK2" s="160"/>
      <c r="AL2" s="160"/>
      <c r="AM2" s="160"/>
      <c r="AN2" s="160"/>
      <c r="AO2" s="161"/>
    </row>
    <row r="3" spans="1:41" ht="16.5" customHeight="1" thickTop="1" thickBot="1" x14ac:dyDescent="0.3">
      <c r="A3" s="189"/>
      <c r="B3" s="187"/>
      <c r="C3" s="187"/>
      <c r="D3" s="187"/>
      <c r="E3" s="187"/>
      <c r="F3" s="187"/>
      <c r="G3" s="187"/>
      <c r="H3" s="187"/>
      <c r="I3" s="187"/>
      <c r="J3" s="187"/>
      <c r="K3" s="187"/>
      <c r="L3" s="188"/>
      <c r="M3" s="125"/>
      <c r="N3" s="131"/>
      <c r="O3" s="126" t="s">
        <v>121</v>
      </c>
      <c r="P3" s="20">
        <v>1280</v>
      </c>
      <c r="Q3" s="20">
        <v>720</v>
      </c>
      <c r="R3" s="20"/>
      <c r="S3" s="20"/>
      <c r="T3" s="20"/>
      <c r="U3" s="18"/>
      <c r="X3" s="89"/>
      <c r="Y3" s="86" t="s">
        <v>132</v>
      </c>
      <c r="Z3" s="87">
        <v>333333</v>
      </c>
      <c r="AA3" s="86" t="str">
        <f t="shared" si="0"/>
        <v>CCCCCC</v>
      </c>
      <c r="AB3" s="88" t="s">
        <v>144</v>
      </c>
      <c r="AD3" s="166"/>
      <c r="AE3" s="162"/>
      <c r="AF3" s="162"/>
      <c r="AG3" s="162"/>
      <c r="AH3" s="162"/>
      <c r="AI3" s="162"/>
      <c r="AJ3" s="162"/>
      <c r="AK3" s="162"/>
      <c r="AL3" s="162"/>
      <c r="AM3" s="162"/>
      <c r="AN3" s="162"/>
      <c r="AO3" s="163"/>
    </row>
    <row r="4" spans="1:41" ht="16.5" customHeight="1" thickTop="1" thickBot="1" x14ac:dyDescent="0.3">
      <c r="A4" s="189"/>
      <c r="B4" s="187"/>
      <c r="C4" s="187"/>
      <c r="D4" s="187"/>
      <c r="E4" s="187"/>
      <c r="F4" s="187"/>
      <c r="G4" s="187"/>
      <c r="H4" s="187"/>
      <c r="I4" s="187"/>
      <c r="J4" s="187"/>
      <c r="K4" s="187"/>
      <c r="L4" s="188"/>
      <c r="M4" s="60" t="s">
        <v>464</v>
      </c>
      <c r="N4" s="129" t="s">
        <v>636</v>
      </c>
      <c r="O4" s="126" t="s">
        <v>122</v>
      </c>
      <c r="P4" s="20">
        <v>1920</v>
      </c>
      <c r="Q4" s="20">
        <v>1080</v>
      </c>
      <c r="R4" s="20"/>
      <c r="S4" s="20"/>
      <c r="T4" s="20"/>
      <c r="U4" s="18"/>
      <c r="X4" s="90"/>
      <c r="Y4" s="86" t="s">
        <v>133</v>
      </c>
      <c r="Z4" s="87">
        <v>777777</v>
      </c>
      <c r="AA4" s="91" t="s">
        <v>150</v>
      </c>
      <c r="AB4" s="88" t="s">
        <v>145</v>
      </c>
    </row>
    <row r="5" spans="1:41" ht="16.5" customHeight="1" thickTop="1" thickBot="1" x14ac:dyDescent="0.3">
      <c r="A5" s="189"/>
      <c r="B5" s="187"/>
      <c r="C5" s="187"/>
      <c r="D5" s="187"/>
      <c r="E5" s="187"/>
      <c r="F5" s="187"/>
      <c r="G5" s="187"/>
      <c r="H5" s="187"/>
      <c r="I5" s="187"/>
      <c r="J5" s="187"/>
      <c r="K5" s="187"/>
      <c r="L5" s="188"/>
      <c r="M5" s="60" t="s">
        <v>463</v>
      </c>
      <c r="N5" s="130" t="s">
        <v>637</v>
      </c>
      <c r="O5" s="126" t="s">
        <v>119</v>
      </c>
      <c r="P5" s="20">
        <v>2048</v>
      </c>
      <c r="Q5" s="20">
        <v>1080</v>
      </c>
      <c r="R5" s="20"/>
      <c r="S5" s="20"/>
      <c r="T5" s="20"/>
      <c r="U5" s="18"/>
      <c r="X5" s="92"/>
      <c r="Y5" s="86" t="s">
        <v>134</v>
      </c>
      <c r="Z5" s="87" t="s">
        <v>144</v>
      </c>
      <c r="AA5" s="91" t="s">
        <v>150</v>
      </c>
      <c r="AB5" s="88" t="s">
        <v>149</v>
      </c>
      <c r="AD5" s="164" t="s">
        <v>650</v>
      </c>
      <c r="AE5" s="158" t="s">
        <v>652</v>
      </c>
      <c r="AF5" s="167"/>
      <c r="AG5" s="167"/>
      <c r="AH5" s="167"/>
      <c r="AI5" s="167"/>
      <c r="AJ5" s="167"/>
      <c r="AK5" s="167"/>
      <c r="AL5" s="167"/>
      <c r="AM5" s="167"/>
      <c r="AN5" s="167"/>
      <c r="AO5" s="168"/>
    </row>
    <row r="6" spans="1:41" ht="16.5" customHeight="1" thickTop="1" thickBot="1" x14ac:dyDescent="0.3">
      <c r="A6" s="189"/>
      <c r="B6" s="187"/>
      <c r="C6" s="187"/>
      <c r="D6" s="187"/>
      <c r="E6" s="187"/>
      <c r="F6" s="187"/>
      <c r="G6" s="187"/>
      <c r="H6" s="187"/>
      <c r="I6" s="187"/>
      <c r="J6" s="187"/>
      <c r="K6" s="187"/>
      <c r="L6" s="188"/>
      <c r="O6" s="20" t="s">
        <v>123</v>
      </c>
      <c r="P6" s="20">
        <v>2560</v>
      </c>
      <c r="Q6" s="20">
        <v>1440</v>
      </c>
      <c r="R6" s="20"/>
      <c r="S6" s="20"/>
      <c r="T6" s="20"/>
      <c r="U6" s="18"/>
      <c r="X6" s="93"/>
      <c r="Y6" s="86" t="s">
        <v>135</v>
      </c>
      <c r="Z6" s="87" t="s">
        <v>145</v>
      </c>
      <c r="AA6" s="86" t="str">
        <f t="shared" si="0"/>
        <v>000000</v>
      </c>
      <c r="AB6" s="88" t="s">
        <v>171</v>
      </c>
      <c r="AD6" s="165"/>
      <c r="AE6" s="169"/>
      <c r="AF6" s="169"/>
      <c r="AG6" s="169"/>
      <c r="AH6" s="169"/>
      <c r="AI6" s="169"/>
      <c r="AJ6" s="169"/>
      <c r="AK6" s="169"/>
      <c r="AL6" s="169"/>
      <c r="AM6" s="169"/>
      <c r="AN6" s="169"/>
      <c r="AO6" s="170"/>
    </row>
    <row r="7" spans="1:41" ht="14.65" customHeight="1" thickTop="1" thickBot="1" x14ac:dyDescent="0.3">
      <c r="A7" s="193" t="s">
        <v>419</v>
      </c>
      <c r="B7" s="194"/>
      <c r="C7" s="195" t="s">
        <v>455</v>
      </c>
      <c r="D7" s="195"/>
      <c r="E7" s="195"/>
      <c r="F7" s="196"/>
      <c r="G7" s="197" t="s">
        <v>418</v>
      </c>
      <c r="H7" s="198"/>
      <c r="I7" s="199" t="s">
        <v>417</v>
      </c>
      <c r="J7" s="199"/>
      <c r="K7" s="199"/>
      <c r="L7" s="200"/>
      <c r="M7" s="79" t="s">
        <v>487</v>
      </c>
      <c r="N7" s="133" t="s">
        <v>646</v>
      </c>
      <c r="O7" s="126" t="s">
        <v>124</v>
      </c>
      <c r="P7" s="20">
        <v>3840</v>
      </c>
      <c r="Q7" s="20">
        <v>2160</v>
      </c>
      <c r="R7" s="20"/>
      <c r="S7" s="20"/>
      <c r="T7" s="20"/>
      <c r="U7" s="18"/>
      <c r="X7" s="94"/>
      <c r="Y7" s="86" t="s">
        <v>136</v>
      </c>
      <c r="Z7" s="87" t="s">
        <v>149</v>
      </c>
      <c r="AA7" s="86" t="str">
        <f>(LEFT(_xlfn.CONCAT(DEC2HEX(HEX2DEC("FFFFFF")-HEX2DEC(UPPER(Z7))),"000000"),6))</f>
        <v>FFFF00</v>
      </c>
      <c r="AB7" s="88" t="s">
        <v>172</v>
      </c>
      <c r="AD7" s="166"/>
      <c r="AE7" s="171"/>
      <c r="AF7" s="171"/>
      <c r="AG7" s="171"/>
      <c r="AH7" s="171"/>
      <c r="AI7" s="171"/>
      <c r="AJ7" s="171"/>
      <c r="AK7" s="171"/>
      <c r="AL7" s="171"/>
      <c r="AM7" s="171"/>
      <c r="AN7" s="171"/>
      <c r="AO7" s="172"/>
    </row>
    <row r="8" spans="1:41" ht="14.65" customHeight="1" thickTop="1" thickBot="1" x14ac:dyDescent="0.3">
      <c r="A8" s="192" t="s">
        <v>43</v>
      </c>
      <c r="B8" s="192"/>
      <c r="C8" s="192"/>
      <c r="D8" s="192"/>
      <c r="E8" s="192"/>
      <c r="F8" s="192"/>
      <c r="G8" s="48" t="s">
        <v>105</v>
      </c>
      <c r="H8" s="49" t="s">
        <v>104</v>
      </c>
      <c r="I8" s="48" t="s">
        <v>106</v>
      </c>
      <c r="J8" s="50">
        <v>45407</v>
      </c>
      <c r="K8" s="48" t="s">
        <v>249</v>
      </c>
      <c r="L8" s="50">
        <v>45407</v>
      </c>
      <c r="M8" s="80" t="s">
        <v>488</v>
      </c>
      <c r="N8" s="132" t="s">
        <v>463</v>
      </c>
      <c r="O8" s="126" t="s">
        <v>120</v>
      </c>
      <c r="P8" s="20">
        <v>5120</v>
      </c>
      <c r="Q8" s="20">
        <v>2880</v>
      </c>
      <c r="R8" s="20"/>
      <c r="S8" s="20"/>
      <c r="T8" s="20"/>
      <c r="U8" s="18"/>
      <c r="X8" s="95"/>
      <c r="Y8" s="86" t="s">
        <v>137</v>
      </c>
      <c r="Z8" s="87" t="s">
        <v>171</v>
      </c>
      <c r="AA8" s="86" t="str">
        <f t="shared" si="0"/>
        <v>FF0000</v>
      </c>
      <c r="AB8" s="88" t="s">
        <v>147</v>
      </c>
    </row>
    <row r="9" spans="1:41" ht="14.65" customHeight="1" thickTop="1" thickBot="1" x14ac:dyDescent="0.3">
      <c r="A9" s="73"/>
      <c r="B9" s="73"/>
      <c r="C9" s="73"/>
      <c r="D9" s="73"/>
      <c r="E9" s="73"/>
      <c r="F9" s="73"/>
      <c r="G9" s="73"/>
      <c r="H9" s="73"/>
      <c r="I9" s="73"/>
      <c r="J9" s="74"/>
      <c r="K9" s="73"/>
      <c r="L9" s="73"/>
      <c r="O9" s="20" t="s">
        <v>125</v>
      </c>
      <c r="P9" s="20">
        <v>7680</v>
      </c>
      <c r="Q9" s="20">
        <v>4320</v>
      </c>
      <c r="R9" s="20"/>
      <c r="S9" s="20"/>
      <c r="T9" s="20"/>
      <c r="U9" s="18"/>
      <c r="X9" s="96"/>
      <c r="Y9" s="86" t="s">
        <v>138</v>
      </c>
      <c r="Z9" s="87" t="s">
        <v>172</v>
      </c>
      <c r="AA9" s="86" t="str">
        <f t="shared" si="0"/>
        <v>2F0000</v>
      </c>
      <c r="AB9" s="97" t="s">
        <v>174</v>
      </c>
      <c r="AD9" s="164" t="s">
        <v>651</v>
      </c>
      <c r="AE9" s="173"/>
      <c r="AF9" s="173"/>
      <c r="AG9" s="173"/>
      <c r="AH9" s="173"/>
      <c r="AI9" s="173"/>
      <c r="AJ9" s="173"/>
      <c r="AK9" s="173"/>
      <c r="AL9" s="173"/>
      <c r="AM9" s="173"/>
      <c r="AN9" s="173"/>
      <c r="AO9" s="174"/>
    </row>
    <row r="10" spans="1:41" ht="14.65" customHeight="1" thickTop="1" thickBot="1" x14ac:dyDescent="0.3">
      <c r="A10" s="66" t="s">
        <v>126</v>
      </c>
      <c r="B10" s="67" t="s">
        <v>118</v>
      </c>
      <c r="C10" s="68" t="s">
        <v>109</v>
      </c>
      <c r="D10" s="63">
        <f>VLOOKUP($B$10,$O$2:$U$9,2,FALSE)</f>
        <v>3072</v>
      </c>
      <c r="E10" s="68" t="s">
        <v>110</v>
      </c>
      <c r="F10" s="63">
        <f>VLOOKUP($B$10,$O$2:$U$9,3,FALSE)</f>
        <v>1920</v>
      </c>
      <c r="G10" s="68" t="s">
        <v>112</v>
      </c>
      <c r="H10" s="69" t="s">
        <v>134</v>
      </c>
      <c r="I10" s="70" t="s">
        <v>155</v>
      </c>
      <c r="J10" s="63" t="str">
        <f>VLOOKUP(H10,Y2:AA14,2,FALSE)</f>
        <v>BBBBBB</v>
      </c>
      <c r="K10" s="70" t="s">
        <v>153</v>
      </c>
      <c r="L10" s="71" t="s">
        <v>154</v>
      </c>
      <c r="N10" s="133" t="s">
        <v>647</v>
      </c>
      <c r="X10" s="98"/>
      <c r="Y10" s="86" t="s">
        <v>139</v>
      </c>
      <c r="Z10" s="87" t="s">
        <v>147</v>
      </c>
      <c r="AA10" s="86" t="str">
        <f t="shared" si="0"/>
        <v>FF00FF</v>
      </c>
      <c r="AB10" s="88" t="s">
        <v>148</v>
      </c>
      <c r="AD10" s="165"/>
      <c r="AE10" s="175"/>
      <c r="AF10" s="175"/>
      <c r="AG10" s="175"/>
      <c r="AH10" s="175"/>
      <c r="AI10" s="175"/>
      <c r="AJ10" s="175"/>
      <c r="AK10" s="175"/>
      <c r="AL10" s="175"/>
      <c r="AM10" s="175"/>
      <c r="AN10" s="175"/>
      <c r="AO10" s="176"/>
    </row>
    <row r="11" spans="1:41" ht="14.65" customHeight="1" thickBot="1" x14ac:dyDescent="0.3">
      <c r="A11" s="72" t="s">
        <v>127</v>
      </c>
      <c r="B11" s="63" t="s">
        <v>128</v>
      </c>
      <c r="C11" s="68" t="s">
        <v>129</v>
      </c>
      <c r="D11" s="63">
        <f>VLOOKUP($B$10,$O$2:$U$9,4,FALSE)</f>
        <v>1080</v>
      </c>
      <c r="E11" s="68" t="s">
        <v>130</v>
      </c>
      <c r="F11" s="63">
        <f>VLOOKUP($B$10,$O$2:$U$9,5,FALSE)</f>
        <v>640</v>
      </c>
      <c r="G11" s="68" t="s">
        <v>152</v>
      </c>
      <c r="H11" s="63" t="str">
        <f>VLOOKUP(H10,Y2:AA14,3,FALSE)</f>
        <v>000000</v>
      </c>
      <c r="I11" s="70" t="s">
        <v>368</v>
      </c>
      <c r="J11" s="52" t="str">
        <f>VLOOKUP(H10,Y2:AB14,4,FALSE)</f>
        <v>0000FF</v>
      </c>
      <c r="K11" s="31"/>
      <c r="L11" s="31"/>
      <c r="N11" s="132" t="s">
        <v>463</v>
      </c>
      <c r="X11" s="99"/>
      <c r="Y11" s="86" t="s">
        <v>143</v>
      </c>
      <c r="Z11" s="91" t="s">
        <v>174</v>
      </c>
      <c r="AA11" s="86" t="str">
        <f>(LEFT(_xlfn.CONCAT(DEC2HEX(HEX2DEC("FFFFFF")-HEX2DEC(UPPER(Z11))),"000000"),6))</f>
        <v>FF7FFF</v>
      </c>
      <c r="AB11" s="88" t="s">
        <v>146</v>
      </c>
      <c r="AD11" s="166"/>
      <c r="AE11" s="177"/>
      <c r="AF11" s="177"/>
      <c r="AG11" s="177"/>
      <c r="AH11" s="177"/>
      <c r="AI11" s="177"/>
      <c r="AJ11" s="177"/>
      <c r="AK11" s="177"/>
      <c r="AL11" s="177"/>
      <c r="AM11" s="177"/>
      <c r="AN11" s="177"/>
      <c r="AO11" s="178"/>
    </row>
    <row r="12" spans="1:41" ht="14.65" customHeight="1" thickBot="1" x14ac:dyDescent="0.3">
      <c r="A12" s="64" t="s">
        <v>111</v>
      </c>
      <c r="B12" s="65">
        <f>VLOOKUP($B$10,$O$2:$U$9,6,FALSE)</f>
        <v>10</v>
      </c>
      <c r="C12" s="73"/>
      <c r="D12" s="73"/>
      <c r="E12" s="61" t="s">
        <v>29</v>
      </c>
      <c r="F12" s="62" t="s">
        <v>30</v>
      </c>
      <c r="G12" s="190" t="s">
        <v>32</v>
      </c>
      <c r="H12" s="190"/>
      <c r="I12" s="190"/>
      <c r="J12" s="190" t="s">
        <v>33</v>
      </c>
      <c r="K12" s="190"/>
      <c r="L12" s="190"/>
      <c r="X12" s="100"/>
      <c r="Y12" s="86" t="s">
        <v>140</v>
      </c>
      <c r="Z12" s="87" t="s">
        <v>148</v>
      </c>
      <c r="AA12" s="86" t="str">
        <f t="shared" si="0"/>
        <v>7F007F</v>
      </c>
      <c r="AB12" s="88" t="s">
        <v>173</v>
      </c>
    </row>
    <row r="13" spans="1:41" ht="15" customHeight="1" thickTop="1" thickBot="1" x14ac:dyDescent="0.3">
      <c r="A13" s="201" t="s">
        <v>28</v>
      </c>
      <c r="B13" s="202"/>
      <c r="C13" s="203"/>
      <c r="D13" s="204"/>
      <c r="E13" s="19" t="s">
        <v>31</v>
      </c>
      <c r="F13" s="19" t="s">
        <v>182</v>
      </c>
      <c r="G13" s="191">
        <f>(_xlfn.UNICODE($F$13)-(_xlfn.UNICODE($E$13))+1)</f>
        <v>14</v>
      </c>
      <c r="H13" s="191"/>
      <c r="I13" s="191"/>
      <c r="J13" s="191">
        <f>(_xlfn.UNICODE($F$13)-(_xlfn.UNICODE($E$13)))</f>
        <v>13</v>
      </c>
      <c r="K13" s="191"/>
      <c r="L13" s="191"/>
      <c r="X13" s="101"/>
      <c r="Y13" s="86" t="s">
        <v>141</v>
      </c>
      <c r="Z13" s="87" t="s">
        <v>146</v>
      </c>
      <c r="AA13" s="86" t="str">
        <f>(LEFT(_xlfn.CONCAT(DEC2HEX(HEX2DEC("FFFFFF")-HEX2DEC(UPPER(Z13))),"000000"),6))</f>
        <v>FFFF00</v>
      </c>
      <c r="AB13" s="88">
        <v>800000</v>
      </c>
    </row>
    <row r="14" spans="1:41" ht="12.75" thickTop="1" thickBot="1" x14ac:dyDescent="0.3">
      <c r="A14" s="73"/>
      <c r="B14" s="73"/>
      <c r="C14" s="73"/>
      <c r="D14" s="73"/>
      <c r="E14" s="73"/>
      <c r="F14" s="73"/>
      <c r="G14" s="73"/>
      <c r="H14" s="73"/>
      <c r="I14" s="73"/>
      <c r="J14" s="73"/>
      <c r="K14" s="73"/>
      <c r="L14" s="73"/>
      <c r="X14" s="102"/>
      <c r="Y14" s="103" t="s">
        <v>142</v>
      </c>
      <c r="Z14" s="104" t="s">
        <v>173</v>
      </c>
      <c r="AA14" s="103" t="str">
        <f>(LEFT(_xlfn.CONCAT(DEC2HEX(HEX2DEC("FFFFFF")-HEX2DEC(UPPER(Z14))),"000000"),6))</f>
        <v>2F2F00</v>
      </c>
      <c r="AB14" s="105" t="s">
        <v>146</v>
      </c>
    </row>
    <row r="15" spans="1:41" ht="12.75" thickTop="1" thickBot="1" x14ac:dyDescent="0.3">
      <c r="A15" s="211" t="s">
        <v>250</v>
      </c>
      <c r="B15" s="212"/>
      <c r="C15" s="213"/>
      <c r="D15" s="213"/>
      <c r="E15" s="213"/>
      <c r="F15" s="213"/>
      <c r="G15" s="213"/>
      <c r="H15" s="213"/>
      <c r="I15" s="213"/>
      <c r="J15" s="213"/>
      <c r="K15" s="213"/>
      <c r="L15" s="213"/>
      <c r="M15" s="213"/>
      <c r="N15" s="213"/>
      <c r="O15" s="213"/>
      <c r="P15" s="214"/>
    </row>
    <row r="16" spans="1:41" s="23" customFormat="1" ht="27" thickTop="1" thickBot="1" x14ac:dyDescent="0.3">
      <c r="A16" s="38" t="s">
        <v>414</v>
      </c>
      <c r="B16" s="39">
        <f>COUNTA(B19:U19)</f>
        <v>15</v>
      </c>
    </row>
    <row r="17" spans="1:73" s="22" customFormat="1" ht="12.75" thickTop="1" thickBot="1" x14ac:dyDescent="0.3">
      <c r="A17" s="36" t="s">
        <v>369</v>
      </c>
      <c r="B17" s="37" t="s">
        <v>377</v>
      </c>
      <c r="C17" s="24" t="s">
        <v>384</v>
      </c>
      <c r="D17" s="24" t="s">
        <v>396</v>
      </c>
      <c r="E17" s="24" t="s">
        <v>379</v>
      </c>
      <c r="F17" s="24" t="s">
        <v>386</v>
      </c>
      <c r="G17" s="24" t="s">
        <v>399</v>
      </c>
      <c r="H17" s="24" t="s">
        <v>401</v>
      </c>
      <c r="I17" s="24" t="s">
        <v>403</v>
      </c>
      <c r="J17" s="24" t="s">
        <v>381</v>
      </c>
      <c r="K17" s="24" t="s">
        <v>388</v>
      </c>
      <c r="L17" s="24" t="s">
        <v>390</v>
      </c>
      <c r="M17" s="24" t="s">
        <v>407</v>
      </c>
      <c r="N17" s="24" t="s">
        <v>405</v>
      </c>
      <c r="O17" s="24" t="s">
        <v>453</v>
      </c>
      <c r="P17" s="24" t="s">
        <v>456</v>
      </c>
      <c r="Q17" s="24"/>
      <c r="R17" s="24"/>
      <c r="S17" s="24"/>
      <c r="T17" s="24"/>
      <c r="U17" s="24"/>
    </row>
    <row r="18" spans="1:73" s="22" customFormat="1" ht="35.25" thickTop="1" thickBot="1" x14ac:dyDescent="0.3">
      <c r="A18" s="30" t="s">
        <v>412</v>
      </c>
      <c r="B18" s="28" t="s">
        <v>19</v>
      </c>
      <c r="C18" s="25" t="s">
        <v>20</v>
      </c>
      <c r="D18" s="25" t="s">
        <v>107</v>
      </c>
      <c r="E18" s="25" t="s">
        <v>21</v>
      </c>
      <c r="F18" s="25" t="s">
        <v>24</v>
      </c>
      <c r="G18" s="25" t="s">
        <v>72</v>
      </c>
      <c r="H18" s="25" t="s">
        <v>73</v>
      </c>
      <c r="I18" s="25" t="s">
        <v>181</v>
      </c>
      <c r="J18" s="25" t="s">
        <v>25</v>
      </c>
      <c r="K18" s="25" t="s">
        <v>56</v>
      </c>
      <c r="L18" s="25" t="s">
        <v>57</v>
      </c>
      <c r="M18" s="25" t="s">
        <v>26</v>
      </c>
      <c r="N18" s="25" t="s">
        <v>22</v>
      </c>
      <c r="O18" s="25" t="s">
        <v>23</v>
      </c>
      <c r="P18" s="26" t="s">
        <v>170</v>
      </c>
      <c r="Q18" s="26"/>
      <c r="R18" s="26"/>
      <c r="S18" s="26"/>
      <c r="T18" s="26"/>
      <c r="U18" s="26"/>
    </row>
    <row r="19" spans="1:73" ht="24" thickTop="1" thickBot="1" x14ac:dyDescent="0.3">
      <c r="A19" s="29" t="s">
        <v>251</v>
      </c>
      <c r="B19" s="27">
        <v>0</v>
      </c>
      <c r="C19" s="24">
        <v>1</v>
      </c>
      <c r="D19" s="24">
        <v>2</v>
      </c>
      <c r="E19" s="24">
        <v>3</v>
      </c>
      <c r="F19" s="24">
        <v>4</v>
      </c>
      <c r="G19" s="24">
        <v>5</v>
      </c>
      <c r="H19" s="24">
        <v>6</v>
      </c>
      <c r="I19" s="24">
        <v>7</v>
      </c>
      <c r="J19" s="24">
        <v>8</v>
      </c>
      <c r="K19" s="24">
        <v>9</v>
      </c>
      <c r="L19" s="24">
        <v>10</v>
      </c>
      <c r="M19" s="24">
        <v>11</v>
      </c>
      <c r="N19" s="24">
        <v>12</v>
      </c>
      <c r="O19" s="24">
        <v>13</v>
      </c>
      <c r="P19" s="24">
        <v>14</v>
      </c>
      <c r="Q19" s="24"/>
      <c r="R19" s="24"/>
      <c r="S19" s="24"/>
      <c r="T19" s="24"/>
      <c r="U19" s="24"/>
    </row>
    <row r="20" spans="1:73" ht="24" thickTop="1" thickBot="1" x14ac:dyDescent="0.3">
      <c r="A20" s="41" t="s">
        <v>411</v>
      </c>
      <c r="B20" s="35"/>
      <c r="C20" s="35"/>
      <c r="D20" s="35"/>
      <c r="E20" s="35"/>
      <c r="F20" s="22"/>
      <c r="G20" s="22"/>
      <c r="H20" s="22"/>
      <c r="I20" s="22"/>
      <c r="J20" s="22"/>
      <c r="K20" s="22"/>
      <c r="L20" s="22"/>
      <c r="M20" s="22"/>
      <c r="N20" s="22"/>
      <c r="O20" s="22"/>
      <c r="P20" s="22"/>
    </row>
    <row r="21" spans="1:73" ht="15" customHeight="1" thickTop="1" thickBot="1" x14ac:dyDescent="0.3">
      <c r="A21" s="42">
        <f>COUNTA(A23:A80)</f>
        <v>48</v>
      </c>
      <c r="B21" s="209" t="s">
        <v>118</v>
      </c>
      <c r="C21" s="209"/>
      <c r="D21" s="209"/>
      <c r="E21" s="209"/>
      <c r="F21" s="209"/>
      <c r="G21" s="209"/>
      <c r="H21" s="209"/>
      <c r="I21" s="210"/>
      <c r="J21" s="205" t="s">
        <v>121</v>
      </c>
      <c r="K21" s="206"/>
      <c r="L21" s="206"/>
      <c r="M21" s="206"/>
      <c r="N21" s="206"/>
      <c r="O21" s="206"/>
      <c r="P21" s="206"/>
      <c r="Q21" s="207"/>
      <c r="R21" s="208" t="s">
        <v>122</v>
      </c>
      <c r="S21" s="209"/>
      <c r="T21" s="209"/>
      <c r="U21" s="209"/>
      <c r="V21" s="209"/>
      <c r="W21" s="209"/>
      <c r="X21" s="209"/>
      <c r="Y21" s="210"/>
      <c r="Z21" s="205" t="s">
        <v>119</v>
      </c>
      <c r="AA21" s="206"/>
      <c r="AB21" s="206"/>
      <c r="AC21" s="206"/>
      <c r="AD21" s="206"/>
      <c r="AE21" s="206"/>
      <c r="AF21" s="206"/>
      <c r="AG21" s="207"/>
      <c r="AH21" s="208" t="s">
        <v>123</v>
      </c>
      <c r="AI21" s="209"/>
      <c r="AJ21" s="209"/>
      <c r="AK21" s="209"/>
      <c r="AL21" s="209"/>
      <c r="AM21" s="209"/>
      <c r="AN21" s="209"/>
      <c r="AO21" s="210"/>
      <c r="AP21" s="205" t="s">
        <v>124</v>
      </c>
      <c r="AQ21" s="206"/>
      <c r="AR21" s="206"/>
      <c r="AS21" s="206"/>
      <c r="AT21" s="206"/>
      <c r="AU21" s="206"/>
      <c r="AV21" s="206"/>
      <c r="AW21" s="207"/>
      <c r="AX21" s="208" t="s">
        <v>120</v>
      </c>
      <c r="AY21" s="209"/>
      <c r="AZ21" s="209"/>
      <c r="BA21" s="209"/>
      <c r="BB21" s="209"/>
      <c r="BC21" s="209"/>
      <c r="BD21" s="209"/>
      <c r="BE21" s="210"/>
      <c r="BF21" s="205" t="s">
        <v>125</v>
      </c>
      <c r="BG21" s="206"/>
      <c r="BH21" s="206"/>
      <c r="BI21" s="206"/>
      <c r="BJ21" s="206"/>
      <c r="BK21" s="206"/>
      <c r="BL21" s="206"/>
      <c r="BM21" s="207"/>
      <c r="BN21" s="208"/>
      <c r="BO21" s="209"/>
      <c r="BP21" s="209"/>
      <c r="BQ21" s="209"/>
      <c r="BR21" s="209"/>
      <c r="BS21" s="209"/>
      <c r="BT21" s="209"/>
      <c r="BU21" s="210"/>
    </row>
    <row r="22" spans="1:73" ht="15" customHeight="1" thickTop="1" thickBot="1" x14ac:dyDescent="0.3">
      <c r="A22" s="32" t="s">
        <v>369</v>
      </c>
      <c r="B22" s="33" t="s">
        <v>110</v>
      </c>
      <c r="C22" s="33" t="s">
        <v>370</v>
      </c>
      <c r="D22" s="33" t="s">
        <v>371</v>
      </c>
      <c r="E22" s="40" t="s">
        <v>109</v>
      </c>
      <c r="F22" s="33" t="s">
        <v>413</v>
      </c>
      <c r="G22" s="33"/>
      <c r="H22" s="33"/>
      <c r="I22" s="34"/>
      <c r="J22" s="33" t="s">
        <v>110</v>
      </c>
      <c r="K22" s="33" t="s">
        <v>370</v>
      </c>
      <c r="L22" s="33" t="s">
        <v>371</v>
      </c>
      <c r="M22" s="34" t="s">
        <v>109</v>
      </c>
      <c r="N22" s="33" t="s">
        <v>413</v>
      </c>
      <c r="O22" s="33"/>
      <c r="P22" s="33"/>
      <c r="Q22" s="34"/>
      <c r="R22" s="33" t="s">
        <v>110</v>
      </c>
      <c r="S22" s="33" t="s">
        <v>370</v>
      </c>
      <c r="T22" s="33" t="s">
        <v>371</v>
      </c>
      <c r="U22" s="40" t="s">
        <v>109</v>
      </c>
      <c r="V22" s="33" t="s">
        <v>413</v>
      </c>
      <c r="W22" s="33"/>
      <c r="X22" s="33"/>
      <c r="Y22" s="34"/>
      <c r="Z22" s="33" t="s">
        <v>110</v>
      </c>
      <c r="AA22" s="33" t="s">
        <v>370</v>
      </c>
      <c r="AB22" s="33" t="s">
        <v>371</v>
      </c>
      <c r="AC22" s="34" t="s">
        <v>109</v>
      </c>
      <c r="AD22" s="33" t="s">
        <v>413</v>
      </c>
      <c r="AE22" s="33"/>
      <c r="AF22" s="33"/>
      <c r="AG22" s="34"/>
      <c r="AH22" s="33" t="s">
        <v>110</v>
      </c>
      <c r="AI22" s="33" t="s">
        <v>370</v>
      </c>
      <c r="AJ22" s="33" t="s">
        <v>371</v>
      </c>
      <c r="AK22" s="40" t="s">
        <v>109</v>
      </c>
      <c r="AL22" s="33" t="s">
        <v>413</v>
      </c>
      <c r="AM22" s="33"/>
      <c r="AN22" s="33"/>
      <c r="AO22" s="34"/>
      <c r="AP22" s="33" t="s">
        <v>110</v>
      </c>
      <c r="AQ22" s="33" t="s">
        <v>370</v>
      </c>
      <c r="AR22" s="33" t="s">
        <v>371</v>
      </c>
      <c r="AS22" s="34" t="s">
        <v>109</v>
      </c>
      <c r="AT22" s="33" t="s">
        <v>413</v>
      </c>
      <c r="AU22" s="33"/>
      <c r="AV22" s="33"/>
      <c r="AW22" s="34"/>
      <c r="AX22" s="33" t="s">
        <v>110</v>
      </c>
      <c r="AY22" s="33" t="s">
        <v>370</v>
      </c>
      <c r="AZ22" s="33" t="s">
        <v>371</v>
      </c>
      <c r="BA22" s="40" t="s">
        <v>109</v>
      </c>
      <c r="BB22" s="33" t="s">
        <v>413</v>
      </c>
      <c r="BC22" s="33"/>
      <c r="BD22" s="33"/>
      <c r="BE22" s="34"/>
      <c r="BF22" s="33" t="s">
        <v>110</v>
      </c>
      <c r="BG22" s="33" t="s">
        <v>370</v>
      </c>
      <c r="BH22" s="33" t="s">
        <v>371</v>
      </c>
      <c r="BI22" s="34" t="s">
        <v>109</v>
      </c>
      <c r="BJ22" s="33" t="s">
        <v>413</v>
      </c>
      <c r="BK22" s="33"/>
      <c r="BL22" s="33"/>
      <c r="BM22" s="34"/>
      <c r="BN22" s="33" t="s">
        <v>110</v>
      </c>
      <c r="BO22" s="33" t="s">
        <v>370</v>
      </c>
      <c r="BP22" s="33" t="s">
        <v>371</v>
      </c>
      <c r="BQ22" s="40" t="s">
        <v>109</v>
      </c>
      <c r="BR22" s="33" t="s">
        <v>413</v>
      </c>
      <c r="BS22" s="33"/>
      <c r="BT22" s="33"/>
      <c r="BU22" s="34"/>
    </row>
    <row r="23" spans="1:73" ht="12.75" thickTop="1" thickBot="1" x14ac:dyDescent="0.3">
      <c r="A23" s="43" t="s">
        <v>459</v>
      </c>
      <c r="B23" s="43">
        <v>16</v>
      </c>
      <c r="C23" s="43">
        <v>15</v>
      </c>
      <c r="D23" s="43">
        <v>1</v>
      </c>
      <c r="E23" s="43">
        <v>47</v>
      </c>
      <c r="F23" s="46">
        <v>26</v>
      </c>
      <c r="G23" s="43"/>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c r="AT23" s="43"/>
      <c r="AU23" s="43"/>
      <c r="AV23" s="43"/>
      <c r="AW23" s="43"/>
      <c r="AX23" s="43"/>
      <c r="AY23" s="43"/>
      <c r="AZ23" s="43"/>
      <c r="BA23" s="43"/>
      <c r="BB23" s="43"/>
      <c r="BC23" s="43"/>
      <c r="BD23" s="43"/>
      <c r="BE23" s="43"/>
      <c r="BF23" s="43"/>
      <c r="BG23" s="43"/>
      <c r="BH23" s="43"/>
      <c r="BI23" s="43"/>
      <c r="BJ23" s="43"/>
      <c r="BK23" s="43"/>
      <c r="BL23" s="43"/>
      <c r="BM23" s="43"/>
      <c r="BN23" s="43"/>
      <c r="BO23" s="43"/>
      <c r="BP23" s="43"/>
      <c r="BQ23" s="43"/>
      <c r="BR23" s="43"/>
      <c r="BS23" s="43"/>
      <c r="BT23" s="43"/>
      <c r="BU23" s="43"/>
    </row>
    <row r="24" spans="1:73" ht="12" thickBot="1" x14ac:dyDescent="0.3">
      <c r="A24" s="51" t="s">
        <v>373</v>
      </c>
      <c r="B24" s="51">
        <v>22</v>
      </c>
      <c r="C24" s="51">
        <v>15</v>
      </c>
      <c r="D24" s="51">
        <v>20</v>
      </c>
      <c r="E24" s="51">
        <v>22</v>
      </c>
      <c r="F24" s="46">
        <v>27</v>
      </c>
      <c r="G24" s="51"/>
      <c r="H24" s="51"/>
      <c r="I24" s="51"/>
      <c r="J24" s="51"/>
      <c r="K24" s="51"/>
      <c r="L24" s="51"/>
      <c r="M24" s="51"/>
      <c r="N24" s="51"/>
      <c r="O24" s="51"/>
      <c r="P24" s="51"/>
      <c r="Q24" s="51"/>
      <c r="R24" s="51"/>
      <c r="S24" s="51"/>
      <c r="T24" s="51"/>
      <c r="U24" s="51"/>
      <c r="V24" s="51"/>
      <c r="W24" s="51"/>
      <c r="X24" s="51"/>
      <c r="Y24" s="51"/>
      <c r="Z24" s="51"/>
      <c r="AA24" s="51"/>
      <c r="AB24" s="51"/>
      <c r="AC24" s="51"/>
      <c r="AD24" s="51"/>
      <c r="AE24" s="51"/>
      <c r="AF24" s="51"/>
      <c r="AG24" s="51"/>
      <c r="AH24" s="51"/>
      <c r="AI24" s="51"/>
      <c r="AJ24" s="51"/>
      <c r="AK24" s="51"/>
      <c r="AL24" s="51"/>
      <c r="AM24" s="51"/>
      <c r="AN24" s="51"/>
      <c r="AO24" s="51"/>
      <c r="AP24" s="51"/>
      <c r="AQ24" s="51"/>
      <c r="AR24" s="51"/>
      <c r="AS24" s="51"/>
      <c r="AT24" s="51"/>
      <c r="AU24" s="51"/>
      <c r="AV24" s="51"/>
      <c r="AW24" s="51"/>
      <c r="AX24" s="51"/>
      <c r="AY24" s="51"/>
      <c r="AZ24" s="51"/>
      <c r="BA24" s="51"/>
      <c r="BB24" s="51"/>
      <c r="BC24" s="51"/>
      <c r="BD24" s="51"/>
      <c r="BE24" s="51"/>
      <c r="BF24" s="51"/>
      <c r="BG24" s="51"/>
      <c r="BH24" s="51"/>
      <c r="BI24" s="51"/>
      <c r="BJ24" s="51"/>
      <c r="BK24" s="51"/>
      <c r="BL24" s="51"/>
      <c r="BM24" s="51"/>
      <c r="BN24" s="51"/>
      <c r="BO24" s="51"/>
      <c r="BP24" s="51"/>
      <c r="BQ24" s="51"/>
      <c r="BR24" s="51"/>
      <c r="BS24" s="51"/>
      <c r="BT24" s="51"/>
      <c r="BU24" s="51"/>
    </row>
    <row r="25" spans="1:73" ht="12" thickBot="1" x14ac:dyDescent="0.3">
      <c r="A25" s="31" t="s">
        <v>415</v>
      </c>
      <c r="B25" s="31">
        <v>18</v>
      </c>
      <c r="C25" s="31">
        <v>620</v>
      </c>
      <c r="D25" s="31">
        <v>1</v>
      </c>
      <c r="E25" s="31">
        <v>40</v>
      </c>
      <c r="F25" s="46">
        <v>1</v>
      </c>
      <c r="G25" s="31"/>
      <c r="H25" s="31"/>
      <c r="I25" s="31"/>
      <c r="J25" s="31"/>
      <c r="K25" s="31"/>
      <c r="L25" s="31"/>
      <c r="M25" s="31"/>
      <c r="N25" s="31"/>
      <c r="O25" s="31"/>
      <c r="P25" s="31"/>
      <c r="Q25" s="31"/>
      <c r="R25" s="31"/>
      <c r="S25" s="31"/>
      <c r="T25" s="31"/>
      <c r="U25" s="31"/>
      <c r="V25" s="31"/>
      <c r="W25" s="31"/>
      <c r="X25" s="31"/>
      <c r="Y25" s="31"/>
      <c r="Z25" s="31"/>
      <c r="AA25" s="31"/>
      <c r="AB25" s="31"/>
      <c r="AC25" s="31"/>
      <c r="AD25" s="31"/>
      <c r="AE25" s="31"/>
      <c r="AF25" s="31"/>
      <c r="AG25" s="31"/>
      <c r="AH25" s="31"/>
      <c r="AI25" s="31"/>
      <c r="AJ25" s="31"/>
      <c r="AK25" s="31"/>
      <c r="AL25" s="31"/>
      <c r="AM25" s="31"/>
      <c r="AN25" s="31"/>
      <c r="AO25" s="31"/>
      <c r="AP25" s="31"/>
      <c r="AQ25" s="31"/>
      <c r="AR25" s="31"/>
      <c r="AS25" s="31"/>
      <c r="AT25" s="31"/>
      <c r="AU25" s="31"/>
      <c r="AV25" s="31"/>
      <c r="AW25" s="31"/>
      <c r="AX25" s="31"/>
      <c r="AY25" s="31"/>
      <c r="AZ25" s="31"/>
      <c r="BA25" s="31"/>
      <c r="BB25" s="31"/>
      <c r="BC25" s="31"/>
      <c r="BD25" s="31"/>
      <c r="BE25" s="31"/>
      <c r="BF25" s="31"/>
      <c r="BG25" s="31"/>
      <c r="BH25" s="31"/>
      <c r="BI25" s="31"/>
      <c r="BJ25" s="31"/>
      <c r="BK25" s="31"/>
      <c r="BL25" s="31"/>
      <c r="BM25" s="31"/>
      <c r="BN25" s="31"/>
      <c r="BO25" s="31"/>
      <c r="BP25" s="31"/>
      <c r="BQ25" s="31"/>
      <c r="BR25" s="31"/>
      <c r="BS25" s="31"/>
      <c r="BT25" s="31"/>
      <c r="BU25" s="31"/>
    </row>
    <row r="26" spans="1:73" ht="12" thickBot="1" x14ac:dyDescent="0.3">
      <c r="A26" s="52" t="s">
        <v>394</v>
      </c>
      <c r="B26" s="52">
        <v>20</v>
      </c>
      <c r="C26" s="52">
        <v>895</v>
      </c>
      <c r="D26" s="52">
        <v>1</v>
      </c>
      <c r="E26" s="52">
        <v>80</v>
      </c>
      <c r="F26" s="46">
        <v>20</v>
      </c>
      <c r="G26" s="52"/>
      <c r="H26" s="52"/>
      <c r="I26" s="52"/>
      <c r="J26" s="52"/>
      <c r="K26" s="52"/>
      <c r="L26" s="52"/>
      <c r="M26" s="52"/>
      <c r="N26" s="52"/>
      <c r="O26" s="52"/>
      <c r="P26" s="52"/>
      <c r="Q26" s="52"/>
      <c r="R26" s="52"/>
      <c r="S26" s="52"/>
      <c r="T26" s="52"/>
      <c r="U26" s="52"/>
      <c r="V26" s="52"/>
      <c r="W26" s="52"/>
      <c r="X26" s="52"/>
      <c r="Y26" s="52"/>
      <c r="Z26" s="52"/>
      <c r="AA26" s="52"/>
      <c r="AB26" s="52"/>
      <c r="AC26" s="52"/>
      <c r="AD26" s="52"/>
      <c r="AE26" s="52"/>
      <c r="AF26" s="52"/>
      <c r="AG26" s="52"/>
      <c r="AH26" s="52"/>
      <c r="AI26" s="52"/>
      <c r="AJ26" s="52"/>
      <c r="AK26" s="52"/>
      <c r="AL26" s="52"/>
      <c r="AM26" s="52"/>
      <c r="AN26" s="52"/>
      <c r="AO26" s="52"/>
      <c r="AP26" s="52"/>
      <c r="AQ26" s="52"/>
      <c r="AR26" s="52"/>
      <c r="AS26" s="52"/>
      <c r="AT26" s="52"/>
      <c r="AU26" s="52"/>
      <c r="AV26" s="52"/>
      <c r="AW26" s="52"/>
      <c r="AX26" s="52"/>
      <c r="AY26" s="52"/>
      <c r="AZ26" s="52"/>
      <c r="BA26" s="52"/>
      <c r="BB26" s="52"/>
      <c r="BC26" s="52"/>
      <c r="BD26" s="52"/>
      <c r="BE26" s="52"/>
      <c r="BF26" s="52"/>
      <c r="BG26" s="52"/>
      <c r="BH26" s="52"/>
      <c r="BI26" s="52"/>
      <c r="BJ26" s="52"/>
      <c r="BK26" s="52"/>
      <c r="BL26" s="52"/>
      <c r="BM26" s="52"/>
      <c r="BN26" s="52"/>
      <c r="BO26" s="52"/>
      <c r="BP26" s="52"/>
      <c r="BQ26" s="52"/>
      <c r="BR26" s="52"/>
      <c r="BS26" s="52"/>
      <c r="BT26" s="52"/>
      <c r="BU26" s="52"/>
    </row>
    <row r="27" spans="1:73" ht="12" thickBot="1" x14ac:dyDescent="0.3">
      <c r="A27" s="31" t="s">
        <v>393</v>
      </c>
      <c r="B27" s="31">
        <v>20</v>
      </c>
      <c r="C27" s="31">
        <v>810</v>
      </c>
      <c r="D27" s="31">
        <v>1</v>
      </c>
      <c r="E27" s="31">
        <v>80</v>
      </c>
      <c r="F27" s="46">
        <v>19</v>
      </c>
      <c r="G27" s="31"/>
      <c r="H27" s="31"/>
      <c r="I27" s="31"/>
      <c r="J27" s="31"/>
      <c r="K27" s="31"/>
      <c r="L27" s="31"/>
      <c r="M27" s="31"/>
      <c r="N27" s="31"/>
      <c r="O27" s="31"/>
      <c r="P27" s="31"/>
      <c r="Q27" s="31"/>
      <c r="R27" s="31"/>
      <c r="S27" s="31"/>
      <c r="T27" s="31"/>
      <c r="U27" s="31"/>
      <c r="V27" s="31"/>
      <c r="W27" s="31"/>
      <c r="X27" s="31"/>
      <c r="Y27" s="31"/>
      <c r="Z27" s="31"/>
      <c r="AA27" s="31"/>
      <c r="AB27" s="31"/>
      <c r="AC27" s="31"/>
      <c r="AD27" s="31"/>
      <c r="AE27" s="31"/>
      <c r="AF27" s="31"/>
      <c r="AG27" s="31"/>
      <c r="AH27" s="31"/>
      <c r="AI27" s="31"/>
      <c r="AJ27" s="31"/>
      <c r="AK27" s="31"/>
      <c r="AL27" s="31"/>
      <c r="AM27" s="31"/>
      <c r="AN27" s="31"/>
      <c r="AO27" s="31"/>
      <c r="AP27" s="31"/>
      <c r="AQ27" s="31"/>
      <c r="AR27" s="31"/>
      <c r="AS27" s="31"/>
      <c r="AT27" s="31"/>
      <c r="AU27" s="31"/>
      <c r="AV27" s="31"/>
      <c r="AW27" s="31"/>
      <c r="AX27" s="31"/>
      <c r="AY27" s="31"/>
      <c r="AZ27" s="31"/>
      <c r="BA27" s="31"/>
      <c r="BB27" s="31"/>
      <c r="BC27" s="31"/>
      <c r="BD27" s="31"/>
      <c r="BE27" s="31"/>
      <c r="BF27" s="31"/>
      <c r="BG27" s="31"/>
      <c r="BH27" s="31"/>
      <c r="BI27" s="31"/>
      <c r="BJ27" s="31"/>
      <c r="BK27" s="31"/>
      <c r="BL27" s="31"/>
      <c r="BM27" s="31"/>
      <c r="BN27" s="31"/>
      <c r="BO27" s="31"/>
      <c r="BP27" s="31"/>
      <c r="BQ27" s="31"/>
      <c r="BR27" s="31"/>
      <c r="BS27" s="31"/>
      <c r="BT27" s="31"/>
      <c r="BU27" s="31"/>
    </row>
    <row r="28" spans="1:73" ht="12" thickBot="1" x14ac:dyDescent="0.3">
      <c r="A28" s="52" t="s">
        <v>420</v>
      </c>
      <c r="B28" s="52">
        <v>20</v>
      </c>
      <c r="C28" s="52">
        <v>895</v>
      </c>
      <c r="D28" s="52">
        <v>23</v>
      </c>
      <c r="E28" s="52">
        <v>80</v>
      </c>
      <c r="F28" s="46">
        <v>24</v>
      </c>
      <c r="G28" s="52"/>
      <c r="H28" s="52"/>
      <c r="I28" s="52"/>
      <c r="J28" s="52"/>
      <c r="K28" s="52"/>
      <c r="L28" s="52"/>
      <c r="M28" s="52"/>
      <c r="N28" s="52"/>
      <c r="O28" s="52"/>
      <c r="P28" s="52"/>
      <c r="Q28" s="52"/>
      <c r="R28" s="52"/>
      <c r="S28" s="52"/>
      <c r="T28" s="52"/>
      <c r="U28" s="52"/>
      <c r="V28" s="52"/>
      <c r="W28" s="52"/>
      <c r="X28" s="52"/>
      <c r="Y28" s="52"/>
      <c r="Z28" s="52"/>
      <c r="AA28" s="52"/>
      <c r="AB28" s="52"/>
      <c r="AC28" s="52"/>
      <c r="AD28" s="52"/>
      <c r="AE28" s="52"/>
      <c r="AF28" s="52"/>
      <c r="AG28" s="52"/>
      <c r="AH28" s="52"/>
      <c r="AI28" s="52"/>
      <c r="AJ28" s="52"/>
      <c r="AK28" s="52"/>
      <c r="AL28" s="52"/>
      <c r="AM28" s="52"/>
      <c r="AN28" s="52"/>
      <c r="AO28" s="52"/>
      <c r="AP28" s="52"/>
      <c r="AQ28" s="52"/>
      <c r="AR28" s="52"/>
      <c r="AS28" s="52"/>
      <c r="AT28" s="52"/>
      <c r="AU28" s="52"/>
      <c r="AV28" s="52"/>
      <c r="AW28" s="52"/>
      <c r="AX28" s="52"/>
      <c r="AY28" s="52"/>
      <c r="AZ28" s="52"/>
      <c r="BA28" s="52"/>
      <c r="BB28" s="52"/>
      <c r="BC28" s="52"/>
      <c r="BD28" s="52"/>
      <c r="BE28" s="52"/>
      <c r="BF28" s="52"/>
      <c r="BG28" s="52"/>
      <c r="BH28" s="52"/>
      <c r="BI28" s="52"/>
      <c r="BJ28" s="52"/>
      <c r="BK28" s="52"/>
      <c r="BL28" s="52"/>
      <c r="BM28" s="52"/>
      <c r="BN28" s="52"/>
      <c r="BO28" s="52"/>
      <c r="BP28" s="52"/>
      <c r="BQ28" s="52"/>
      <c r="BR28" s="52"/>
      <c r="BS28" s="52"/>
      <c r="BT28" s="52"/>
      <c r="BU28" s="52"/>
    </row>
    <row r="29" spans="1:73" ht="12" thickBot="1" x14ac:dyDescent="0.3">
      <c r="A29" s="31" t="s">
        <v>410</v>
      </c>
      <c r="B29" s="31">
        <v>20</v>
      </c>
      <c r="C29" s="31">
        <v>980</v>
      </c>
      <c r="D29" s="31">
        <v>23</v>
      </c>
      <c r="E29" s="31">
        <v>80</v>
      </c>
      <c r="F29" s="46">
        <v>25</v>
      </c>
      <c r="G29" s="31"/>
      <c r="H29" s="31"/>
      <c r="I29" s="31"/>
      <c r="J29" s="31"/>
      <c r="K29" s="31"/>
      <c r="L29" s="31"/>
      <c r="M29" s="31"/>
      <c r="N29" s="31"/>
      <c r="O29" s="31"/>
      <c r="P29" s="31"/>
      <c r="Q29" s="31"/>
      <c r="R29" s="31"/>
      <c r="S29" s="31"/>
      <c r="T29" s="31"/>
      <c r="U29" s="31"/>
      <c r="V29" s="31"/>
      <c r="W29" s="31"/>
      <c r="X29" s="31"/>
      <c r="Y29" s="31"/>
      <c r="Z29" s="31"/>
      <c r="AA29" s="31"/>
      <c r="AB29" s="31"/>
      <c r="AC29" s="31"/>
      <c r="AD29" s="31"/>
      <c r="AE29" s="31"/>
      <c r="AF29" s="31"/>
      <c r="AG29" s="31"/>
      <c r="AH29" s="31"/>
      <c r="AI29" s="31"/>
      <c r="AJ29" s="31"/>
      <c r="AK29" s="31"/>
      <c r="AL29" s="31"/>
      <c r="AM29" s="31"/>
      <c r="AN29" s="31"/>
      <c r="AO29" s="31"/>
      <c r="AP29" s="31"/>
      <c r="AQ29" s="31"/>
      <c r="AR29" s="31"/>
      <c r="AS29" s="31"/>
      <c r="AT29" s="31"/>
      <c r="AU29" s="31"/>
      <c r="AV29" s="31"/>
      <c r="AW29" s="31"/>
      <c r="AX29" s="31"/>
      <c r="AY29" s="31"/>
      <c r="AZ29" s="31"/>
      <c r="BA29" s="31"/>
      <c r="BB29" s="31"/>
      <c r="BC29" s="31"/>
      <c r="BD29" s="31"/>
      <c r="BE29" s="31"/>
      <c r="BF29" s="31"/>
      <c r="BG29" s="31"/>
      <c r="BH29" s="31"/>
      <c r="BI29" s="31"/>
      <c r="BJ29" s="31"/>
      <c r="BK29" s="31"/>
      <c r="BL29" s="31"/>
      <c r="BM29" s="31"/>
      <c r="BN29" s="31"/>
      <c r="BO29" s="31"/>
      <c r="BP29" s="31"/>
      <c r="BQ29" s="31"/>
      <c r="BR29" s="31"/>
      <c r="BS29" s="31"/>
      <c r="BT29" s="31"/>
      <c r="BU29" s="31"/>
    </row>
    <row r="30" spans="1:73" ht="12" thickBot="1" x14ac:dyDescent="0.3">
      <c r="A30" s="52" t="s">
        <v>458</v>
      </c>
      <c r="B30" s="52">
        <v>20</v>
      </c>
      <c r="C30" s="52">
        <v>725</v>
      </c>
      <c r="D30" s="52">
        <v>23</v>
      </c>
      <c r="E30" s="52">
        <v>80</v>
      </c>
      <c r="F30" s="46">
        <v>22</v>
      </c>
      <c r="G30" s="52"/>
      <c r="H30" s="52"/>
      <c r="I30" s="52"/>
      <c r="J30" s="52"/>
      <c r="K30" s="52"/>
      <c r="L30" s="52"/>
      <c r="M30" s="52"/>
      <c r="N30" s="52"/>
      <c r="O30" s="52"/>
      <c r="P30" s="52"/>
      <c r="Q30" s="52"/>
      <c r="R30" s="52"/>
      <c r="S30" s="52"/>
      <c r="T30" s="52"/>
      <c r="U30" s="52"/>
      <c r="V30" s="52"/>
      <c r="W30" s="52"/>
      <c r="X30" s="52"/>
      <c r="Y30" s="52"/>
      <c r="Z30" s="52"/>
      <c r="AA30" s="52"/>
      <c r="AB30" s="52"/>
      <c r="AC30" s="52"/>
      <c r="AD30" s="52"/>
      <c r="AE30" s="52"/>
      <c r="AF30" s="52"/>
      <c r="AG30" s="52"/>
      <c r="AH30" s="52"/>
      <c r="AI30" s="52"/>
      <c r="AJ30" s="52"/>
      <c r="AK30" s="52"/>
      <c r="AL30" s="52"/>
      <c r="AM30" s="52"/>
      <c r="AN30" s="52"/>
      <c r="AO30" s="52"/>
      <c r="AP30" s="52"/>
      <c r="AQ30" s="52"/>
      <c r="AR30" s="52"/>
      <c r="AS30" s="52"/>
      <c r="AT30" s="52"/>
      <c r="AU30" s="52"/>
      <c r="AV30" s="52"/>
      <c r="AW30" s="52"/>
      <c r="AX30" s="52"/>
      <c r="AY30" s="52"/>
      <c r="AZ30" s="52"/>
      <c r="BA30" s="52"/>
      <c r="BB30" s="52"/>
      <c r="BC30" s="52"/>
      <c r="BD30" s="52"/>
      <c r="BE30" s="52"/>
      <c r="BF30" s="52"/>
      <c r="BG30" s="52"/>
      <c r="BH30" s="52"/>
      <c r="BI30" s="52"/>
      <c r="BJ30" s="52"/>
      <c r="BK30" s="52"/>
      <c r="BL30" s="52"/>
      <c r="BM30" s="52"/>
      <c r="BN30" s="52"/>
      <c r="BO30" s="52"/>
      <c r="BP30" s="52"/>
      <c r="BQ30" s="52"/>
      <c r="BR30" s="52"/>
      <c r="BS30" s="52"/>
      <c r="BT30" s="52"/>
      <c r="BU30" s="52"/>
    </row>
    <row r="31" spans="1:73" ht="12" thickBot="1" x14ac:dyDescent="0.3">
      <c r="A31" s="31" t="s">
        <v>392</v>
      </c>
      <c r="B31" s="31">
        <v>20</v>
      </c>
      <c r="C31" s="31">
        <v>725</v>
      </c>
      <c r="D31" s="31">
        <v>1</v>
      </c>
      <c r="E31" s="31">
        <v>80</v>
      </c>
      <c r="F31" s="46">
        <v>18</v>
      </c>
      <c r="G31" s="31"/>
      <c r="H31" s="31"/>
      <c r="I31" s="31"/>
      <c r="J31" s="31"/>
      <c r="K31" s="31"/>
      <c r="L31" s="31"/>
      <c r="M31" s="31"/>
      <c r="N31" s="31"/>
      <c r="O31" s="31"/>
      <c r="P31" s="31"/>
      <c r="Q31" s="31"/>
      <c r="R31" s="31"/>
      <c r="S31" s="31"/>
      <c r="T31" s="31"/>
      <c r="U31" s="31"/>
      <c r="V31" s="31"/>
      <c r="W31" s="31"/>
      <c r="X31" s="31"/>
      <c r="Y31" s="31"/>
      <c r="Z31" s="31"/>
      <c r="AA31" s="31"/>
      <c r="AB31" s="31"/>
      <c r="AC31" s="31"/>
      <c r="AD31" s="31"/>
      <c r="AE31" s="31"/>
      <c r="AF31" s="31"/>
      <c r="AG31" s="31"/>
      <c r="AH31" s="31"/>
      <c r="AI31" s="31"/>
      <c r="AJ31" s="31"/>
      <c r="AK31" s="31"/>
      <c r="AL31" s="31"/>
      <c r="AM31" s="31"/>
      <c r="AN31" s="31"/>
      <c r="AO31" s="31"/>
      <c r="AP31" s="31"/>
      <c r="AQ31" s="31"/>
      <c r="AR31" s="31"/>
      <c r="AS31" s="31"/>
      <c r="AT31" s="31"/>
      <c r="AU31" s="31"/>
      <c r="AV31" s="31"/>
      <c r="AW31" s="31"/>
      <c r="AX31" s="31"/>
      <c r="AY31" s="31"/>
      <c r="AZ31" s="31"/>
      <c r="BA31" s="31"/>
      <c r="BB31" s="31"/>
      <c r="BC31" s="31"/>
      <c r="BD31" s="31"/>
      <c r="BE31" s="31"/>
      <c r="BF31" s="31"/>
      <c r="BG31" s="31"/>
      <c r="BH31" s="31"/>
      <c r="BI31" s="31"/>
      <c r="BJ31" s="31"/>
      <c r="BK31" s="31"/>
      <c r="BL31" s="31"/>
      <c r="BM31" s="31"/>
      <c r="BN31" s="31"/>
      <c r="BO31" s="31"/>
      <c r="BP31" s="31"/>
      <c r="BQ31" s="31"/>
      <c r="BR31" s="31"/>
      <c r="BS31" s="31"/>
      <c r="BT31" s="31"/>
      <c r="BU31" s="31"/>
    </row>
    <row r="32" spans="1:73" ht="12" thickBot="1" x14ac:dyDescent="0.3">
      <c r="A32" s="52" t="s">
        <v>374</v>
      </c>
      <c r="B32" s="52">
        <v>22</v>
      </c>
      <c r="C32" s="52">
        <v>40</v>
      </c>
      <c r="D32" s="52">
        <v>20</v>
      </c>
      <c r="E32" s="52">
        <v>22</v>
      </c>
      <c r="F32" s="46">
        <v>28</v>
      </c>
      <c r="G32" s="52"/>
      <c r="H32" s="52"/>
      <c r="I32" s="52"/>
      <c r="J32" s="52"/>
      <c r="K32" s="52"/>
      <c r="L32" s="52"/>
      <c r="M32" s="52"/>
      <c r="N32" s="52"/>
      <c r="O32" s="52"/>
      <c r="P32" s="52"/>
      <c r="Q32" s="52"/>
      <c r="R32" s="52"/>
      <c r="S32" s="52"/>
      <c r="T32" s="52"/>
      <c r="U32" s="52"/>
      <c r="V32" s="52"/>
      <c r="W32" s="52"/>
      <c r="X32" s="52"/>
      <c r="Y32" s="52"/>
      <c r="Z32" s="52"/>
      <c r="AA32" s="52"/>
      <c r="AB32" s="52"/>
      <c r="AC32" s="52"/>
      <c r="AD32" s="52"/>
      <c r="AE32" s="52"/>
      <c r="AF32" s="52"/>
      <c r="AG32" s="52"/>
      <c r="AH32" s="52"/>
      <c r="AI32" s="52"/>
      <c r="AJ32" s="52"/>
      <c r="AK32" s="52"/>
      <c r="AL32" s="52"/>
      <c r="AM32" s="52"/>
      <c r="AN32" s="52"/>
      <c r="AO32" s="52"/>
      <c r="AP32" s="52"/>
      <c r="AQ32" s="52"/>
      <c r="AR32" s="52"/>
      <c r="AS32" s="52"/>
      <c r="AT32" s="52"/>
      <c r="AU32" s="52"/>
      <c r="AV32" s="52"/>
      <c r="AW32" s="52"/>
      <c r="AX32" s="52"/>
      <c r="AY32" s="52"/>
      <c r="AZ32" s="52"/>
      <c r="BA32" s="52"/>
      <c r="BB32" s="52"/>
      <c r="BC32" s="52"/>
      <c r="BD32" s="52"/>
      <c r="BE32" s="52"/>
      <c r="BF32" s="52"/>
      <c r="BG32" s="52"/>
      <c r="BH32" s="52"/>
      <c r="BI32" s="52"/>
      <c r="BJ32" s="52"/>
      <c r="BK32" s="52"/>
      <c r="BL32" s="52"/>
      <c r="BM32" s="52"/>
      <c r="BN32" s="52"/>
      <c r="BO32" s="52"/>
      <c r="BP32" s="52"/>
      <c r="BQ32" s="52"/>
      <c r="BR32" s="52"/>
      <c r="BS32" s="52"/>
      <c r="BT32" s="52"/>
      <c r="BU32" s="52"/>
    </row>
    <row r="33" spans="1:73" ht="12" thickBot="1" x14ac:dyDescent="0.3">
      <c r="A33" s="31" t="s">
        <v>409</v>
      </c>
      <c r="B33" s="31">
        <v>20</v>
      </c>
      <c r="C33" s="31">
        <v>810</v>
      </c>
      <c r="D33" s="31">
        <v>23</v>
      </c>
      <c r="E33" s="31">
        <v>80</v>
      </c>
      <c r="F33" s="46">
        <v>23</v>
      </c>
      <c r="G33" s="31"/>
      <c r="H33" s="31"/>
      <c r="I33" s="31"/>
      <c r="J33" s="31"/>
      <c r="K33" s="31"/>
      <c r="L33" s="31"/>
      <c r="M33" s="31"/>
      <c r="N33" s="31"/>
      <c r="O33" s="31"/>
      <c r="P33" s="31"/>
      <c r="Q33" s="31"/>
      <c r="R33" s="31"/>
      <c r="S33" s="31"/>
      <c r="T33" s="31"/>
      <c r="U33" s="31"/>
      <c r="V33" s="31"/>
      <c r="W33" s="31"/>
      <c r="X33" s="31"/>
      <c r="Y33" s="31"/>
      <c r="Z33" s="31"/>
      <c r="AA33" s="31"/>
      <c r="AB33" s="31"/>
      <c r="AC33" s="31"/>
      <c r="AD33" s="31"/>
      <c r="AE33" s="31"/>
      <c r="AF33" s="31"/>
      <c r="AG33" s="31"/>
      <c r="AH33" s="31"/>
      <c r="AI33" s="31"/>
      <c r="AJ33" s="31"/>
      <c r="AK33" s="31"/>
      <c r="AL33" s="31"/>
      <c r="AM33" s="31"/>
      <c r="AN33" s="31"/>
      <c r="AO33" s="31"/>
      <c r="AP33" s="31"/>
      <c r="AQ33" s="31"/>
      <c r="AR33" s="31"/>
      <c r="AS33" s="31"/>
      <c r="AT33" s="31"/>
      <c r="AU33" s="31"/>
      <c r="AV33" s="31"/>
      <c r="AW33" s="31"/>
      <c r="AX33" s="31"/>
      <c r="AY33" s="31"/>
      <c r="AZ33" s="31"/>
      <c r="BA33" s="31"/>
      <c r="BB33" s="31"/>
      <c r="BC33" s="31"/>
      <c r="BD33" s="31"/>
      <c r="BE33" s="31"/>
      <c r="BF33" s="31"/>
      <c r="BG33" s="31"/>
      <c r="BH33" s="31"/>
      <c r="BI33" s="31"/>
      <c r="BJ33" s="31"/>
      <c r="BK33" s="31"/>
      <c r="BL33" s="31"/>
      <c r="BM33" s="31"/>
      <c r="BN33" s="31"/>
      <c r="BO33" s="31"/>
      <c r="BP33" s="31"/>
      <c r="BQ33" s="31"/>
      <c r="BR33" s="31"/>
      <c r="BS33" s="31"/>
      <c r="BT33" s="31"/>
      <c r="BU33" s="31"/>
    </row>
    <row r="34" spans="1:73" ht="12" thickBot="1" x14ac:dyDescent="0.3">
      <c r="A34" s="52" t="s">
        <v>416</v>
      </c>
      <c r="B34" s="52">
        <v>18</v>
      </c>
      <c r="C34" s="52">
        <v>670</v>
      </c>
      <c r="D34" s="52">
        <v>1</v>
      </c>
      <c r="E34" s="52">
        <v>40</v>
      </c>
      <c r="F34" s="46">
        <v>2</v>
      </c>
      <c r="G34" s="52"/>
      <c r="H34" s="52"/>
      <c r="I34" s="52"/>
      <c r="J34" s="52"/>
      <c r="K34" s="52"/>
      <c r="L34" s="52"/>
      <c r="M34" s="52"/>
      <c r="N34" s="52"/>
      <c r="O34" s="52"/>
      <c r="P34" s="52"/>
      <c r="Q34" s="52"/>
      <c r="R34" s="52"/>
      <c r="S34" s="52"/>
      <c r="T34" s="52"/>
      <c r="U34" s="52"/>
      <c r="V34" s="52"/>
      <c r="W34" s="52"/>
      <c r="X34" s="52"/>
      <c r="Y34" s="52"/>
      <c r="Z34" s="52"/>
      <c r="AA34" s="52"/>
      <c r="AB34" s="52"/>
      <c r="AC34" s="52"/>
      <c r="AD34" s="52"/>
      <c r="AE34" s="52"/>
      <c r="AF34" s="52"/>
      <c r="AG34" s="52"/>
      <c r="AH34" s="52"/>
      <c r="AI34" s="52"/>
      <c r="AJ34" s="52"/>
      <c r="AK34" s="52"/>
      <c r="AL34" s="52"/>
      <c r="AM34" s="52"/>
      <c r="AN34" s="52"/>
      <c r="AO34" s="52"/>
      <c r="AP34" s="52"/>
      <c r="AQ34" s="52"/>
      <c r="AR34" s="52"/>
      <c r="AS34" s="52"/>
      <c r="AT34" s="52"/>
      <c r="AU34" s="52"/>
      <c r="AV34" s="52"/>
      <c r="AW34" s="52"/>
      <c r="AX34" s="52"/>
      <c r="AY34" s="52"/>
      <c r="AZ34" s="52"/>
      <c r="BA34" s="52"/>
      <c r="BB34" s="52"/>
      <c r="BC34" s="52"/>
      <c r="BD34" s="52"/>
      <c r="BE34" s="52"/>
      <c r="BF34" s="52"/>
      <c r="BG34" s="52"/>
      <c r="BH34" s="52"/>
      <c r="BI34" s="52"/>
      <c r="BJ34" s="52"/>
      <c r="BK34" s="52"/>
      <c r="BL34" s="52"/>
      <c r="BM34" s="52"/>
      <c r="BN34" s="52"/>
      <c r="BO34" s="52"/>
      <c r="BP34" s="52"/>
      <c r="BQ34" s="52"/>
      <c r="BR34" s="52"/>
      <c r="BS34" s="52"/>
      <c r="BT34" s="52"/>
      <c r="BU34" s="52"/>
    </row>
    <row r="35" spans="1:73" ht="12" thickBot="1" x14ac:dyDescent="0.3">
      <c r="A35" s="31" t="s">
        <v>406</v>
      </c>
      <c r="B35" s="31">
        <v>20</v>
      </c>
      <c r="C35" s="31">
        <v>980</v>
      </c>
      <c r="D35" s="31">
        <v>1</v>
      </c>
      <c r="E35" s="31">
        <v>80</v>
      </c>
      <c r="F35" s="46">
        <v>21</v>
      </c>
      <c r="G35" s="31"/>
      <c r="H35" s="31"/>
      <c r="I35" s="31"/>
      <c r="J35" s="31"/>
      <c r="K35" s="31"/>
      <c r="L35" s="31"/>
      <c r="M35" s="31"/>
      <c r="N35" s="31"/>
      <c r="O35" s="31"/>
      <c r="P35" s="31"/>
      <c r="Q35" s="31"/>
      <c r="R35" s="31"/>
      <c r="S35" s="31"/>
      <c r="T35" s="31"/>
      <c r="U35" s="31"/>
      <c r="V35" s="31"/>
      <c r="W35" s="31"/>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c r="AY35" s="31"/>
      <c r="AZ35" s="31"/>
      <c r="BA35" s="31"/>
      <c r="BB35" s="31"/>
      <c r="BC35" s="31"/>
      <c r="BD35" s="31"/>
      <c r="BE35" s="31"/>
      <c r="BF35" s="31"/>
      <c r="BG35" s="31"/>
      <c r="BH35" s="31"/>
      <c r="BI35" s="31"/>
      <c r="BJ35" s="31"/>
      <c r="BK35" s="31"/>
      <c r="BL35" s="31"/>
      <c r="BM35" s="31"/>
      <c r="BN35" s="31"/>
      <c r="BO35" s="31"/>
      <c r="BP35" s="31"/>
      <c r="BQ35" s="31"/>
      <c r="BR35" s="31"/>
      <c r="BS35" s="31"/>
      <c r="BT35" s="31"/>
      <c r="BU35" s="31"/>
    </row>
    <row r="36" spans="1:73" ht="12" thickBot="1" x14ac:dyDescent="0.3">
      <c r="A36" s="52" t="s">
        <v>383</v>
      </c>
      <c r="B36" s="52">
        <v>16</v>
      </c>
      <c r="C36" s="52">
        <v>370</v>
      </c>
      <c r="D36" s="52">
        <v>45</v>
      </c>
      <c r="E36" s="52">
        <v>340</v>
      </c>
      <c r="F36" s="47">
        <v>29</v>
      </c>
      <c r="G36" s="52"/>
      <c r="H36" s="52"/>
      <c r="I36" s="52"/>
      <c r="J36" s="52"/>
      <c r="K36" s="52"/>
      <c r="L36" s="52"/>
      <c r="M36" s="52"/>
      <c r="N36" s="52"/>
      <c r="O36" s="52"/>
      <c r="P36" s="52"/>
      <c r="Q36" s="52"/>
      <c r="R36" s="52"/>
      <c r="S36" s="52"/>
      <c r="T36" s="52"/>
      <c r="U36" s="52"/>
      <c r="V36" s="52"/>
      <c r="W36" s="52"/>
      <c r="X36" s="52"/>
      <c r="Y36" s="52"/>
      <c r="Z36" s="52"/>
      <c r="AA36" s="52"/>
      <c r="AB36" s="52"/>
      <c r="AC36" s="52"/>
      <c r="AD36" s="52"/>
      <c r="AE36" s="52"/>
      <c r="AF36" s="52"/>
      <c r="AG36" s="52"/>
      <c r="AH36" s="52"/>
      <c r="AI36" s="52"/>
      <c r="AJ36" s="52"/>
      <c r="AK36" s="52"/>
      <c r="AL36" s="52"/>
      <c r="AM36" s="52"/>
      <c r="AN36" s="52"/>
      <c r="AO36" s="52"/>
      <c r="AP36" s="52"/>
      <c r="AQ36" s="52"/>
      <c r="AR36" s="52"/>
      <c r="AS36" s="52"/>
      <c r="AT36" s="52"/>
      <c r="AU36" s="52"/>
      <c r="AV36" s="52"/>
      <c r="AW36" s="52"/>
      <c r="AX36" s="52"/>
      <c r="AY36" s="52"/>
      <c r="AZ36" s="52"/>
      <c r="BA36" s="52"/>
      <c r="BB36" s="52"/>
      <c r="BC36" s="52"/>
      <c r="BD36" s="52"/>
      <c r="BE36" s="52"/>
      <c r="BF36" s="52"/>
      <c r="BG36" s="52"/>
      <c r="BH36" s="52"/>
      <c r="BI36" s="52"/>
      <c r="BJ36" s="52"/>
      <c r="BK36" s="52"/>
      <c r="BL36" s="52"/>
      <c r="BM36" s="52"/>
      <c r="BN36" s="52"/>
      <c r="BO36" s="52"/>
      <c r="BP36" s="52"/>
      <c r="BQ36" s="52"/>
      <c r="BR36" s="52"/>
      <c r="BS36" s="52"/>
      <c r="BT36" s="52"/>
      <c r="BU36" s="52"/>
    </row>
    <row r="37" spans="1:73" ht="12" thickBot="1" x14ac:dyDescent="0.3">
      <c r="A37" s="31" t="s">
        <v>422</v>
      </c>
      <c r="B37" s="31">
        <v>28</v>
      </c>
      <c r="C37" s="31">
        <v>895</v>
      </c>
      <c r="D37" s="31">
        <v>100</v>
      </c>
      <c r="E37" s="31">
        <v>168</v>
      </c>
      <c r="F37" s="47">
        <v>46</v>
      </c>
      <c r="G37" s="31"/>
      <c r="H37" s="31"/>
      <c r="I37" s="31"/>
      <c r="J37" s="31"/>
      <c r="K37" s="31"/>
      <c r="L37" s="31"/>
      <c r="M37" s="31"/>
      <c r="N37" s="31"/>
      <c r="O37" s="31"/>
      <c r="P37" s="31"/>
      <c r="Q37" s="31"/>
      <c r="R37" s="31"/>
      <c r="S37" s="31"/>
      <c r="T37" s="31"/>
      <c r="U37" s="31"/>
      <c r="V37" s="31"/>
      <c r="W37" s="31"/>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c r="AY37" s="31"/>
      <c r="AZ37" s="31"/>
      <c r="BA37" s="31"/>
      <c r="BB37" s="31"/>
      <c r="BC37" s="31"/>
      <c r="BD37" s="31"/>
      <c r="BE37" s="31"/>
      <c r="BF37" s="31"/>
      <c r="BG37" s="31"/>
      <c r="BH37" s="31"/>
      <c r="BI37" s="31"/>
      <c r="BJ37" s="31"/>
      <c r="BK37" s="31"/>
      <c r="BL37" s="31"/>
      <c r="BM37" s="31"/>
      <c r="BN37" s="31"/>
      <c r="BO37" s="31"/>
      <c r="BP37" s="31"/>
      <c r="BQ37" s="31"/>
      <c r="BR37" s="31"/>
      <c r="BS37" s="31"/>
      <c r="BT37" s="31"/>
      <c r="BU37" s="31"/>
    </row>
    <row r="38" spans="1:73" ht="12" thickBot="1" x14ac:dyDescent="0.3">
      <c r="A38" s="52" t="s">
        <v>421</v>
      </c>
      <c r="B38" s="52">
        <v>14</v>
      </c>
      <c r="C38" s="52">
        <v>895</v>
      </c>
      <c r="D38" s="52">
        <v>86</v>
      </c>
      <c r="E38" s="52">
        <v>168</v>
      </c>
      <c r="F38" s="47">
        <v>47</v>
      </c>
      <c r="G38" s="52"/>
      <c r="H38" s="52"/>
      <c r="I38" s="52"/>
      <c r="J38" s="52"/>
      <c r="K38" s="52"/>
      <c r="L38" s="52"/>
      <c r="M38" s="52"/>
      <c r="N38" s="52"/>
      <c r="O38" s="52"/>
      <c r="P38" s="52"/>
      <c r="Q38" s="52"/>
      <c r="R38" s="52"/>
      <c r="S38" s="52"/>
      <c r="T38" s="52"/>
      <c r="U38" s="52"/>
      <c r="V38" s="52"/>
      <c r="W38" s="52"/>
      <c r="X38" s="52"/>
      <c r="Y38" s="52"/>
      <c r="Z38" s="52"/>
      <c r="AA38" s="52"/>
      <c r="AB38" s="52"/>
      <c r="AC38" s="52"/>
      <c r="AD38" s="52"/>
      <c r="AE38" s="52"/>
      <c r="AF38" s="52"/>
      <c r="AG38" s="52"/>
      <c r="AH38" s="52"/>
      <c r="AI38" s="52"/>
      <c r="AJ38" s="52"/>
      <c r="AK38" s="52"/>
      <c r="AL38" s="52"/>
      <c r="AM38" s="52"/>
      <c r="AN38" s="52"/>
      <c r="AO38" s="52"/>
      <c r="AP38" s="52"/>
      <c r="AQ38" s="52"/>
      <c r="AR38" s="52"/>
      <c r="AS38" s="52"/>
      <c r="AT38" s="52"/>
      <c r="AU38" s="52"/>
      <c r="AV38" s="52"/>
      <c r="AW38" s="52"/>
      <c r="AX38" s="52"/>
      <c r="AY38" s="52"/>
      <c r="AZ38" s="52"/>
      <c r="BA38" s="52"/>
      <c r="BB38" s="52"/>
      <c r="BC38" s="52"/>
      <c r="BD38" s="52"/>
      <c r="BE38" s="52"/>
      <c r="BF38" s="52"/>
      <c r="BG38" s="52"/>
      <c r="BH38" s="52"/>
      <c r="BI38" s="52"/>
      <c r="BJ38" s="52"/>
      <c r="BK38" s="52"/>
      <c r="BL38" s="52"/>
      <c r="BM38" s="52"/>
      <c r="BN38" s="52"/>
      <c r="BO38" s="52"/>
      <c r="BP38" s="52"/>
      <c r="BQ38" s="52"/>
      <c r="BR38" s="52"/>
      <c r="BS38" s="52"/>
      <c r="BT38" s="52"/>
      <c r="BU38" s="52"/>
    </row>
    <row r="39" spans="1:73" ht="12" thickBot="1" x14ac:dyDescent="0.3">
      <c r="A39" s="31" t="s">
        <v>395</v>
      </c>
      <c r="B39" s="31">
        <v>16</v>
      </c>
      <c r="C39" s="31">
        <v>725</v>
      </c>
      <c r="D39" s="31">
        <v>45</v>
      </c>
      <c r="E39" s="31">
        <v>340</v>
      </c>
      <c r="F39" s="47">
        <v>30</v>
      </c>
      <c r="G39" s="31"/>
      <c r="H39" s="31"/>
      <c r="I39" s="31"/>
      <c r="J39" s="31"/>
      <c r="K39" s="31"/>
      <c r="L39" s="31"/>
      <c r="M39" s="31"/>
      <c r="N39" s="31"/>
      <c r="O39" s="31"/>
      <c r="P39" s="31"/>
      <c r="Q39" s="31"/>
      <c r="R39" s="31"/>
      <c r="S39" s="31"/>
      <c r="T39" s="31"/>
      <c r="U39" s="31"/>
      <c r="V39" s="31"/>
      <c r="W39" s="31"/>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c r="AY39" s="31"/>
      <c r="AZ39" s="31"/>
      <c r="BA39" s="31"/>
      <c r="BB39" s="31"/>
      <c r="BC39" s="31"/>
      <c r="BD39" s="31"/>
      <c r="BE39" s="31"/>
      <c r="BF39" s="31"/>
      <c r="BG39" s="31"/>
      <c r="BH39" s="31"/>
      <c r="BI39" s="31"/>
      <c r="BJ39" s="31"/>
      <c r="BK39" s="31"/>
      <c r="BL39" s="31"/>
      <c r="BM39" s="31"/>
      <c r="BN39" s="31"/>
      <c r="BO39" s="31"/>
      <c r="BP39" s="31"/>
      <c r="BQ39" s="31"/>
      <c r="BR39" s="31"/>
      <c r="BS39" s="31"/>
      <c r="BT39" s="31"/>
      <c r="BU39" s="31"/>
    </row>
    <row r="40" spans="1:73" ht="12" thickBot="1" x14ac:dyDescent="0.3">
      <c r="A40" s="52" t="s">
        <v>387</v>
      </c>
      <c r="B40" s="52">
        <v>16</v>
      </c>
      <c r="C40" s="52">
        <v>370</v>
      </c>
      <c r="D40" s="52">
        <v>244</v>
      </c>
      <c r="E40" s="52">
        <v>340</v>
      </c>
      <c r="F40" s="47">
        <v>31</v>
      </c>
      <c r="G40" s="52"/>
      <c r="H40" s="52"/>
      <c r="I40" s="52"/>
      <c r="J40" s="52"/>
      <c r="K40" s="52"/>
      <c r="L40" s="52"/>
      <c r="M40" s="52"/>
      <c r="N40" s="52"/>
      <c r="O40" s="52"/>
      <c r="P40" s="52"/>
      <c r="Q40" s="52"/>
      <c r="R40" s="52"/>
      <c r="S40" s="52"/>
      <c r="T40" s="52"/>
      <c r="U40" s="52"/>
      <c r="V40" s="52"/>
      <c r="W40" s="52"/>
      <c r="X40" s="52"/>
      <c r="Y40" s="52"/>
      <c r="Z40" s="52"/>
      <c r="AA40" s="52"/>
      <c r="AB40" s="52"/>
      <c r="AC40" s="52"/>
      <c r="AD40" s="52"/>
      <c r="AE40" s="52"/>
      <c r="AF40" s="52"/>
      <c r="AG40" s="52"/>
      <c r="AH40" s="52"/>
      <c r="AI40" s="52"/>
      <c r="AJ40" s="52"/>
      <c r="AK40" s="52"/>
      <c r="AL40" s="52"/>
      <c r="AM40" s="52"/>
      <c r="AN40" s="52"/>
      <c r="AO40" s="52"/>
      <c r="AP40" s="52"/>
      <c r="AQ40" s="52"/>
      <c r="AR40" s="52"/>
      <c r="AS40" s="52"/>
      <c r="AT40" s="52"/>
      <c r="AU40" s="52"/>
      <c r="AV40" s="52"/>
      <c r="AW40" s="52"/>
      <c r="AX40" s="52"/>
      <c r="AY40" s="52"/>
      <c r="AZ40" s="52"/>
      <c r="BA40" s="52"/>
      <c r="BB40" s="52"/>
      <c r="BC40" s="52"/>
      <c r="BD40" s="52"/>
      <c r="BE40" s="52"/>
      <c r="BF40" s="52"/>
      <c r="BG40" s="52"/>
      <c r="BH40" s="52"/>
      <c r="BI40" s="52"/>
      <c r="BJ40" s="52"/>
      <c r="BK40" s="52"/>
      <c r="BL40" s="52"/>
      <c r="BM40" s="52"/>
      <c r="BN40" s="52"/>
      <c r="BO40" s="52"/>
      <c r="BP40" s="52"/>
      <c r="BQ40" s="52"/>
      <c r="BR40" s="52"/>
      <c r="BS40" s="52"/>
      <c r="BT40" s="52"/>
      <c r="BU40" s="52"/>
    </row>
    <row r="41" spans="1:73" ht="12" thickBot="1" x14ac:dyDescent="0.3">
      <c r="A41" s="31" t="s">
        <v>376</v>
      </c>
      <c r="B41" s="31">
        <v>16</v>
      </c>
      <c r="C41" s="31">
        <v>15</v>
      </c>
      <c r="D41" s="31">
        <v>45</v>
      </c>
      <c r="E41" s="31">
        <v>340</v>
      </c>
      <c r="F41" s="47">
        <v>32</v>
      </c>
      <c r="G41" s="31"/>
      <c r="H41" s="31"/>
      <c r="I41" s="31"/>
      <c r="J41" s="31"/>
      <c r="K41" s="31"/>
      <c r="L41" s="31"/>
      <c r="M41" s="31"/>
      <c r="N41" s="31"/>
      <c r="O41" s="31"/>
      <c r="P41" s="31"/>
      <c r="Q41" s="31"/>
      <c r="R41" s="31"/>
      <c r="S41" s="31"/>
      <c r="T41" s="31"/>
      <c r="U41" s="31"/>
      <c r="V41" s="31"/>
      <c r="W41" s="31"/>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c r="AY41" s="31"/>
      <c r="AZ41" s="31"/>
      <c r="BA41" s="31"/>
      <c r="BB41" s="31"/>
      <c r="BC41" s="31"/>
      <c r="BD41" s="31"/>
      <c r="BE41" s="31"/>
      <c r="BF41" s="31"/>
      <c r="BG41" s="31"/>
      <c r="BH41" s="31"/>
      <c r="BI41" s="31"/>
      <c r="BJ41" s="31"/>
      <c r="BK41" s="31"/>
      <c r="BL41" s="31"/>
      <c r="BM41" s="31"/>
      <c r="BN41" s="31"/>
      <c r="BO41" s="31"/>
      <c r="BP41" s="31"/>
      <c r="BQ41" s="31"/>
      <c r="BR41" s="31"/>
      <c r="BS41" s="31"/>
      <c r="BT41" s="31"/>
      <c r="BU41" s="31"/>
    </row>
    <row r="42" spans="1:73" ht="12" thickBot="1" x14ac:dyDescent="0.3">
      <c r="A42" s="52" t="s">
        <v>397</v>
      </c>
      <c r="B42" s="52">
        <v>16</v>
      </c>
      <c r="C42" s="52">
        <v>725</v>
      </c>
      <c r="D42" s="52">
        <v>92</v>
      </c>
      <c r="E42" s="52">
        <v>85</v>
      </c>
      <c r="F42" s="47">
        <v>33</v>
      </c>
      <c r="G42" s="52"/>
      <c r="H42" s="52"/>
      <c r="I42" s="52"/>
      <c r="J42" s="52"/>
      <c r="K42" s="52"/>
      <c r="L42" s="52"/>
      <c r="M42" s="52"/>
      <c r="N42" s="52"/>
      <c r="O42" s="52"/>
      <c r="P42" s="52"/>
      <c r="Q42" s="52"/>
      <c r="R42" s="52"/>
      <c r="S42" s="52"/>
      <c r="T42" s="52"/>
      <c r="U42" s="52"/>
      <c r="V42" s="52"/>
      <c r="W42" s="52"/>
      <c r="X42" s="52"/>
      <c r="Y42" s="52"/>
      <c r="Z42" s="52"/>
      <c r="AA42" s="52"/>
      <c r="AB42" s="52"/>
      <c r="AC42" s="52"/>
      <c r="AD42" s="52"/>
      <c r="AE42" s="52"/>
      <c r="AF42" s="52"/>
      <c r="AG42" s="52"/>
      <c r="AH42" s="52"/>
      <c r="AI42" s="52"/>
      <c r="AJ42" s="52"/>
      <c r="AK42" s="52"/>
      <c r="AL42" s="52"/>
      <c r="AM42" s="52"/>
      <c r="AN42" s="52"/>
      <c r="AO42" s="52"/>
      <c r="AP42" s="52"/>
      <c r="AQ42" s="52"/>
      <c r="AR42" s="52"/>
      <c r="AS42" s="52"/>
      <c r="AT42" s="52"/>
      <c r="AU42" s="52"/>
      <c r="AV42" s="52"/>
      <c r="AW42" s="52"/>
      <c r="AX42" s="52"/>
      <c r="AY42" s="52"/>
      <c r="AZ42" s="52"/>
      <c r="BA42" s="52"/>
      <c r="BB42" s="52"/>
      <c r="BC42" s="52"/>
      <c r="BD42" s="52"/>
      <c r="BE42" s="52"/>
      <c r="BF42" s="52"/>
      <c r="BG42" s="52"/>
      <c r="BH42" s="52"/>
      <c r="BI42" s="52"/>
      <c r="BJ42" s="52"/>
      <c r="BK42" s="52"/>
      <c r="BL42" s="52"/>
      <c r="BM42" s="52"/>
      <c r="BN42" s="52"/>
      <c r="BO42" s="52"/>
      <c r="BP42" s="52"/>
      <c r="BQ42" s="52"/>
      <c r="BR42" s="52"/>
      <c r="BS42" s="52"/>
      <c r="BT42" s="52"/>
      <c r="BU42" s="52"/>
    </row>
    <row r="43" spans="1:73" ht="12" thickBot="1" x14ac:dyDescent="0.3">
      <c r="A43" s="31" t="s">
        <v>402</v>
      </c>
      <c r="B43" s="31">
        <v>16</v>
      </c>
      <c r="C43" s="31">
        <v>725</v>
      </c>
      <c r="D43" s="31">
        <v>200</v>
      </c>
      <c r="E43" s="31">
        <v>340</v>
      </c>
      <c r="F43" s="47">
        <v>34</v>
      </c>
      <c r="G43" s="31"/>
      <c r="H43" s="31"/>
      <c r="I43" s="31"/>
      <c r="J43" s="31"/>
      <c r="K43" s="31"/>
      <c r="L43" s="31"/>
      <c r="M43" s="31"/>
      <c r="N43" s="31"/>
      <c r="O43" s="31"/>
      <c r="P43" s="31"/>
      <c r="Q43" s="31"/>
      <c r="R43" s="31"/>
      <c r="S43" s="31"/>
      <c r="T43" s="31"/>
      <c r="U43" s="31"/>
      <c r="V43" s="31"/>
      <c r="W43" s="31"/>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c r="AY43" s="31"/>
      <c r="AZ43" s="31"/>
      <c r="BA43" s="31"/>
      <c r="BB43" s="31"/>
      <c r="BC43" s="31"/>
      <c r="BD43" s="31"/>
      <c r="BE43" s="31"/>
      <c r="BF43" s="31"/>
      <c r="BG43" s="31"/>
      <c r="BH43" s="31"/>
      <c r="BI43" s="31"/>
      <c r="BJ43" s="31"/>
      <c r="BK43" s="31"/>
      <c r="BL43" s="31"/>
      <c r="BM43" s="31"/>
      <c r="BN43" s="31"/>
      <c r="BO43" s="31"/>
      <c r="BP43" s="31"/>
      <c r="BQ43" s="31"/>
      <c r="BR43" s="31"/>
      <c r="BS43" s="31"/>
      <c r="BT43" s="31"/>
      <c r="BU43" s="31"/>
    </row>
    <row r="44" spans="1:73" ht="12" thickBot="1" x14ac:dyDescent="0.3">
      <c r="A44" s="52" t="s">
        <v>400</v>
      </c>
      <c r="B44" s="52">
        <v>16</v>
      </c>
      <c r="C44" s="52">
        <v>725</v>
      </c>
      <c r="D44" s="52">
        <v>158</v>
      </c>
      <c r="E44" s="52">
        <v>340</v>
      </c>
      <c r="F44" s="47">
        <v>35</v>
      </c>
      <c r="G44" s="52"/>
      <c r="H44" s="52"/>
      <c r="I44" s="52"/>
      <c r="J44" s="52"/>
      <c r="K44" s="52"/>
      <c r="L44" s="52"/>
      <c r="M44" s="52"/>
      <c r="N44" s="52"/>
      <c r="O44" s="52"/>
      <c r="P44" s="52"/>
      <c r="Q44" s="52"/>
      <c r="R44" s="52"/>
      <c r="S44" s="52"/>
      <c r="T44" s="52"/>
      <c r="U44" s="52"/>
      <c r="V44" s="52"/>
      <c r="W44" s="52"/>
      <c r="X44" s="52"/>
      <c r="Y44" s="52"/>
      <c r="Z44" s="52"/>
      <c r="AA44" s="52"/>
      <c r="AB44" s="52"/>
      <c r="AC44" s="52"/>
      <c r="AD44" s="52"/>
      <c r="AE44" s="52"/>
      <c r="AF44" s="52"/>
      <c r="AG44" s="52"/>
      <c r="AH44" s="52"/>
      <c r="AI44" s="52"/>
      <c r="AJ44" s="52"/>
      <c r="AK44" s="52"/>
      <c r="AL44" s="52"/>
      <c r="AM44" s="52"/>
      <c r="AN44" s="52"/>
      <c r="AO44" s="52"/>
      <c r="AP44" s="52"/>
      <c r="AQ44" s="52"/>
      <c r="AR44" s="52"/>
      <c r="AS44" s="52"/>
      <c r="AT44" s="52"/>
      <c r="AU44" s="52"/>
      <c r="AV44" s="52"/>
      <c r="AW44" s="52"/>
      <c r="AX44" s="52"/>
      <c r="AY44" s="52"/>
      <c r="AZ44" s="52"/>
      <c r="BA44" s="52"/>
      <c r="BB44" s="52"/>
      <c r="BC44" s="52"/>
      <c r="BD44" s="52"/>
      <c r="BE44" s="52"/>
      <c r="BF44" s="52"/>
      <c r="BG44" s="52"/>
      <c r="BH44" s="52"/>
      <c r="BI44" s="52"/>
      <c r="BJ44" s="52"/>
      <c r="BK44" s="52"/>
      <c r="BL44" s="52"/>
      <c r="BM44" s="52"/>
      <c r="BN44" s="52"/>
      <c r="BO44" s="52"/>
      <c r="BP44" s="52"/>
      <c r="BQ44" s="52"/>
      <c r="BR44" s="52"/>
      <c r="BS44" s="52"/>
      <c r="BT44" s="52"/>
      <c r="BU44" s="52"/>
    </row>
    <row r="45" spans="1:73" ht="12" thickBot="1" x14ac:dyDescent="0.3">
      <c r="A45" s="31" t="s">
        <v>398</v>
      </c>
      <c r="B45" s="31">
        <v>16</v>
      </c>
      <c r="C45" s="31">
        <v>725</v>
      </c>
      <c r="D45" s="31">
        <v>116</v>
      </c>
      <c r="E45" s="31">
        <v>340</v>
      </c>
      <c r="F45" s="47">
        <v>36</v>
      </c>
      <c r="G45" s="31"/>
      <c r="H45" s="31"/>
      <c r="I45" s="31"/>
      <c r="J45" s="31"/>
      <c r="K45" s="31"/>
      <c r="L45" s="31"/>
      <c r="M45" s="31"/>
      <c r="N45" s="31"/>
      <c r="O45" s="31"/>
      <c r="P45" s="31"/>
      <c r="Q45" s="31"/>
      <c r="R45" s="31"/>
      <c r="S45" s="31"/>
      <c r="T45" s="31"/>
      <c r="U45" s="31"/>
      <c r="V45" s="31"/>
      <c r="W45" s="31"/>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c r="AY45" s="31"/>
      <c r="AZ45" s="31"/>
      <c r="BA45" s="31"/>
      <c r="BB45" s="31"/>
      <c r="BC45" s="31"/>
      <c r="BD45" s="31"/>
      <c r="BE45" s="31"/>
      <c r="BF45" s="31"/>
      <c r="BG45" s="31"/>
      <c r="BH45" s="31"/>
      <c r="BI45" s="31"/>
      <c r="BJ45" s="31"/>
      <c r="BK45" s="31"/>
      <c r="BL45" s="31"/>
      <c r="BM45" s="31"/>
      <c r="BN45" s="31"/>
      <c r="BO45" s="31"/>
      <c r="BP45" s="31"/>
      <c r="BQ45" s="31"/>
      <c r="BR45" s="31"/>
      <c r="BS45" s="31"/>
      <c r="BT45" s="31"/>
      <c r="BU45" s="31"/>
    </row>
    <row r="46" spans="1:73" ht="12" thickBot="1" x14ac:dyDescent="0.3">
      <c r="A46" s="52" t="s">
        <v>382</v>
      </c>
      <c r="B46" s="52">
        <v>16</v>
      </c>
      <c r="C46" s="52">
        <v>15</v>
      </c>
      <c r="D46" s="52">
        <v>494</v>
      </c>
      <c r="E46" s="52">
        <v>340</v>
      </c>
      <c r="F46" s="47">
        <v>37</v>
      </c>
      <c r="G46" s="52"/>
      <c r="H46" s="52"/>
      <c r="I46" s="52"/>
      <c r="J46" s="52"/>
      <c r="K46" s="52"/>
      <c r="L46" s="52"/>
      <c r="M46" s="52"/>
      <c r="N46" s="52"/>
      <c r="O46" s="52"/>
      <c r="P46" s="52"/>
      <c r="Q46" s="52"/>
      <c r="R46" s="52"/>
      <c r="S46" s="52"/>
      <c r="T46" s="52"/>
      <c r="U46" s="52"/>
      <c r="V46" s="52"/>
      <c r="W46" s="52"/>
      <c r="X46" s="52"/>
      <c r="Y46" s="52"/>
      <c r="Z46" s="52"/>
      <c r="AA46" s="52"/>
      <c r="AB46" s="52"/>
      <c r="AC46" s="52"/>
      <c r="AD46" s="52"/>
      <c r="AE46" s="52"/>
      <c r="AF46" s="52"/>
      <c r="AG46" s="52"/>
      <c r="AH46" s="52"/>
      <c r="AI46" s="52"/>
      <c r="AJ46" s="52"/>
      <c r="AK46" s="52"/>
      <c r="AL46" s="52"/>
      <c r="AM46" s="52"/>
      <c r="AN46" s="52"/>
      <c r="AO46" s="52"/>
      <c r="AP46" s="52"/>
      <c r="AQ46" s="52"/>
      <c r="AR46" s="52"/>
      <c r="AS46" s="52"/>
      <c r="AT46" s="52"/>
      <c r="AU46" s="52"/>
      <c r="AV46" s="52"/>
      <c r="AW46" s="52"/>
      <c r="AX46" s="52"/>
      <c r="AY46" s="52"/>
      <c r="AZ46" s="52"/>
      <c r="BA46" s="52"/>
      <c r="BB46" s="52"/>
      <c r="BC46" s="52"/>
      <c r="BD46" s="52"/>
      <c r="BE46" s="52"/>
      <c r="BF46" s="52"/>
      <c r="BG46" s="52"/>
      <c r="BH46" s="52"/>
      <c r="BI46" s="52"/>
      <c r="BJ46" s="52"/>
      <c r="BK46" s="52"/>
      <c r="BL46" s="52"/>
      <c r="BM46" s="52"/>
      <c r="BN46" s="52"/>
      <c r="BO46" s="52"/>
      <c r="BP46" s="52"/>
      <c r="BQ46" s="52"/>
      <c r="BR46" s="52"/>
      <c r="BS46" s="52"/>
      <c r="BT46" s="52"/>
      <c r="BU46" s="52"/>
    </row>
    <row r="47" spans="1:73" ht="12" thickBot="1" x14ac:dyDescent="0.3">
      <c r="A47" s="31" t="s">
        <v>389</v>
      </c>
      <c r="B47" s="31">
        <v>16</v>
      </c>
      <c r="C47" s="31">
        <v>370</v>
      </c>
      <c r="D47" s="31">
        <v>368</v>
      </c>
      <c r="E47" s="31">
        <v>340</v>
      </c>
      <c r="F47" s="47">
        <v>38</v>
      </c>
      <c r="G47" s="31"/>
      <c r="H47" s="31"/>
      <c r="I47" s="31"/>
      <c r="J47" s="31"/>
      <c r="K47" s="31"/>
      <c r="L47" s="31"/>
      <c r="M47" s="31"/>
      <c r="N47" s="31"/>
      <c r="O47" s="31"/>
      <c r="P47" s="31"/>
      <c r="Q47" s="31"/>
      <c r="R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row>
    <row r="48" spans="1:73" ht="12" thickBot="1" x14ac:dyDescent="0.3">
      <c r="A48" s="52" t="s">
        <v>404</v>
      </c>
      <c r="B48" s="52">
        <v>16</v>
      </c>
      <c r="C48" s="52">
        <v>725</v>
      </c>
      <c r="D48" s="52">
        <v>368</v>
      </c>
      <c r="E48" s="52">
        <v>340</v>
      </c>
      <c r="F48" s="47">
        <v>39</v>
      </c>
      <c r="G48" s="52"/>
      <c r="H48" s="52"/>
      <c r="I48" s="52"/>
      <c r="J48" s="52"/>
      <c r="K48" s="52"/>
      <c r="L48" s="52"/>
      <c r="M48" s="52"/>
      <c r="N48" s="52"/>
      <c r="O48" s="52"/>
      <c r="P48" s="52"/>
      <c r="Q48" s="52"/>
      <c r="R48" s="52"/>
      <c r="S48" s="52"/>
      <c r="T48" s="52"/>
      <c r="U48" s="52"/>
      <c r="V48" s="52"/>
      <c r="W48" s="52"/>
      <c r="X48" s="52"/>
      <c r="Y48" s="52"/>
      <c r="Z48" s="52"/>
      <c r="AA48" s="52"/>
      <c r="AB48" s="52"/>
      <c r="AC48" s="52"/>
      <c r="AD48" s="52"/>
      <c r="AE48" s="52"/>
      <c r="AF48" s="52"/>
      <c r="AG48" s="52"/>
      <c r="AH48" s="52"/>
      <c r="AI48" s="52"/>
      <c r="AJ48" s="52"/>
      <c r="AK48" s="52"/>
      <c r="AL48" s="52"/>
      <c r="AM48" s="52"/>
      <c r="AN48" s="52"/>
      <c r="AO48" s="52"/>
      <c r="AP48" s="52"/>
      <c r="AQ48" s="52"/>
      <c r="AR48" s="52"/>
      <c r="AS48" s="52"/>
      <c r="AT48" s="52"/>
      <c r="AU48" s="52"/>
      <c r="AV48" s="52"/>
      <c r="AW48" s="52"/>
      <c r="AX48" s="52"/>
      <c r="AY48" s="52"/>
      <c r="AZ48" s="52"/>
      <c r="BA48" s="52"/>
      <c r="BB48" s="52"/>
      <c r="BC48" s="52"/>
      <c r="BD48" s="52"/>
      <c r="BE48" s="52"/>
      <c r="BF48" s="52"/>
      <c r="BG48" s="52"/>
      <c r="BH48" s="52"/>
      <c r="BI48" s="52"/>
      <c r="BJ48" s="52"/>
      <c r="BK48" s="52"/>
      <c r="BL48" s="52"/>
      <c r="BM48" s="52"/>
      <c r="BN48" s="52"/>
      <c r="BO48" s="52"/>
      <c r="BP48" s="52"/>
      <c r="BQ48" s="52"/>
      <c r="BR48" s="52"/>
      <c r="BS48" s="52"/>
      <c r="BT48" s="52"/>
      <c r="BU48" s="52"/>
    </row>
    <row r="49" spans="1:73" ht="12" thickBot="1" x14ac:dyDescent="0.3">
      <c r="A49" s="31" t="s">
        <v>372</v>
      </c>
      <c r="B49" s="31">
        <v>16</v>
      </c>
      <c r="C49" s="31">
        <v>70</v>
      </c>
      <c r="D49" s="31">
        <v>4</v>
      </c>
      <c r="E49" s="31">
        <v>240</v>
      </c>
      <c r="F49" s="47">
        <v>40</v>
      </c>
      <c r="G49" s="31"/>
      <c r="H49" s="31"/>
      <c r="I49" s="31"/>
      <c r="J49" s="31"/>
      <c r="K49" s="31"/>
      <c r="L49" s="31"/>
      <c r="M49" s="31"/>
      <c r="N49" s="31"/>
      <c r="O49" s="31"/>
      <c r="P49" s="31"/>
      <c r="Q49" s="31"/>
      <c r="R49" s="31"/>
      <c r="S49" s="31"/>
      <c r="T49" s="31"/>
      <c r="U49" s="31"/>
      <c r="V49" s="31"/>
      <c r="W49" s="31"/>
      <c r="X49" s="31"/>
      <c r="Y49" s="31"/>
      <c r="Z49" s="31"/>
      <c r="AA49" s="31"/>
      <c r="AB49" s="31"/>
      <c r="AC49" s="31"/>
      <c r="AD49" s="31"/>
      <c r="AE49" s="31"/>
      <c r="AF49" s="31"/>
      <c r="AG49" s="31"/>
      <c r="AH49" s="31"/>
      <c r="AI49" s="31"/>
      <c r="AJ49" s="31"/>
      <c r="AK49" s="31"/>
      <c r="AL49" s="31"/>
      <c r="AM49" s="31"/>
      <c r="AN49" s="31"/>
      <c r="AO49" s="31"/>
      <c r="AP49" s="31"/>
      <c r="AQ49" s="31"/>
      <c r="AR49" s="31"/>
      <c r="AS49" s="31"/>
      <c r="AT49" s="31"/>
      <c r="AU49" s="31"/>
      <c r="AV49" s="31"/>
      <c r="AW49" s="31"/>
      <c r="AX49" s="31"/>
      <c r="AY49" s="31"/>
      <c r="AZ49" s="31"/>
      <c r="BA49" s="31"/>
      <c r="BB49" s="31"/>
      <c r="BC49" s="31"/>
      <c r="BD49" s="31"/>
      <c r="BE49" s="31"/>
      <c r="BF49" s="31"/>
      <c r="BG49" s="31"/>
      <c r="BH49" s="31"/>
      <c r="BI49" s="31"/>
      <c r="BJ49" s="31"/>
      <c r="BK49" s="31"/>
      <c r="BL49" s="31"/>
      <c r="BM49" s="31"/>
      <c r="BN49" s="31"/>
      <c r="BO49" s="31"/>
      <c r="BP49" s="31"/>
      <c r="BQ49" s="31"/>
      <c r="BR49" s="31"/>
      <c r="BS49" s="31"/>
      <c r="BT49" s="31"/>
      <c r="BU49" s="31"/>
    </row>
    <row r="50" spans="1:73" ht="12" thickBot="1" x14ac:dyDescent="0.3">
      <c r="A50" s="52" t="s">
        <v>391</v>
      </c>
      <c r="B50" s="52">
        <v>16</v>
      </c>
      <c r="C50" s="52">
        <v>370</v>
      </c>
      <c r="D50" s="52">
        <v>494</v>
      </c>
      <c r="E50" s="52">
        <v>340</v>
      </c>
      <c r="F50" s="47">
        <v>41</v>
      </c>
      <c r="G50" s="52"/>
      <c r="H50" s="52"/>
      <c r="I50" s="52"/>
      <c r="J50" s="52"/>
      <c r="K50" s="52"/>
      <c r="L50" s="52"/>
      <c r="M50" s="52"/>
      <c r="N50" s="52"/>
      <c r="O50" s="52"/>
      <c r="P50" s="52"/>
      <c r="Q50" s="52"/>
      <c r="R50" s="52"/>
      <c r="S50" s="52"/>
      <c r="T50" s="52"/>
      <c r="U50" s="52"/>
      <c r="V50" s="52"/>
      <c r="W50" s="52"/>
      <c r="X50" s="52"/>
      <c r="Y50" s="52"/>
      <c r="Z50" s="52"/>
      <c r="AA50" s="52"/>
      <c r="AB50" s="52"/>
      <c r="AC50" s="52"/>
      <c r="AD50" s="52"/>
      <c r="AE50" s="52"/>
      <c r="AF50" s="52"/>
      <c r="AG50" s="52"/>
      <c r="AH50" s="52"/>
      <c r="AI50" s="52"/>
      <c r="AJ50" s="52"/>
      <c r="AK50" s="52"/>
      <c r="AL50" s="52"/>
      <c r="AM50" s="52"/>
      <c r="AN50" s="52"/>
      <c r="AO50" s="52"/>
      <c r="AP50" s="52"/>
      <c r="AQ50" s="52"/>
      <c r="AR50" s="52"/>
      <c r="AS50" s="52"/>
      <c r="AT50" s="52"/>
      <c r="AU50" s="52"/>
      <c r="AV50" s="52"/>
      <c r="AW50" s="52"/>
      <c r="AX50" s="52"/>
      <c r="AY50" s="52"/>
      <c r="AZ50" s="52"/>
      <c r="BA50" s="52"/>
      <c r="BB50" s="52"/>
      <c r="BC50" s="52"/>
      <c r="BD50" s="52"/>
      <c r="BE50" s="52"/>
      <c r="BF50" s="52"/>
      <c r="BG50" s="52"/>
      <c r="BH50" s="52"/>
      <c r="BI50" s="52"/>
      <c r="BJ50" s="52"/>
      <c r="BK50" s="52"/>
      <c r="BL50" s="52"/>
      <c r="BM50" s="52"/>
      <c r="BN50" s="52"/>
      <c r="BO50" s="52"/>
      <c r="BP50" s="52"/>
      <c r="BQ50" s="52"/>
      <c r="BR50" s="52"/>
      <c r="BS50" s="52"/>
      <c r="BT50" s="52"/>
      <c r="BU50" s="52"/>
    </row>
    <row r="51" spans="1:73" ht="12" thickBot="1" x14ac:dyDescent="0.3">
      <c r="A51" s="31" t="s">
        <v>385</v>
      </c>
      <c r="B51" s="31">
        <v>16</v>
      </c>
      <c r="C51" s="31">
        <v>370</v>
      </c>
      <c r="D51" s="31">
        <v>92</v>
      </c>
      <c r="E51" s="31">
        <v>340</v>
      </c>
      <c r="F51" s="47">
        <v>42</v>
      </c>
      <c r="G51" s="31"/>
      <c r="H51" s="31"/>
      <c r="I51" s="31"/>
      <c r="J51" s="31"/>
      <c r="K51" s="31"/>
      <c r="L51" s="31"/>
      <c r="M51" s="31"/>
      <c r="N51" s="31"/>
      <c r="O51" s="31"/>
      <c r="P51" s="31"/>
      <c r="Q51" s="31"/>
      <c r="R51" s="31"/>
      <c r="S51" s="31"/>
      <c r="T51" s="31"/>
      <c r="U51" s="31"/>
      <c r="V51" s="31"/>
      <c r="W51" s="31"/>
      <c r="X51" s="31"/>
      <c r="Y51" s="31"/>
      <c r="Z51" s="31"/>
      <c r="AA51" s="31"/>
      <c r="AB51" s="31"/>
      <c r="AC51" s="31"/>
      <c r="AD51" s="31"/>
      <c r="AE51" s="31"/>
      <c r="AF51" s="31"/>
      <c r="AG51" s="31"/>
      <c r="AH51" s="31"/>
      <c r="AI51" s="31"/>
      <c r="AJ51" s="31"/>
      <c r="AK51" s="31"/>
      <c r="AL51" s="31"/>
      <c r="AM51" s="31"/>
      <c r="AN51" s="31"/>
      <c r="AO51" s="31"/>
      <c r="AP51" s="31"/>
      <c r="AQ51" s="31"/>
      <c r="AR51" s="31"/>
      <c r="AS51" s="31"/>
      <c r="AT51" s="31"/>
      <c r="AU51" s="31"/>
      <c r="AV51" s="31"/>
      <c r="AW51" s="31"/>
      <c r="AX51" s="31"/>
      <c r="AY51" s="31"/>
      <c r="AZ51" s="31"/>
      <c r="BA51" s="31"/>
      <c r="BB51" s="31"/>
      <c r="BC51" s="31"/>
      <c r="BD51" s="31"/>
      <c r="BE51" s="31"/>
      <c r="BF51" s="31"/>
      <c r="BG51" s="31"/>
      <c r="BH51" s="31"/>
      <c r="BI51" s="31"/>
      <c r="BJ51" s="31"/>
      <c r="BK51" s="31"/>
      <c r="BL51" s="31"/>
      <c r="BM51" s="31"/>
      <c r="BN51" s="31"/>
      <c r="BO51" s="31"/>
      <c r="BP51" s="31"/>
      <c r="BQ51" s="31"/>
      <c r="BR51" s="31"/>
      <c r="BS51" s="31"/>
      <c r="BT51" s="31"/>
      <c r="BU51" s="31"/>
    </row>
    <row r="52" spans="1:73" ht="12" thickBot="1" x14ac:dyDescent="0.3">
      <c r="A52" s="52" t="s">
        <v>378</v>
      </c>
      <c r="B52" s="52">
        <v>16</v>
      </c>
      <c r="C52" s="52">
        <v>15</v>
      </c>
      <c r="D52" s="52">
        <v>92</v>
      </c>
      <c r="E52" s="52">
        <v>340</v>
      </c>
      <c r="F52" s="47">
        <v>43</v>
      </c>
      <c r="G52" s="52"/>
      <c r="H52" s="52"/>
      <c r="I52" s="52"/>
      <c r="J52" s="52"/>
      <c r="K52" s="52"/>
      <c r="L52" s="52"/>
      <c r="M52" s="52"/>
      <c r="N52" s="52"/>
      <c r="O52" s="52"/>
      <c r="P52" s="52"/>
      <c r="Q52" s="52"/>
      <c r="R52" s="52"/>
      <c r="S52" s="52"/>
      <c r="T52" s="52"/>
      <c r="U52" s="52"/>
      <c r="V52" s="52"/>
      <c r="W52" s="52"/>
      <c r="X52" s="52"/>
      <c r="Y52" s="52"/>
      <c r="Z52" s="52"/>
      <c r="AA52" s="52"/>
      <c r="AB52" s="52"/>
      <c r="AC52" s="52"/>
      <c r="AD52" s="52"/>
      <c r="AE52" s="52"/>
      <c r="AF52" s="52"/>
      <c r="AG52" s="52"/>
      <c r="AH52" s="52"/>
      <c r="AI52" s="52"/>
      <c r="AJ52" s="52"/>
      <c r="AK52" s="52"/>
      <c r="AL52" s="52"/>
      <c r="AM52" s="52"/>
      <c r="AN52" s="52"/>
      <c r="AO52" s="52"/>
      <c r="AP52" s="52"/>
      <c r="AQ52" s="52"/>
      <c r="AR52" s="52"/>
      <c r="AS52" s="52"/>
      <c r="AT52" s="52"/>
      <c r="AU52" s="52"/>
      <c r="AV52" s="52"/>
      <c r="AW52" s="52"/>
      <c r="AX52" s="52"/>
      <c r="AY52" s="52"/>
      <c r="AZ52" s="52"/>
      <c r="BA52" s="52"/>
      <c r="BB52" s="52"/>
      <c r="BC52" s="52"/>
      <c r="BD52" s="52"/>
      <c r="BE52" s="52"/>
      <c r="BF52" s="52"/>
      <c r="BG52" s="52"/>
      <c r="BH52" s="52"/>
      <c r="BI52" s="52"/>
      <c r="BJ52" s="52"/>
      <c r="BK52" s="52"/>
      <c r="BL52" s="52"/>
      <c r="BM52" s="52"/>
      <c r="BN52" s="52"/>
      <c r="BO52" s="52"/>
      <c r="BP52" s="52"/>
      <c r="BQ52" s="52"/>
      <c r="BR52" s="52"/>
      <c r="BS52" s="52"/>
      <c r="BT52" s="52"/>
      <c r="BU52" s="52"/>
    </row>
    <row r="53" spans="1:73" ht="12" thickBot="1" x14ac:dyDescent="0.3">
      <c r="A53" s="31" t="s">
        <v>380</v>
      </c>
      <c r="B53" s="31">
        <v>16</v>
      </c>
      <c r="C53" s="31">
        <v>15</v>
      </c>
      <c r="D53" s="31">
        <v>244</v>
      </c>
      <c r="E53" s="31">
        <v>340</v>
      </c>
      <c r="F53" s="47">
        <v>44</v>
      </c>
      <c r="G53" s="31"/>
      <c r="H53" s="31"/>
      <c r="I53" s="31"/>
      <c r="J53" s="31"/>
      <c r="K53" s="31"/>
      <c r="L53" s="31"/>
      <c r="M53" s="31"/>
      <c r="N53" s="31"/>
      <c r="O53" s="31"/>
      <c r="P53" s="31"/>
      <c r="Q53" s="31"/>
      <c r="R53" s="31"/>
      <c r="S53" s="31"/>
      <c r="T53" s="31"/>
      <c r="U53" s="31"/>
      <c r="V53" s="31"/>
      <c r="W53" s="31"/>
      <c r="X53" s="31"/>
      <c r="Y53" s="31"/>
      <c r="Z53" s="31"/>
      <c r="AA53" s="31"/>
      <c r="AB53" s="31"/>
      <c r="AC53" s="31"/>
      <c r="AD53" s="31"/>
      <c r="AE53" s="31"/>
      <c r="AF53" s="31"/>
      <c r="AG53" s="31"/>
      <c r="AH53" s="31"/>
      <c r="AI53" s="31"/>
      <c r="AJ53" s="31"/>
      <c r="AK53" s="31"/>
      <c r="AL53" s="31"/>
      <c r="AM53" s="31"/>
      <c r="AN53" s="31"/>
      <c r="AO53" s="31"/>
      <c r="AP53" s="31"/>
      <c r="AQ53" s="31"/>
      <c r="AR53" s="31"/>
      <c r="AS53" s="31"/>
      <c r="AT53" s="31"/>
      <c r="AU53" s="31"/>
      <c r="AV53" s="31"/>
      <c r="AW53" s="31"/>
      <c r="AX53" s="31"/>
      <c r="AY53" s="31"/>
      <c r="AZ53" s="31"/>
      <c r="BA53" s="31"/>
      <c r="BB53" s="31"/>
      <c r="BC53" s="31"/>
      <c r="BD53" s="31"/>
      <c r="BE53" s="31"/>
      <c r="BF53" s="31"/>
      <c r="BG53" s="31"/>
      <c r="BH53" s="31"/>
      <c r="BI53" s="31"/>
      <c r="BJ53" s="31"/>
      <c r="BK53" s="31"/>
      <c r="BL53" s="31"/>
      <c r="BM53" s="31"/>
      <c r="BN53" s="31"/>
      <c r="BO53" s="31"/>
      <c r="BP53" s="31"/>
      <c r="BQ53" s="31"/>
      <c r="BR53" s="31"/>
      <c r="BS53" s="31"/>
      <c r="BT53" s="31"/>
      <c r="BU53" s="31"/>
    </row>
    <row r="54" spans="1:73" ht="12" thickBot="1" x14ac:dyDescent="0.3">
      <c r="A54" s="52" t="s">
        <v>408</v>
      </c>
      <c r="B54" s="52">
        <v>16</v>
      </c>
      <c r="C54" s="52">
        <v>725</v>
      </c>
      <c r="D54" s="52">
        <v>244</v>
      </c>
      <c r="E54" s="52">
        <v>340</v>
      </c>
      <c r="F54" s="47">
        <v>45</v>
      </c>
      <c r="G54" s="52"/>
      <c r="H54" s="52"/>
      <c r="I54" s="52"/>
      <c r="J54" s="52"/>
      <c r="K54" s="52"/>
      <c r="L54" s="52"/>
      <c r="M54" s="52"/>
      <c r="N54" s="52"/>
      <c r="O54" s="52"/>
      <c r="P54" s="52"/>
      <c r="Q54" s="52"/>
      <c r="R54" s="52"/>
      <c r="S54" s="52"/>
      <c r="T54" s="52"/>
      <c r="U54" s="52"/>
      <c r="V54" s="52"/>
      <c r="W54" s="52"/>
      <c r="X54" s="52"/>
      <c r="Y54" s="52"/>
      <c r="Z54" s="52"/>
      <c r="AA54" s="52"/>
      <c r="AB54" s="52"/>
      <c r="AC54" s="52"/>
      <c r="AD54" s="52"/>
      <c r="AE54" s="52"/>
      <c r="AF54" s="52"/>
      <c r="AG54" s="52"/>
      <c r="AH54" s="52"/>
      <c r="AI54" s="52"/>
      <c r="AJ54" s="52"/>
      <c r="AK54" s="52"/>
      <c r="AL54" s="52"/>
      <c r="AM54" s="52"/>
      <c r="AN54" s="52"/>
      <c r="AO54" s="52"/>
      <c r="AP54" s="52"/>
      <c r="AQ54" s="52"/>
      <c r="AR54" s="52"/>
      <c r="AS54" s="52"/>
      <c r="AT54" s="52"/>
      <c r="AU54" s="52"/>
      <c r="AV54" s="52"/>
      <c r="AW54" s="52"/>
      <c r="AX54" s="52"/>
      <c r="AY54" s="52"/>
      <c r="AZ54" s="52"/>
      <c r="BA54" s="52"/>
      <c r="BB54" s="52"/>
      <c r="BC54" s="52"/>
      <c r="BD54" s="52"/>
      <c r="BE54" s="52"/>
      <c r="BF54" s="52"/>
      <c r="BG54" s="52"/>
      <c r="BH54" s="52"/>
      <c r="BI54" s="52"/>
      <c r="BJ54" s="52"/>
      <c r="BK54" s="52"/>
      <c r="BL54" s="52"/>
      <c r="BM54" s="52"/>
      <c r="BN54" s="52"/>
      <c r="BO54" s="52"/>
      <c r="BP54" s="52"/>
      <c r="BQ54" s="52"/>
      <c r="BR54" s="52"/>
      <c r="BS54" s="52"/>
      <c r="BT54" s="52"/>
      <c r="BU54" s="52"/>
    </row>
    <row r="55" spans="1:73" ht="12" thickBot="1" x14ac:dyDescent="0.3">
      <c r="A55" s="31" t="s">
        <v>453</v>
      </c>
      <c r="B55" s="31">
        <v>100</v>
      </c>
      <c r="C55" s="31">
        <v>15</v>
      </c>
      <c r="D55" s="31">
        <v>510</v>
      </c>
      <c r="E55" s="31">
        <v>340</v>
      </c>
      <c r="F55" s="45">
        <v>16</v>
      </c>
      <c r="G55" s="31"/>
      <c r="H55" s="31"/>
      <c r="I55" s="31"/>
      <c r="J55" s="31"/>
      <c r="K55" s="31"/>
      <c r="L55" s="31"/>
      <c r="M55" s="31"/>
      <c r="N55" s="31"/>
      <c r="O55" s="31"/>
      <c r="P55" s="31"/>
      <c r="Q55" s="31"/>
      <c r="R55" s="31"/>
      <c r="S55" s="31"/>
      <c r="T55" s="31"/>
      <c r="U55" s="31"/>
      <c r="V55" s="31"/>
      <c r="W55" s="31"/>
      <c r="X55" s="31"/>
      <c r="Y55" s="31"/>
      <c r="Z55" s="31"/>
      <c r="AA55" s="31"/>
      <c r="AB55" s="31"/>
      <c r="AC55" s="31"/>
      <c r="AD55" s="31"/>
      <c r="AE55" s="31"/>
      <c r="AF55" s="31"/>
      <c r="AG55" s="31"/>
      <c r="AH55" s="31"/>
      <c r="AI55" s="31"/>
      <c r="AJ55" s="31"/>
      <c r="AK55" s="31"/>
      <c r="AL55" s="31"/>
      <c r="AM55" s="31"/>
      <c r="AN55" s="31"/>
      <c r="AO55" s="31"/>
      <c r="AP55" s="31"/>
      <c r="AQ55" s="31"/>
      <c r="AR55" s="31"/>
      <c r="AS55" s="31"/>
      <c r="AT55" s="31"/>
      <c r="AU55" s="31"/>
      <c r="AV55" s="31"/>
      <c r="AW55" s="31"/>
      <c r="AX55" s="31"/>
      <c r="AY55" s="31"/>
      <c r="AZ55" s="31"/>
      <c r="BA55" s="31"/>
      <c r="BB55" s="31"/>
      <c r="BC55" s="31"/>
      <c r="BD55" s="31"/>
      <c r="BE55" s="31"/>
      <c r="BF55" s="31"/>
      <c r="BG55" s="31"/>
      <c r="BH55" s="31"/>
      <c r="BI55" s="31"/>
      <c r="BJ55" s="31"/>
      <c r="BK55" s="31"/>
      <c r="BL55" s="31"/>
      <c r="BM55" s="31"/>
      <c r="BN55" s="31"/>
      <c r="BO55" s="31"/>
      <c r="BP55" s="31"/>
      <c r="BQ55" s="31"/>
      <c r="BR55" s="31"/>
      <c r="BS55" s="31"/>
      <c r="BT55" s="31"/>
      <c r="BU55" s="31"/>
    </row>
    <row r="56" spans="1:73" ht="12" thickBot="1" x14ac:dyDescent="0.3">
      <c r="A56" s="52" t="s">
        <v>456</v>
      </c>
      <c r="B56" s="52">
        <v>100</v>
      </c>
      <c r="C56" s="52">
        <v>370</v>
      </c>
      <c r="D56" s="52">
        <v>510</v>
      </c>
      <c r="E56" s="52">
        <v>340</v>
      </c>
      <c r="F56" s="45">
        <v>17</v>
      </c>
      <c r="G56" s="52"/>
      <c r="H56" s="52"/>
      <c r="I56" s="52"/>
      <c r="J56" s="52"/>
      <c r="K56" s="52"/>
      <c r="L56" s="52"/>
      <c r="M56" s="52"/>
      <c r="N56" s="52"/>
      <c r="O56" s="52"/>
      <c r="P56" s="52"/>
      <c r="Q56" s="52"/>
      <c r="R56" s="52"/>
      <c r="S56" s="52"/>
      <c r="T56" s="52"/>
      <c r="U56" s="52"/>
      <c r="V56" s="52"/>
      <c r="W56" s="52"/>
      <c r="X56" s="52"/>
      <c r="Y56" s="52"/>
      <c r="Z56" s="52"/>
      <c r="AA56" s="52"/>
      <c r="AB56" s="52"/>
      <c r="AC56" s="52"/>
      <c r="AD56" s="52"/>
      <c r="AE56" s="52"/>
      <c r="AF56" s="52"/>
      <c r="AG56" s="52"/>
      <c r="AH56" s="52"/>
      <c r="AI56" s="52"/>
      <c r="AJ56" s="52"/>
      <c r="AK56" s="52"/>
      <c r="AL56" s="52"/>
      <c r="AM56" s="52"/>
      <c r="AN56" s="52"/>
      <c r="AO56" s="52"/>
      <c r="AP56" s="52"/>
      <c r="AQ56" s="52"/>
      <c r="AR56" s="52"/>
      <c r="AS56" s="52"/>
      <c r="AT56" s="52"/>
      <c r="AU56" s="52"/>
      <c r="AV56" s="52"/>
      <c r="AW56" s="52"/>
      <c r="AX56" s="52"/>
      <c r="AY56" s="52"/>
      <c r="AZ56" s="52"/>
      <c r="BA56" s="52"/>
      <c r="BB56" s="52"/>
      <c r="BC56" s="52"/>
      <c r="BD56" s="52"/>
      <c r="BE56" s="52"/>
      <c r="BF56" s="52"/>
      <c r="BG56" s="52"/>
      <c r="BH56" s="52"/>
      <c r="BI56" s="52"/>
      <c r="BJ56" s="52"/>
      <c r="BK56" s="52"/>
      <c r="BL56" s="52"/>
      <c r="BM56" s="52"/>
      <c r="BN56" s="52"/>
      <c r="BO56" s="52"/>
      <c r="BP56" s="52"/>
      <c r="BQ56" s="52"/>
      <c r="BR56" s="52"/>
      <c r="BS56" s="52"/>
      <c r="BT56" s="52"/>
      <c r="BU56" s="52"/>
    </row>
    <row r="57" spans="1:73" ht="12" thickBot="1" x14ac:dyDescent="0.3">
      <c r="A57" s="31" t="s">
        <v>384</v>
      </c>
      <c r="B57" s="31">
        <v>22</v>
      </c>
      <c r="C57" s="31">
        <v>370</v>
      </c>
      <c r="D57" s="31">
        <v>60</v>
      </c>
      <c r="E57" s="31">
        <v>340</v>
      </c>
      <c r="F57" s="45">
        <v>4</v>
      </c>
      <c r="G57" s="31"/>
      <c r="H57" s="31"/>
      <c r="I57" s="31"/>
      <c r="J57" s="31"/>
      <c r="K57" s="31"/>
      <c r="L57" s="31"/>
      <c r="M57" s="31"/>
      <c r="N57" s="31"/>
      <c r="O57" s="31"/>
      <c r="P57" s="31"/>
      <c r="Q57" s="31"/>
      <c r="R57" s="31"/>
      <c r="S57" s="31"/>
      <c r="T57" s="31"/>
      <c r="U57" s="31"/>
      <c r="V57" s="31"/>
      <c r="W57" s="31"/>
      <c r="X57" s="31"/>
      <c r="Y57" s="31"/>
      <c r="Z57" s="31"/>
      <c r="AA57" s="31"/>
      <c r="AB57" s="31"/>
      <c r="AC57" s="31"/>
      <c r="AD57" s="31"/>
      <c r="AE57" s="31"/>
      <c r="AF57" s="31"/>
      <c r="AG57" s="31"/>
      <c r="AH57" s="31"/>
      <c r="AI57" s="31"/>
      <c r="AJ57" s="31"/>
      <c r="AK57" s="31"/>
      <c r="AL57" s="31"/>
      <c r="AM57" s="31"/>
      <c r="AN57" s="31"/>
      <c r="AO57" s="31"/>
      <c r="AP57" s="31"/>
      <c r="AQ57" s="31"/>
      <c r="AR57" s="31"/>
      <c r="AS57" s="31"/>
      <c r="AT57" s="31"/>
      <c r="AU57" s="31"/>
      <c r="AV57" s="31"/>
      <c r="AW57" s="31"/>
      <c r="AX57" s="31"/>
      <c r="AY57" s="31"/>
      <c r="AZ57" s="31"/>
      <c r="BA57" s="31"/>
      <c r="BB57" s="31"/>
      <c r="BC57" s="31"/>
      <c r="BD57" s="31"/>
      <c r="BE57" s="31"/>
      <c r="BF57" s="31"/>
      <c r="BG57" s="31"/>
      <c r="BH57" s="31"/>
      <c r="BI57" s="31"/>
      <c r="BJ57" s="31"/>
      <c r="BK57" s="31"/>
      <c r="BL57" s="31"/>
      <c r="BM57" s="31"/>
      <c r="BN57" s="31"/>
      <c r="BO57" s="31"/>
      <c r="BP57" s="31"/>
      <c r="BQ57" s="31"/>
      <c r="BR57" s="31"/>
      <c r="BS57" s="31"/>
      <c r="BT57" s="31"/>
      <c r="BU57" s="31"/>
    </row>
    <row r="58" spans="1:73" ht="12" thickBot="1" x14ac:dyDescent="0.3">
      <c r="A58" s="52" t="s">
        <v>403</v>
      </c>
      <c r="B58" s="52">
        <v>22</v>
      </c>
      <c r="C58" s="52">
        <v>725</v>
      </c>
      <c r="D58" s="52">
        <v>216</v>
      </c>
      <c r="E58" s="52">
        <v>340</v>
      </c>
      <c r="F58" s="45">
        <v>10</v>
      </c>
      <c r="G58" s="52"/>
      <c r="H58" s="52"/>
      <c r="I58" s="52"/>
      <c r="J58" s="52"/>
      <c r="K58" s="52"/>
      <c r="L58" s="52"/>
      <c r="M58" s="52"/>
      <c r="N58" s="52"/>
      <c r="O58" s="52"/>
      <c r="P58" s="52"/>
      <c r="Q58" s="52"/>
      <c r="R58" s="52"/>
      <c r="S58" s="52"/>
      <c r="T58" s="52"/>
      <c r="U58" s="52"/>
      <c r="V58" s="52"/>
      <c r="W58" s="52"/>
      <c r="X58" s="52"/>
      <c r="Y58" s="52"/>
      <c r="Z58" s="52"/>
      <c r="AA58" s="52"/>
      <c r="AB58" s="52"/>
      <c r="AC58" s="52"/>
      <c r="AD58" s="52"/>
      <c r="AE58" s="52"/>
      <c r="AF58" s="52"/>
      <c r="AG58" s="52"/>
      <c r="AH58" s="52"/>
      <c r="AI58" s="52"/>
      <c r="AJ58" s="52"/>
      <c r="AK58" s="52"/>
      <c r="AL58" s="52"/>
      <c r="AM58" s="52"/>
      <c r="AN58" s="52"/>
      <c r="AO58" s="52"/>
      <c r="AP58" s="52"/>
      <c r="AQ58" s="52"/>
      <c r="AR58" s="52"/>
      <c r="AS58" s="52"/>
      <c r="AT58" s="52"/>
      <c r="AU58" s="52"/>
      <c r="AV58" s="52"/>
      <c r="AW58" s="52"/>
      <c r="AX58" s="52"/>
      <c r="AY58" s="52"/>
      <c r="AZ58" s="52"/>
      <c r="BA58" s="52"/>
      <c r="BB58" s="52"/>
      <c r="BC58" s="52"/>
      <c r="BD58" s="52"/>
      <c r="BE58" s="52"/>
      <c r="BF58" s="52"/>
      <c r="BG58" s="52"/>
      <c r="BH58" s="52"/>
      <c r="BI58" s="52"/>
      <c r="BJ58" s="52"/>
      <c r="BK58" s="52"/>
      <c r="BL58" s="52"/>
      <c r="BM58" s="52"/>
      <c r="BN58" s="52"/>
      <c r="BO58" s="52"/>
      <c r="BP58" s="52"/>
      <c r="BQ58" s="52"/>
      <c r="BR58" s="52"/>
      <c r="BS58" s="52"/>
      <c r="BT58" s="52"/>
      <c r="BU58" s="52"/>
    </row>
    <row r="59" spans="1:73" ht="12" thickBot="1" x14ac:dyDescent="0.3">
      <c r="A59" s="31" t="s">
        <v>396</v>
      </c>
      <c r="B59" s="31">
        <v>22</v>
      </c>
      <c r="C59" s="31">
        <v>725</v>
      </c>
      <c r="D59" s="31">
        <v>60</v>
      </c>
      <c r="E59" s="31">
        <v>340</v>
      </c>
      <c r="F59" s="45">
        <v>5</v>
      </c>
      <c r="G59" s="31"/>
      <c r="H59" s="31"/>
      <c r="I59" s="31"/>
      <c r="J59" s="31"/>
      <c r="K59" s="31"/>
      <c r="L59" s="31"/>
      <c r="M59" s="31"/>
      <c r="N59" s="31"/>
      <c r="O59" s="31"/>
      <c r="P59" s="31"/>
      <c r="Q59" s="31"/>
      <c r="R59" s="31"/>
      <c r="S59" s="31"/>
      <c r="T59" s="31"/>
      <c r="U59" s="31"/>
      <c r="V59" s="31"/>
      <c r="W59" s="31"/>
      <c r="X59" s="31"/>
      <c r="Y59" s="31"/>
      <c r="Z59" s="31"/>
      <c r="AA59" s="31"/>
      <c r="AB59" s="31"/>
      <c r="AC59" s="31"/>
      <c r="AD59" s="31"/>
      <c r="AE59" s="31"/>
      <c r="AF59" s="31"/>
      <c r="AG59" s="31"/>
      <c r="AH59" s="31"/>
      <c r="AI59" s="31"/>
      <c r="AJ59" s="31"/>
      <c r="AK59" s="31"/>
      <c r="AL59" s="31"/>
      <c r="AM59" s="31"/>
      <c r="AN59" s="31"/>
      <c r="AO59" s="31"/>
      <c r="AP59" s="31"/>
      <c r="AQ59" s="31"/>
      <c r="AR59" s="31"/>
      <c r="AS59" s="31"/>
      <c r="AT59" s="31"/>
      <c r="AU59" s="31"/>
      <c r="AV59" s="31"/>
      <c r="AW59" s="31"/>
      <c r="AX59" s="31"/>
      <c r="AY59" s="31"/>
      <c r="AZ59" s="31"/>
      <c r="BA59" s="31"/>
      <c r="BB59" s="31"/>
      <c r="BC59" s="31"/>
      <c r="BD59" s="31"/>
      <c r="BE59" s="31"/>
      <c r="BF59" s="31"/>
      <c r="BG59" s="31"/>
      <c r="BH59" s="31"/>
      <c r="BI59" s="31"/>
      <c r="BJ59" s="31"/>
      <c r="BK59" s="31"/>
      <c r="BL59" s="31"/>
      <c r="BM59" s="31"/>
      <c r="BN59" s="31"/>
      <c r="BO59" s="31"/>
      <c r="BP59" s="31"/>
      <c r="BQ59" s="31"/>
      <c r="BR59" s="31"/>
      <c r="BS59" s="31"/>
      <c r="BT59" s="31"/>
      <c r="BU59" s="31"/>
    </row>
    <row r="60" spans="1:73" ht="12" thickBot="1" x14ac:dyDescent="0.3">
      <c r="A60" s="52" t="s">
        <v>401</v>
      </c>
      <c r="B60" s="52">
        <v>22</v>
      </c>
      <c r="C60" s="52">
        <v>725</v>
      </c>
      <c r="D60" s="52">
        <v>174</v>
      </c>
      <c r="E60" s="52">
        <v>340</v>
      </c>
      <c r="F60" s="45">
        <v>9</v>
      </c>
      <c r="G60" s="52"/>
      <c r="H60" s="52"/>
      <c r="I60" s="52"/>
      <c r="J60" s="52"/>
      <c r="K60" s="52"/>
      <c r="L60" s="52"/>
      <c r="M60" s="52"/>
      <c r="N60" s="52"/>
      <c r="O60" s="52"/>
      <c r="P60" s="52"/>
      <c r="Q60" s="52"/>
      <c r="R60" s="52"/>
      <c r="S60" s="52"/>
      <c r="T60" s="52"/>
      <c r="U60" s="52"/>
      <c r="V60" s="52"/>
      <c r="W60" s="52"/>
      <c r="X60" s="52"/>
      <c r="Y60" s="52"/>
      <c r="Z60" s="52"/>
      <c r="AA60" s="52"/>
      <c r="AB60" s="52"/>
      <c r="AC60" s="52"/>
      <c r="AD60" s="52"/>
      <c r="AE60" s="52"/>
      <c r="AF60" s="52"/>
      <c r="AG60" s="52"/>
      <c r="AH60" s="52"/>
      <c r="AI60" s="52"/>
      <c r="AJ60" s="52"/>
      <c r="AK60" s="52"/>
      <c r="AL60" s="52"/>
      <c r="AM60" s="52"/>
      <c r="AN60" s="52"/>
      <c r="AO60" s="52"/>
      <c r="AP60" s="52"/>
      <c r="AQ60" s="52"/>
      <c r="AR60" s="52"/>
      <c r="AS60" s="52"/>
      <c r="AT60" s="52"/>
      <c r="AU60" s="52"/>
      <c r="AV60" s="52"/>
      <c r="AW60" s="52"/>
      <c r="AX60" s="52"/>
      <c r="AY60" s="52"/>
      <c r="AZ60" s="52"/>
      <c r="BA60" s="52"/>
      <c r="BB60" s="52"/>
      <c r="BC60" s="52"/>
      <c r="BD60" s="52"/>
      <c r="BE60" s="52"/>
      <c r="BF60" s="52"/>
      <c r="BG60" s="52"/>
      <c r="BH60" s="52"/>
      <c r="BI60" s="52"/>
      <c r="BJ60" s="52"/>
      <c r="BK60" s="52"/>
      <c r="BL60" s="52"/>
      <c r="BM60" s="52"/>
      <c r="BN60" s="52"/>
      <c r="BO60" s="52"/>
      <c r="BP60" s="52"/>
      <c r="BQ60" s="52"/>
      <c r="BR60" s="52"/>
      <c r="BS60" s="52"/>
      <c r="BT60" s="52"/>
      <c r="BU60" s="52"/>
    </row>
    <row r="61" spans="1:73" ht="12" thickBot="1" x14ac:dyDescent="0.3">
      <c r="A61" s="31" t="s">
        <v>388</v>
      </c>
      <c r="B61" s="31">
        <v>105</v>
      </c>
      <c r="C61" s="31">
        <v>370</v>
      </c>
      <c r="D61" s="31">
        <v>260</v>
      </c>
      <c r="E61" s="31">
        <v>340</v>
      </c>
      <c r="F61" s="45">
        <v>12</v>
      </c>
      <c r="G61" s="31"/>
      <c r="H61" s="31"/>
      <c r="I61" s="31"/>
      <c r="J61" s="31"/>
      <c r="K61" s="31"/>
      <c r="L61" s="31"/>
      <c r="M61" s="31"/>
      <c r="N61" s="31"/>
      <c r="O61" s="31"/>
      <c r="P61" s="31"/>
      <c r="Q61" s="31"/>
      <c r="R61" s="31"/>
      <c r="S61" s="31"/>
      <c r="T61" s="31"/>
      <c r="U61" s="31"/>
      <c r="V61" s="31"/>
      <c r="W61" s="31"/>
      <c r="X61" s="31"/>
      <c r="Y61" s="31"/>
      <c r="Z61" s="31"/>
      <c r="AA61" s="31"/>
      <c r="AB61" s="31"/>
      <c r="AC61" s="31"/>
      <c r="AD61" s="31"/>
      <c r="AE61" s="31"/>
      <c r="AF61" s="31"/>
      <c r="AG61" s="31"/>
      <c r="AH61" s="31"/>
      <c r="AI61" s="31"/>
      <c r="AJ61" s="31"/>
      <c r="AK61" s="31"/>
      <c r="AL61" s="31"/>
      <c r="AM61" s="31"/>
      <c r="AN61" s="31"/>
      <c r="AO61" s="31"/>
      <c r="AP61" s="31"/>
      <c r="AQ61" s="31"/>
      <c r="AR61" s="31"/>
      <c r="AS61" s="31"/>
      <c r="AT61" s="31"/>
      <c r="AU61" s="31"/>
      <c r="AV61" s="31"/>
      <c r="AW61" s="31"/>
      <c r="AX61" s="31"/>
      <c r="AY61" s="31"/>
      <c r="AZ61" s="31"/>
      <c r="BA61" s="31"/>
      <c r="BB61" s="31"/>
      <c r="BC61" s="31"/>
      <c r="BD61" s="31"/>
      <c r="BE61" s="31"/>
      <c r="BF61" s="31"/>
      <c r="BG61" s="31"/>
      <c r="BH61" s="31"/>
      <c r="BI61" s="31"/>
      <c r="BJ61" s="31"/>
      <c r="BK61" s="31"/>
      <c r="BL61" s="31"/>
      <c r="BM61" s="31"/>
      <c r="BN61" s="31"/>
      <c r="BO61" s="31"/>
      <c r="BP61" s="31"/>
      <c r="BQ61" s="31"/>
      <c r="BR61" s="31"/>
      <c r="BS61" s="31"/>
      <c r="BT61" s="31"/>
      <c r="BU61" s="31"/>
    </row>
    <row r="62" spans="1:73" ht="12" thickBot="1" x14ac:dyDescent="0.3">
      <c r="A62" s="52" t="s">
        <v>377</v>
      </c>
      <c r="B62" s="52">
        <v>22</v>
      </c>
      <c r="C62" s="52">
        <v>15</v>
      </c>
      <c r="D62" s="52">
        <v>60</v>
      </c>
      <c r="E62" s="52">
        <v>340</v>
      </c>
      <c r="F62" s="45">
        <v>3</v>
      </c>
      <c r="G62" s="52"/>
      <c r="H62" s="52"/>
      <c r="I62" s="52"/>
      <c r="J62" s="52"/>
      <c r="K62" s="52"/>
      <c r="L62" s="52"/>
      <c r="M62" s="52"/>
      <c r="N62" s="52"/>
      <c r="O62" s="52"/>
      <c r="P62" s="52"/>
      <c r="Q62" s="52"/>
      <c r="R62" s="52"/>
      <c r="S62" s="52"/>
      <c r="T62" s="52"/>
      <c r="U62" s="52"/>
      <c r="V62" s="52"/>
      <c r="W62" s="52"/>
      <c r="X62" s="52"/>
      <c r="Y62" s="52"/>
      <c r="Z62" s="52"/>
      <c r="AA62" s="52"/>
      <c r="AB62" s="52"/>
      <c r="AC62" s="52"/>
      <c r="AD62" s="52"/>
      <c r="AE62" s="52"/>
      <c r="AF62" s="52"/>
      <c r="AG62" s="52"/>
      <c r="AH62" s="52"/>
      <c r="AI62" s="52"/>
      <c r="AJ62" s="52"/>
      <c r="AK62" s="52"/>
      <c r="AL62" s="52"/>
      <c r="AM62" s="52"/>
      <c r="AN62" s="52"/>
      <c r="AO62" s="52"/>
      <c r="AP62" s="52"/>
      <c r="AQ62" s="52"/>
      <c r="AR62" s="52"/>
      <c r="AS62" s="52"/>
      <c r="AT62" s="52"/>
      <c r="AU62" s="52"/>
      <c r="AV62" s="52"/>
      <c r="AW62" s="52"/>
      <c r="AX62" s="52"/>
      <c r="AY62" s="52"/>
      <c r="AZ62" s="52"/>
      <c r="BA62" s="52"/>
      <c r="BB62" s="52"/>
      <c r="BC62" s="52"/>
      <c r="BD62" s="52"/>
      <c r="BE62" s="52"/>
      <c r="BF62" s="52"/>
      <c r="BG62" s="52"/>
      <c r="BH62" s="52"/>
      <c r="BI62" s="52"/>
      <c r="BJ62" s="52"/>
      <c r="BK62" s="52"/>
      <c r="BL62" s="52"/>
      <c r="BM62" s="52"/>
      <c r="BN62" s="52"/>
      <c r="BO62" s="52"/>
      <c r="BP62" s="52"/>
      <c r="BQ62" s="52"/>
      <c r="BR62" s="52"/>
      <c r="BS62" s="52"/>
      <c r="BT62" s="52"/>
      <c r="BU62" s="52"/>
    </row>
    <row r="63" spans="1:73" ht="12" thickBot="1" x14ac:dyDescent="0.3">
      <c r="A63" s="31" t="s">
        <v>390</v>
      </c>
      <c r="B63" s="31">
        <v>105</v>
      </c>
      <c r="C63" s="31">
        <v>370</v>
      </c>
      <c r="D63" s="31">
        <v>384</v>
      </c>
      <c r="E63" s="31">
        <v>340</v>
      </c>
      <c r="F63" s="45">
        <v>14</v>
      </c>
      <c r="G63" s="31"/>
      <c r="H63" s="31"/>
      <c r="I63" s="31"/>
      <c r="J63" s="31"/>
      <c r="K63" s="31"/>
      <c r="L63" s="31"/>
      <c r="M63" s="31"/>
      <c r="N63" s="31"/>
      <c r="O63" s="31"/>
      <c r="P63" s="31"/>
      <c r="Q63" s="31"/>
      <c r="R63" s="31"/>
      <c r="S63" s="31"/>
      <c r="T63" s="31"/>
      <c r="U63" s="31"/>
      <c r="V63" s="31"/>
      <c r="W63" s="31"/>
      <c r="X63" s="31"/>
      <c r="Y63" s="31"/>
      <c r="Z63" s="31"/>
      <c r="AA63" s="31"/>
      <c r="AB63" s="31"/>
      <c r="AC63" s="31"/>
      <c r="AD63" s="31"/>
      <c r="AE63" s="31"/>
      <c r="AF63" s="31"/>
      <c r="AG63" s="31"/>
      <c r="AH63" s="31"/>
      <c r="AI63" s="31"/>
      <c r="AJ63" s="31"/>
      <c r="AK63" s="31"/>
      <c r="AL63" s="31"/>
      <c r="AM63" s="31"/>
      <c r="AN63" s="31"/>
      <c r="AO63" s="31"/>
      <c r="AP63" s="31"/>
      <c r="AQ63" s="31"/>
      <c r="AR63" s="31"/>
      <c r="AS63" s="31"/>
      <c r="AT63" s="31"/>
      <c r="AU63" s="31"/>
      <c r="AV63" s="31"/>
      <c r="AW63" s="31"/>
      <c r="AX63" s="31"/>
      <c r="AY63" s="31"/>
      <c r="AZ63" s="31"/>
      <c r="BA63" s="31"/>
      <c r="BB63" s="31"/>
      <c r="BC63" s="31"/>
      <c r="BD63" s="31"/>
      <c r="BE63" s="31"/>
      <c r="BF63" s="31"/>
      <c r="BG63" s="31"/>
      <c r="BH63" s="31"/>
      <c r="BI63" s="31"/>
      <c r="BJ63" s="31"/>
      <c r="BK63" s="31"/>
      <c r="BL63" s="31"/>
      <c r="BM63" s="31"/>
      <c r="BN63" s="31"/>
      <c r="BO63" s="31"/>
      <c r="BP63" s="31"/>
      <c r="BQ63" s="31"/>
      <c r="BR63" s="31"/>
      <c r="BS63" s="31"/>
      <c r="BT63" s="31"/>
      <c r="BU63" s="31"/>
    </row>
    <row r="64" spans="1:73" ht="12" thickBot="1" x14ac:dyDescent="0.3">
      <c r="A64" s="52" t="s">
        <v>399</v>
      </c>
      <c r="B64" s="52">
        <v>22</v>
      </c>
      <c r="C64" s="52">
        <v>725</v>
      </c>
      <c r="D64" s="52">
        <v>132</v>
      </c>
      <c r="E64" s="52">
        <v>340</v>
      </c>
      <c r="F64" s="45">
        <v>8</v>
      </c>
      <c r="G64" s="52"/>
      <c r="H64" s="52"/>
      <c r="I64" s="52"/>
      <c r="J64" s="52"/>
      <c r="K64" s="52"/>
      <c r="L64" s="52"/>
      <c r="M64" s="52"/>
      <c r="N64" s="52"/>
      <c r="O64" s="52"/>
      <c r="P64" s="52"/>
      <c r="Q64" s="52"/>
      <c r="R64" s="52"/>
      <c r="S64" s="52"/>
      <c r="T64" s="52"/>
      <c r="U64" s="52"/>
      <c r="V64" s="52"/>
      <c r="W64" s="52"/>
      <c r="X64" s="52"/>
      <c r="Y64" s="52"/>
      <c r="Z64" s="52"/>
      <c r="AA64" s="52"/>
      <c r="AB64" s="52"/>
      <c r="AC64" s="52"/>
      <c r="AD64" s="52"/>
      <c r="AE64" s="52"/>
      <c r="AF64" s="52"/>
      <c r="AG64" s="52"/>
      <c r="AH64" s="52"/>
      <c r="AI64" s="52"/>
      <c r="AJ64" s="52"/>
      <c r="AK64" s="52"/>
      <c r="AL64" s="52"/>
      <c r="AM64" s="52"/>
      <c r="AN64" s="52"/>
      <c r="AO64" s="52"/>
      <c r="AP64" s="52"/>
      <c r="AQ64" s="52"/>
      <c r="AR64" s="52"/>
      <c r="AS64" s="52"/>
      <c r="AT64" s="52"/>
      <c r="AU64" s="52"/>
      <c r="AV64" s="52"/>
      <c r="AW64" s="52"/>
      <c r="AX64" s="52"/>
      <c r="AY64" s="52"/>
      <c r="AZ64" s="52"/>
      <c r="BA64" s="52"/>
      <c r="BB64" s="52"/>
      <c r="BC64" s="52"/>
      <c r="BD64" s="52"/>
      <c r="BE64" s="52"/>
      <c r="BF64" s="52"/>
      <c r="BG64" s="52"/>
      <c r="BH64" s="52"/>
      <c r="BI64" s="52"/>
      <c r="BJ64" s="52"/>
      <c r="BK64" s="52"/>
      <c r="BL64" s="52"/>
      <c r="BM64" s="52"/>
      <c r="BN64" s="52"/>
      <c r="BO64" s="52"/>
      <c r="BP64" s="52"/>
      <c r="BQ64" s="52"/>
      <c r="BR64" s="52"/>
      <c r="BS64" s="52"/>
      <c r="BT64" s="52"/>
      <c r="BU64" s="52"/>
    </row>
    <row r="65" spans="1:73" ht="12" thickBot="1" x14ac:dyDescent="0.3">
      <c r="A65" s="31" t="s">
        <v>405</v>
      </c>
      <c r="B65" s="31">
        <v>225</v>
      </c>
      <c r="C65" s="31">
        <v>725</v>
      </c>
      <c r="D65" s="31">
        <v>384</v>
      </c>
      <c r="E65" s="31">
        <v>340</v>
      </c>
      <c r="F65" s="45">
        <v>15</v>
      </c>
      <c r="G65" s="31"/>
      <c r="H65" s="31"/>
      <c r="I65" s="31"/>
      <c r="J65" s="31"/>
      <c r="K65" s="31"/>
      <c r="L65" s="31"/>
      <c r="M65" s="31"/>
      <c r="N65" s="31"/>
      <c r="O65" s="31"/>
      <c r="P65" s="31"/>
      <c r="Q65" s="31"/>
      <c r="R65" s="31"/>
      <c r="S65" s="31"/>
      <c r="T65" s="31"/>
      <c r="U65" s="31"/>
      <c r="V65" s="31"/>
      <c r="W65" s="31"/>
      <c r="X65" s="31"/>
      <c r="Y65" s="31"/>
      <c r="Z65" s="31"/>
      <c r="AA65" s="31"/>
      <c r="AB65" s="31"/>
      <c r="AC65" s="31"/>
      <c r="AD65" s="31"/>
      <c r="AE65" s="31"/>
      <c r="AF65" s="31"/>
      <c r="AG65" s="31"/>
      <c r="AH65" s="31"/>
      <c r="AI65" s="31"/>
      <c r="AJ65" s="31"/>
      <c r="AK65" s="31"/>
      <c r="AL65" s="31"/>
      <c r="AM65" s="31"/>
      <c r="AN65" s="31"/>
      <c r="AO65" s="31"/>
      <c r="AP65" s="31"/>
      <c r="AQ65" s="31"/>
      <c r="AR65" s="31"/>
      <c r="AS65" s="31"/>
      <c r="AT65" s="31"/>
      <c r="AU65" s="31"/>
      <c r="AV65" s="31"/>
      <c r="AW65" s="31"/>
      <c r="AX65" s="31"/>
      <c r="AY65" s="31"/>
      <c r="AZ65" s="31"/>
      <c r="BA65" s="31"/>
      <c r="BB65" s="31"/>
      <c r="BC65" s="31"/>
      <c r="BD65" s="31"/>
      <c r="BE65" s="31"/>
      <c r="BF65" s="31"/>
      <c r="BG65" s="31"/>
      <c r="BH65" s="31"/>
      <c r="BI65" s="31"/>
      <c r="BJ65" s="31"/>
      <c r="BK65" s="31"/>
      <c r="BL65" s="31"/>
      <c r="BM65" s="31"/>
      <c r="BN65" s="31"/>
      <c r="BO65" s="31"/>
      <c r="BP65" s="31"/>
      <c r="BQ65" s="31"/>
      <c r="BR65" s="31"/>
      <c r="BS65" s="31"/>
      <c r="BT65" s="31"/>
      <c r="BU65" s="31"/>
    </row>
    <row r="66" spans="1:73" ht="12" thickBot="1" x14ac:dyDescent="0.3">
      <c r="A66" s="52" t="s">
        <v>375</v>
      </c>
      <c r="B66" s="52">
        <v>22</v>
      </c>
      <c r="C66" s="52">
        <v>70</v>
      </c>
      <c r="D66" s="52">
        <v>20</v>
      </c>
      <c r="E66" s="52">
        <v>640</v>
      </c>
      <c r="F66" s="45">
        <v>0</v>
      </c>
      <c r="G66" s="52"/>
      <c r="H66" s="52"/>
      <c r="I66" s="52"/>
      <c r="J66" s="52"/>
      <c r="K66" s="52"/>
      <c r="L66" s="52"/>
      <c r="M66" s="52"/>
      <c r="N66" s="52"/>
      <c r="O66" s="52"/>
      <c r="P66" s="52"/>
      <c r="Q66" s="52"/>
      <c r="R66" s="52"/>
      <c r="S66" s="52"/>
      <c r="T66" s="52"/>
      <c r="U66" s="52"/>
      <c r="V66" s="52"/>
      <c r="W66" s="52"/>
      <c r="X66" s="52"/>
      <c r="Y66" s="52"/>
      <c r="Z66" s="52"/>
      <c r="AA66" s="52"/>
      <c r="AB66" s="52"/>
      <c r="AC66" s="52"/>
      <c r="AD66" s="52"/>
      <c r="AE66" s="52"/>
      <c r="AF66" s="52"/>
      <c r="AG66" s="52"/>
      <c r="AH66" s="52"/>
      <c r="AI66" s="52"/>
      <c r="AJ66" s="52"/>
      <c r="AK66" s="52"/>
      <c r="AL66" s="52"/>
      <c r="AM66" s="52"/>
      <c r="AN66" s="52"/>
      <c r="AO66" s="52"/>
      <c r="AP66" s="52"/>
      <c r="AQ66" s="52"/>
      <c r="AR66" s="52"/>
      <c r="AS66" s="52"/>
      <c r="AT66" s="52"/>
      <c r="AU66" s="52"/>
      <c r="AV66" s="52"/>
      <c r="AW66" s="52"/>
      <c r="AX66" s="52"/>
      <c r="AY66" s="52"/>
      <c r="AZ66" s="52"/>
      <c r="BA66" s="52"/>
      <c r="BB66" s="52"/>
      <c r="BC66" s="52"/>
      <c r="BD66" s="52"/>
      <c r="BE66" s="52"/>
      <c r="BF66" s="52"/>
      <c r="BG66" s="52"/>
      <c r="BH66" s="52"/>
      <c r="BI66" s="52"/>
      <c r="BJ66" s="52"/>
      <c r="BK66" s="52"/>
      <c r="BL66" s="52"/>
      <c r="BM66" s="52"/>
      <c r="BN66" s="52"/>
      <c r="BO66" s="52"/>
      <c r="BP66" s="52"/>
      <c r="BQ66" s="52"/>
      <c r="BR66" s="52"/>
      <c r="BS66" s="52"/>
      <c r="BT66" s="52"/>
      <c r="BU66" s="52"/>
    </row>
    <row r="67" spans="1:73" ht="12" thickBot="1" x14ac:dyDescent="0.3">
      <c r="A67" s="31" t="s">
        <v>386</v>
      </c>
      <c r="B67" s="31">
        <v>130</v>
      </c>
      <c r="C67" s="31">
        <v>370</v>
      </c>
      <c r="D67" s="31">
        <v>108</v>
      </c>
      <c r="E67" s="31">
        <v>340</v>
      </c>
      <c r="F67" s="45">
        <v>7</v>
      </c>
      <c r="G67" s="31"/>
      <c r="H67" s="31"/>
      <c r="I67" s="31"/>
      <c r="J67" s="31"/>
      <c r="K67" s="31"/>
      <c r="L67" s="31"/>
      <c r="M67" s="31"/>
      <c r="N67" s="31"/>
      <c r="O67" s="31"/>
      <c r="P67" s="31"/>
      <c r="Q67" s="31"/>
      <c r="R67" s="31"/>
      <c r="S67" s="31"/>
      <c r="T67" s="31"/>
      <c r="U67" s="31"/>
      <c r="V67" s="31"/>
      <c r="W67" s="31"/>
      <c r="X67" s="31"/>
      <c r="Y67" s="31"/>
      <c r="Z67" s="31"/>
      <c r="AA67" s="31"/>
      <c r="AB67" s="31"/>
      <c r="AC67" s="31"/>
      <c r="AD67" s="31"/>
      <c r="AE67" s="31"/>
      <c r="AF67" s="31"/>
      <c r="AG67" s="31"/>
      <c r="AH67" s="31"/>
      <c r="AI67" s="31"/>
      <c r="AJ67" s="31"/>
      <c r="AK67" s="31"/>
      <c r="AL67" s="31"/>
      <c r="AM67" s="31"/>
      <c r="AN67" s="31"/>
      <c r="AO67" s="31"/>
      <c r="AP67" s="31"/>
      <c r="AQ67" s="31"/>
      <c r="AR67" s="31"/>
      <c r="AS67" s="31"/>
      <c r="AT67" s="31"/>
      <c r="AU67" s="31"/>
      <c r="AV67" s="31"/>
      <c r="AW67" s="31"/>
      <c r="AX67" s="31"/>
      <c r="AY67" s="31"/>
      <c r="AZ67" s="31"/>
      <c r="BA67" s="31"/>
      <c r="BB67" s="31"/>
      <c r="BC67" s="31"/>
      <c r="BD67" s="31"/>
      <c r="BE67" s="31"/>
      <c r="BF67" s="31"/>
      <c r="BG67" s="31"/>
      <c r="BH67" s="31"/>
      <c r="BI67" s="31"/>
      <c r="BJ67" s="31"/>
      <c r="BK67" s="31"/>
      <c r="BL67" s="31"/>
      <c r="BM67" s="31"/>
      <c r="BN67" s="31"/>
      <c r="BO67" s="31"/>
      <c r="BP67" s="31"/>
      <c r="BQ67" s="31"/>
      <c r="BR67" s="31"/>
      <c r="BS67" s="31"/>
      <c r="BT67" s="31"/>
      <c r="BU67" s="31"/>
    </row>
    <row r="68" spans="1:73" ht="12" thickBot="1" x14ac:dyDescent="0.3">
      <c r="A68" s="52" t="s">
        <v>379</v>
      </c>
      <c r="B68" s="52">
        <v>130</v>
      </c>
      <c r="C68" s="52">
        <v>15</v>
      </c>
      <c r="D68" s="52">
        <v>108</v>
      </c>
      <c r="E68" s="52">
        <v>340</v>
      </c>
      <c r="F68" s="45">
        <v>6</v>
      </c>
      <c r="G68" s="52"/>
      <c r="H68" s="52"/>
      <c r="I68" s="52"/>
      <c r="J68" s="52"/>
      <c r="K68" s="52"/>
      <c r="L68" s="52"/>
      <c r="M68" s="52"/>
      <c r="N68" s="52"/>
      <c r="O68" s="52"/>
      <c r="P68" s="52"/>
      <c r="Q68" s="52"/>
      <c r="R68" s="52"/>
      <c r="S68" s="52"/>
      <c r="T68" s="52"/>
      <c r="U68" s="52"/>
      <c r="V68" s="52"/>
      <c r="W68" s="52"/>
      <c r="X68" s="52"/>
      <c r="Y68" s="52"/>
      <c r="Z68" s="52"/>
      <c r="AA68" s="52"/>
      <c r="AB68" s="52"/>
      <c r="AC68" s="52"/>
      <c r="AD68" s="52"/>
      <c r="AE68" s="52"/>
      <c r="AF68" s="52"/>
      <c r="AG68" s="52"/>
      <c r="AH68" s="52"/>
      <c r="AI68" s="52"/>
      <c r="AJ68" s="52"/>
      <c r="AK68" s="52"/>
      <c r="AL68" s="52"/>
      <c r="AM68" s="52"/>
      <c r="AN68" s="52"/>
      <c r="AO68" s="52"/>
      <c r="AP68" s="52"/>
      <c r="AQ68" s="52"/>
      <c r="AR68" s="52"/>
      <c r="AS68" s="52"/>
      <c r="AT68" s="52"/>
      <c r="AU68" s="52"/>
      <c r="AV68" s="52"/>
      <c r="AW68" s="52"/>
      <c r="AX68" s="52"/>
      <c r="AY68" s="52"/>
      <c r="AZ68" s="52"/>
      <c r="BA68" s="52"/>
      <c r="BB68" s="52"/>
      <c r="BC68" s="52"/>
      <c r="BD68" s="52"/>
      <c r="BE68" s="52"/>
      <c r="BF68" s="52"/>
      <c r="BG68" s="52"/>
      <c r="BH68" s="52"/>
      <c r="BI68" s="52"/>
      <c r="BJ68" s="52"/>
      <c r="BK68" s="52"/>
      <c r="BL68" s="52"/>
      <c r="BM68" s="52"/>
      <c r="BN68" s="52"/>
      <c r="BO68" s="52"/>
      <c r="BP68" s="52"/>
      <c r="BQ68" s="52"/>
      <c r="BR68" s="52"/>
      <c r="BS68" s="52"/>
      <c r="BT68" s="52"/>
      <c r="BU68" s="52"/>
    </row>
    <row r="69" spans="1:73" ht="12" thickBot="1" x14ac:dyDescent="0.3">
      <c r="A69" s="31" t="s">
        <v>381</v>
      </c>
      <c r="B69" s="31">
        <v>230</v>
      </c>
      <c r="C69" s="31">
        <v>15</v>
      </c>
      <c r="D69" s="31">
        <v>260</v>
      </c>
      <c r="E69" s="31">
        <v>340</v>
      </c>
      <c r="F69" s="45">
        <v>11</v>
      </c>
      <c r="G69" s="31"/>
      <c r="H69" s="31"/>
      <c r="I69" s="31"/>
      <c r="J69" s="31"/>
      <c r="K69" s="31"/>
      <c r="L69" s="31"/>
      <c r="M69" s="31"/>
      <c r="N69" s="31"/>
      <c r="O69" s="31"/>
      <c r="P69" s="31"/>
      <c r="Q69" s="31"/>
      <c r="R69" s="31"/>
      <c r="S69" s="31"/>
      <c r="T69" s="31"/>
      <c r="U69" s="31"/>
      <c r="V69" s="31"/>
      <c r="W69" s="31"/>
      <c r="X69" s="31"/>
      <c r="Y69" s="31"/>
      <c r="Z69" s="31"/>
      <c r="AA69" s="31"/>
      <c r="AB69" s="31"/>
      <c r="AC69" s="31"/>
      <c r="AD69" s="31"/>
      <c r="AE69" s="31"/>
      <c r="AF69" s="31"/>
      <c r="AG69" s="31"/>
      <c r="AH69" s="31"/>
      <c r="AI69" s="31"/>
      <c r="AJ69" s="31"/>
      <c r="AK69" s="31"/>
      <c r="AL69" s="31"/>
      <c r="AM69" s="31"/>
      <c r="AN69" s="31"/>
      <c r="AO69" s="31"/>
      <c r="AP69" s="31"/>
      <c r="AQ69" s="31"/>
      <c r="AR69" s="31"/>
      <c r="AS69" s="31"/>
      <c r="AT69" s="31"/>
      <c r="AU69" s="31"/>
      <c r="AV69" s="31"/>
      <c r="AW69" s="31"/>
      <c r="AX69" s="31"/>
      <c r="AY69" s="31"/>
      <c r="AZ69" s="31"/>
      <c r="BA69" s="31"/>
      <c r="BB69" s="31"/>
      <c r="BC69" s="31"/>
      <c r="BD69" s="31"/>
      <c r="BE69" s="31"/>
      <c r="BF69" s="31"/>
      <c r="BG69" s="31"/>
      <c r="BH69" s="31"/>
      <c r="BI69" s="31"/>
      <c r="BJ69" s="31"/>
      <c r="BK69" s="31"/>
      <c r="BL69" s="31"/>
      <c r="BM69" s="31"/>
      <c r="BN69" s="31"/>
      <c r="BO69" s="31"/>
      <c r="BP69" s="31"/>
      <c r="BQ69" s="31"/>
      <c r="BR69" s="31"/>
      <c r="BS69" s="31"/>
      <c r="BT69" s="31"/>
      <c r="BU69" s="31"/>
    </row>
    <row r="70" spans="1:73" ht="12" thickBot="1" x14ac:dyDescent="0.3">
      <c r="A70" s="52" t="s">
        <v>407</v>
      </c>
      <c r="B70" s="52">
        <v>105</v>
      </c>
      <c r="C70" s="52">
        <v>725</v>
      </c>
      <c r="D70" s="52">
        <v>260</v>
      </c>
      <c r="E70" s="52">
        <v>340</v>
      </c>
      <c r="F70" s="55">
        <v>13</v>
      </c>
      <c r="G70" s="52"/>
      <c r="H70" s="52"/>
      <c r="I70" s="52"/>
      <c r="J70" s="52"/>
      <c r="K70" s="52"/>
      <c r="L70" s="52"/>
      <c r="M70" s="52"/>
      <c r="N70" s="52"/>
      <c r="O70" s="52"/>
      <c r="P70" s="52"/>
      <c r="Q70" s="52"/>
      <c r="R70" s="52"/>
      <c r="S70" s="52"/>
      <c r="T70" s="52"/>
      <c r="U70" s="52"/>
      <c r="V70" s="52"/>
      <c r="W70" s="52"/>
      <c r="X70" s="52"/>
      <c r="Y70" s="52"/>
      <c r="Z70" s="52"/>
      <c r="AA70" s="52"/>
      <c r="AB70" s="52"/>
      <c r="AC70" s="52"/>
      <c r="AD70" s="52"/>
      <c r="AE70" s="52"/>
      <c r="AF70" s="52"/>
      <c r="AG70" s="52"/>
      <c r="AH70" s="52"/>
      <c r="AI70" s="52"/>
      <c r="AJ70" s="52"/>
      <c r="AK70" s="52"/>
      <c r="AL70" s="52"/>
      <c r="AM70" s="52"/>
      <c r="AN70" s="52"/>
      <c r="AO70" s="52"/>
      <c r="AP70" s="52"/>
      <c r="AQ70" s="52"/>
      <c r="AR70" s="52"/>
      <c r="AS70" s="52"/>
      <c r="AT70" s="52"/>
      <c r="AU70" s="52"/>
      <c r="AV70" s="52"/>
      <c r="AW70" s="52"/>
      <c r="AX70" s="52"/>
      <c r="AY70" s="52"/>
      <c r="AZ70" s="52"/>
      <c r="BA70" s="52"/>
      <c r="BB70" s="52"/>
      <c r="BC70" s="52"/>
      <c r="BD70" s="52"/>
      <c r="BE70" s="52"/>
      <c r="BF70" s="52"/>
      <c r="BG70" s="52"/>
      <c r="BH70" s="52"/>
      <c r="BI70" s="52"/>
      <c r="BJ70" s="52"/>
      <c r="BK70" s="52"/>
      <c r="BL70" s="52"/>
      <c r="BM70" s="52"/>
      <c r="BN70" s="52"/>
      <c r="BO70" s="52"/>
      <c r="BP70" s="52"/>
      <c r="BQ70" s="52"/>
      <c r="BR70" s="52"/>
      <c r="BS70" s="52"/>
      <c r="BT70" s="52"/>
      <c r="BU70" s="52"/>
    </row>
    <row r="71" spans="1:73" ht="12" thickBot="1" x14ac:dyDescent="0.3">
      <c r="A71" s="31"/>
      <c r="B71" s="31"/>
      <c r="C71" s="31"/>
      <c r="D71" s="31"/>
      <c r="E71" s="31"/>
      <c r="F71" s="31"/>
      <c r="G71" s="31"/>
      <c r="H71" s="31"/>
      <c r="I71" s="31"/>
      <c r="J71" s="31"/>
      <c r="K71" s="31"/>
      <c r="L71" s="31"/>
      <c r="M71" s="31"/>
      <c r="N71" s="31"/>
      <c r="O71" s="31"/>
      <c r="P71" s="31"/>
      <c r="Q71" s="31"/>
      <c r="R71" s="31"/>
      <c r="S71" s="31"/>
      <c r="T71" s="31"/>
      <c r="U71" s="31"/>
      <c r="V71" s="31"/>
      <c r="W71" s="31"/>
      <c r="X71" s="31"/>
      <c r="Y71" s="31"/>
      <c r="Z71" s="31"/>
      <c r="AA71" s="31"/>
      <c r="AB71" s="31"/>
      <c r="AC71" s="31"/>
      <c r="AD71" s="31"/>
      <c r="AE71" s="31"/>
      <c r="AF71" s="31"/>
      <c r="AG71" s="31"/>
      <c r="AH71" s="31"/>
      <c r="AI71" s="31"/>
      <c r="AJ71" s="31"/>
      <c r="AK71" s="31"/>
      <c r="AL71" s="31"/>
      <c r="AM71" s="31"/>
      <c r="AN71" s="31"/>
      <c r="AO71" s="31"/>
      <c r="AP71" s="31"/>
      <c r="AQ71" s="31"/>
      <c r="AR71" s="31"/>
      <c r="AS71" s="31"/>
      <c r="AT71" s="31"/>
      <c r="AU71" s="31"/>
      <c r="AV71" s="31"/>
      <c r="AW71" s="31"/>
      <c r="AX71" s="31"/>
      <c r="AY71" s="31"/>
      <c r="AZ71" s="31"/>
      <c r="BA71" s="31"/>
      <c r="BB71" s="31"/>
      <c r="BC71" s="31"/>
      <c r="BD71" s="31"/>
      <c r="BE71" s="31"/>
      <c r="BF71" s="31"/>
      <c r="BG71" s="31"/>
      <c r="BH71" s="31"/>
      <c r="BI71" s="31"/>
      <c r="BJ71" s="31"/>
      <c r="BK71" s="31"/>
      <c r="BL71" s="31"/>
      <c r="BM71" s="31"/>
      <c r="BN71" s="31"/>
      <c r="BO71" s="31"/>
      <c r="BP71" s="31"/>
      <c r="BQ71" s="31"/>
      <c r="BR71" s="31"/>
      <c r="BS71" s="31"/>
      <c r="BT71" s="31"/>
      <c r="BU71" s="31"/>
    </row>
    <row r="72" spans="1:73" ht="12" thickBot="1" x14ac:dyDescent="0.3">
      <c r="A72" s="52"/>
      <c r="B72" s="52"/>
      <c r="C72" s="52"/>
      <c r="D72" s="52"/>
      <c r="E72" s="52"/>
      <c r="F72" s="52"/>
      <c r="G72" s="52"/>
      <c r="H72" s="52"/>
      <c r="I72" s="52"/>
      <c r="J72" s="52"/>
      <c r="K72" s="52"/>
      <c r="L72" s="52"/>
      <c r="M72" s="52"/>
      <c r="N72" s="52"/>
      <c r="O72" s="52"/>
      <c r="P72" s="52"/>
      <c r="Q72" s="52"/>
      <c r="R72" s="52"/>
      <c r="S72" s="52"/>
      <c r="T72" s="52"/>
      <c r="U72" s="52"/>
      <c r="V72" s="52"/>
      <c r="W72" s="52"/>
      <c r="X72" s="52"/>
      <c r="Y72" s="52"/>
      <c r="Z72" s="52"/>
      <c r="AA72" s="52"/>
      <c r="AB72" s="52"/>
      <c r="AC72" s="52"/>
      <c r="AD72" s="52"/>
      <c r="AE72" s="52"/>
      <c r="AF72" s="52"/>
      <c r="AG72" s="52"/>
      <c r="AH72" s="52"/>
      <c r="AI72" s="52"/>
      <c r="AJ72" s="52"/>
      <c r="AK72" s="52"/>
      <c r="AL72" s="52"/>
      <c r="AM72" s="52"/>
      <c r="AN72" s="52"/>
      <c r="AO72" s="52"/>
      <c r="AP72" s="52"/>
      <c r="AQ72" s="52"/>
      <c r="AR72" s="52"/>
      <c r="AS72" s="52"/>
      <c r="AT72" s="52"/>
      <c r="AU72" s="52"/>
      <c r="AV72" s="52"/>
      <c r="AW72" s="52"/>
      <c r="AX72" s="52"/>
      <c r="AY72" s="52"/>
      <c r="AZ72" s="52"/>
      <c r="BA72" s="52"/>
      <c r="BB72" s="52"/>
      <c r="BC72" s="52"/>
      <c r="BD72" s="52"/>
      <c r="BE72" s="52"/>
      <c r="BF72" s="52"/>
      <c r="BG72" s="52"/>
      <c r="BH72" s="52"/>
      <c r="BI72" s="52"/>
      <c r="BJ72" s="52"/>
      <c r="BK72" s="52"/>
      <c r="BL72" s="52"/>
      <c r="BM72" s="52"/>
      <c r="BN72" s="52"/>
      <c r="BO72" s="52"/>
      <c r="BP72" s="52"/>
      <c r="BQ72" s="52"/>
      <c r="BR72" s="52"/>
      <c r="BS72" s="52"/>
      <c r="BT72" s="52"/>
      <c r="BU72" s="52"/>
    </row>
    <row r="73" spans="1:73" ht="12" thickBot="1" x14ac:dyDescent="0.3">
      <c r="A73" s="31"/>
      <c r="B73" s="31"/>
      <c r="C73" s="31"/>
      <c r="D73" s="31"/>
      <c r="E73" s="31"/>
      <c r="F73" s="31"/>
      <c r="G73" s="31"/>
      <c r="H73" s="31"/>
      <c r="I73" s="31"/>
      <c r="J73" s="31"/>
      <c r="K73" s="31"/>
      <c r="L73" s="31"/>
      <c r="M73" s="31"/>
      <c r="N73" s="31"/>
      <c r="O73" s="31"/>
      <c r="P73" s="31"/>
      <c r="Q73" s="31"/>
      <c r="R73" s="31"/>
      <c r="S73" s="31"/>
      <c r="T73" s="31"/>
      <c r="U73" s="31"/>
      <c r="V73" s="31"/>
      <c r="W73" s="31"/>
      <c r="X73" s="31"/>
      <c r="Y73" s="31"/>
      <c r="Z73" s="31"/>
      <c r="AA73" s="31"/>
      <c r="AB73" s="31"/>
      <c r="AC73" s="31"/>
      <c r="AD73" s="31"/>
      <c r="AE73" s="31"/>
      <c r="AF73" s="31"/>
      <c r="AG73" s="31"/>
      <c r="AH73" s="31"/>
      <c r="AI73" s="31"/>
      <c r="AJ73" s="31"/>
      <c r="AK73" s="31"/>
      <c r="AL73" s="31"/>
      <c r="AM73" s="31"/>
      <c r="AN73" s="31"/>
      <c r="AO73" s="31"/>
      <c r="AP73" s="31"/>
      <c r="AQ73" s="31"/>
      <c r="AR73" s="31"/>
      <c r="AS73" s="31"/>
      <c r="AT73" s="31"/>
      <c r="AU73" s="31"/>
      <c r="AV73" s="31"/>
      <c r="AW73" s="31"/>
      <c r="AX73" s="31"/>
      <c r="AY73" s="31"/>
      <c r="AZ73" s="31"/>
      <c r="BA73" s="31"/>
      <c r="BB73" s="31"/>
      <c r="BC73" s="31"/>
      <c r="BD73" s="31"/>
      <c r="BE73" s="31"/>
      <c r="BF73" s="31"/>
      <c r="BG73" s="31"/>
      <c r="BH73" s="31"/>
      <c r="BI73" s="31"/>
      <c r="BJ73" s="31"/>
      <c r="BK73" s="31"/>
      <c r="BL73" s="31"/>
      <c r="BM73" s="31"/>
      <c r="BN73" s="31"/>
      <c r="BO73" s="31"/>
      <c r="BP73" s="31"/>
      <c r="BQ73" s="31"/>
      <c r="BR73" s="31"/>
      <c r="BS73" s="31"/>
      <c r="BT73" s="31"/>
      <c r="BU73" s="31"/>
    </row>
    <row r="74" spans="1:73" ht="12" thickBot="1" x14ac:dyDescent="0.3">
      <c r="A74" s="52"/>
      <c r="B74" s="52"/>
      <c r="C74" s="52"/>
      <c r="D74" s="52"/>
      <c r="E74" s="52"/>
      <c r="F74" s="52"/>
      <c r="G74" s="52"/>
      <c r="H74" s="52"/>
      <c r="I74" s="52"/>
      <c r="J74" s="52"/>
      <c r="K74" s="52"/>
      <c r="L74" s="52"/>
      <c r="M74" s="52"/>
      <c r="N74" s="52"/>
      <c r="O74" s="52"/>
      <c r="P74" s="52"/>
      <c r="Q74" s="52"/>
      <c r="R74" s="52"/>
      <c r="S74" s="52"/>
      <c r="T74" s="52"/>
      <c r="U74" s="52"/>
      <c r="V74" s="52"/>
      <c r="W74" s="52"/>
      <c r="X74" s="52"/>
      <c r="Y74" s="52"/>
      <c r="Z74" s="52"/>
      <c r="AA74" s="52"/>
      <c r="AB74" s="52"/>
      <c r="AC74" s="52"/>
      <c r="AD74" s="52"/>
      <c r="AE74" s="52"/>
      <c r="AF74" s="52"/>
      <c r="AG74" s="52"/>
      <c r="AH74" s="52"/>
      <c r="AI74" s="52"/>
      <c r="AJ74" s="52"/>
      <c r="AK74" s="52"/>
      <c r="AL74" s="52"/>
      <c r="AM74" s="52"/>
      <c r="AN74" s="52"/>
      <c r="AO74" s="52"/>
      <c r="AP74" s="52"/>
      <c r="AQ74" s="52"/>
      <c r="AR74" s="52"/>
      <c r="AS74" s="52"/>
      <c r="AT74" s="52"/>
      <c r="AU74" s="52"/>
      <c r="AV74" s="52"/>
      <c r="AW74" s="52"/>
      <c r="AX74" s="52"/>
      <c r="AY74" s="52"/>
      <c r="AZ74" s="52"/>
      <c r="BA74" s="52"/>
      <c r="BB74" s="52"/>
      <c r="BC74" s="52"/>
      <c r="BD74" s="52"/>
      <c r="BE74" s="52"/>
      <c r="BF74" s="52"/>
      <c r="BG74" s="52"/>
      <c r="BH74" s="52"/>
      <c r="BI74" s="52"/>
      <c r="BJ74" s="52"/>
      <c r="BK74" s="52"/>
      <c r="BL74" s="52"/>
      <c r="BM74" s="52"/>
      <c r="BN74" s="52"/>
      <c r="BO74" s="52"/>
      <c r="BP74" s="52"/>
      <c r="BQ74" s="52"/>
      <c r="BR74" s="52"/>
      <c r="BS74" s="52"/>
      <c r="BT74" s="52"/>
      <c r="BU74" s="52"/>
    </row>
    <row r="75" spans="1:73" ht="12" thickBot="1" x14ac:dyDescent="0.3">
      <c r="A75" s="31"/>
      <c r="B75" s="31"/>
      <c r="C75" s="31"/>
      <c r="D75" s="31"/>
      <c r="E75" s="31"/>
      <c r="F75" s="31"/>
      <c r="G75" s="31"/>
      <c r="H75" s="31"/>
      <c r="I75" s="31"/>
      <c r="J75" s="31"/>
      <c r="K75" s="31"/>
      <c r="L75" s="31"/>
      <c r="M75" s="31"/>
      <c r="N75" s="31"/>
      <c r="O75" s="31"/>
      <c r="P75" s="31"/>
      <c r="Q75" s="31"/>
      <c r="R75" s="31"/>
      <c r="S75" s="31"/>
      <c r="T75" s="31"/>
      <c r="U75" s="31"/>
      <c r="V75" s="31"/>
      <c r="W75" s="31"/>
      <c r="X75" s="31"/>
      <c r="Y75" s="31"/>
      <c r="Z75" s="31"/>
      <c r="AA75" s="31"/>
      <c r="AB75" s="31"/>
      <c r="AC75" s="31"/>
      <c r="AD75" s="31"/>
      <c r="AE75" s="31"/>
      <c r="AF75" s="31"/>
      <c r="AG75" s="31"/>
      <c r="AH75" s="31"/>
      <c r="AI75" s="31"/>
      <c r="AJ75" s="31"/>
      <c r="AK75" s="31"/>
      <c r="AL75" s="31"/>
      <c r="AM75" s="31"/>
      <c r="AN75" s="31"/>
      <c r="AO75" s="31"/>
      <c r="AP75" s="31"/>
      <c r="AQ75" s="31"/>
      <c r="AR75" s="31"/>
      <c r="AS75" s="31"/>
      <c r="AT75" s="31"/>
      <c r="AU75" s="31"/>
      <c r="AV75" s="31"/>
      <c r="AW75" s="31"/>
      <c r="AX75" s="31"/>
      <c r="AY75" s="31"/>
      <c r="AZ75" s="31"/>
      <c r="BA75" s="31"/>
      <c r="BB75" s="31"/>
      <c r="BC75" s="31"/>
      <c r="BD75" s="31"/>
      <c r="BE75" s="31"/>
      <c r="BF75" s="31"/>
      <c r="BG75" s="31"/>
      <c r="BH75" s="31"/>
      <c r="BI75" s="31"/>
      <c r="BJ75" s="31"/>
      <c r="BK75" s="31"/>
      <c r="BL75" s="31"/>
      <c r="BM75" s="31"/>
      <c r="BN75" s="31"/>
      <c r="BO75" s="31"/>
      <c r="BP75" s="31"/>
      <c r="BQ75" s="31"/>
      <c r="BR75" s="31"/>
      <c r="BS75" s="31"/>
      <c r="BT75" s="31"/>
      <c r="BU75" s="31"/>
    </row>
    <row r="76" spans="1:73" ht="12" thickBot="1" x14ac:dyDescent="0.3">
      <c r="A76" s="52"/>
      <c r="B76" s="52"/>
      <c r="C76" s="52"/>
      <c r="D76" s="52"/>
      <c r="E76" s="52"/>
      <c r="F76" s="52"/>
      <c r="G76" s="52"/>
      <c r="H76" s="52"/>
      <c r="I76" s="52"/>
      <c r="J76" s="52"/>
      <c r="K76" s="52"/>
      <c r="L76" s="52"/>
      <c r="M76" s="52"/>
      <c r="N76" s="52"/>
      <c r="O76" s="52"/>
      <c r="P76" s="52"/>
      <c r="Q76" s="52"/>
      <c r="R76" s="52"/>
      <c r="S76" s="52"/>
      <c r="T76" s="52"/>
      <c r="U76" s="52"/>
      <c r="V76" s="52"/>
      <c r="W76" s="52"/>
      <c r="X76" s="52"/>
      <c r="Y76" s="52"/>
      <c r="Z76" s="52"/>
      <c r="AA76" s="52"/>
      <c r="AB76" s="52"/>
      <c r="AC76" s="52"/>
      <c r="AD76" s="52"/>
      <c r="AE76" s="52"/>
      <c r="AF76" s="52"/>
      <c r="AG76" s="52"/>
      <c r="AH76" s="52"/>
      <c r="AI76" s="52"/>
      <c r="AJ76" s="52"/>
      <c r="AK76" s="52"/>
      <c r="AL76" s="52"/>
      <c r="AM76" s="52"/>
      <c r="AN76" s="52"/>
      <c r="AO76" s="52"/>
      <c r="AP76" s="52"/>
      <c r="AQ76" s="52"/>
      <c r="AR76" s="52"/>
      <c r="AS76" s="52"/>
      <c r="AT76" s="52"/>
      <c r="AU76" s="52"/>
      <c r="AV76" s="52"/>
      <c r="AW76" s="52"/>
      <c r="AX76" s="52"/>
      <c r="AY76" s="52"/>
      <c r="AZ76" s="52"/>
      <c r="BA76" s="52"/>
      <c r="BB76" s="52"/>
      <c r="BC76" s="52"/>
      <c r="BD76" s="52"/>
      <c r="BE76" s="52"/>
      <c r="BF76" s="52"/>
      <c r="BG76" s="52"/>
      <c r="BH76" s="52"/>
      <c r="BI76" s="52"/>
      <c r="BJ76" s="52"/>
      <c r="BK76" s="52"/>
      <c r="BL76" s="52"/>
      <c r="BM76" s="52"/>
      <c r="BN76" s="52"/>
      <c r="BO76" s="52"/>
      <c r="BP76" s="52"/>
      <c r="BQ76" s="52"/>
      <c r="BR76" s="52"/>
      <c r="BS76" s="52"/>
      <c r="BT76" s="52"/>
      <c r="BU76" s="52"/>
    </row>
    <row r="77" spans="1:73" ht="12" thickBot="1" x14ac:dyDescent="0.3">
      <c r="A77" s="31"/>
      <c r="B77" s="31"/>
      <c r="C77" s="31"/>
      <c r="D77" s="31"/>
      <c r="E77" s="31"/>
      <c r="F77" s="31"/>
      <c r="G77" s="31"/>
      <c r="H77" s="31"/>
      <c r="I77" s="31"/>
      <c r="J77" s="31"/>
      <c r="K77" s="31"/>
      <c r="L77" s="31"/>
      <c r="M77" s="31"/>
      <c r="N77" s="31"/>
      <c r="O77" s="31"/>
      <c r="P77" s="31"/>
      <c r="Q77" s="31"/>
      <c r="R77" s="31"/>
      <c r="S77" s="31"/>
      <c r="T77" s="31"/>
      <c r="U77" s="31"/>
      <c r="V77" s="31"/>
      <c r="W77" s="31"/>
      <c r="X77" s="31"/>
      <c r="Y77" s="31"/>
      <c r="Z77" s="31"/>
      <c r="AA77" s="31"/>
      <c r="AB77" s="31"/>
      <c r="AC77" s="31"/>
      <c r="AD77" s="31"/>
      <c r="AE77" s="31"/>
      <c r="AF77" s="31"/>
      <c r="AG77" s="31"/>
      <c r="AH77" s="31"/>
      <c r="AI77" s="31"/>
      <c r="AJ77" s="31"/>
      <c r="AK77" s="31"/>
      <c r="AL77" s="31"/>
      <c r="AM77" s="31"/>
      <c r="AN77" s="31"/>
      <c r="AO77" s="31"/>
      <c r="AP77" s="31"/>
      <c r="AQ77" s="31"/>
      <c r="AR77" s="31"/>
      <c r="AS77" s="31"/>
      <c r="AT77" s="31"/>
      <c r="AU77" s="31"/>
      <c r="AV77" s="31"/>
      <c r="AW77" s="31"/>
      <c r="AX77" s="31"/>
      <c r="AY77" s="31"/>
      <c r="AZ77" s="31"/>
      <c r="BA77" s="31"/>
      <c r="BB77" s="31"/>
      <c r="BC77" s="31"/>
      <c r="BD77" s="31"/>
      <c r="BE77" s="31"/>
      <c r="BF77" s="31"/>
      <c r="BG77" s="31"/>
      <c r="BH77" s="31"/>
      <c r="BI77" s="31"/>
      <c r="BJ77" s="31"/>
      <c r="BK77" s="31"/>
      <c r="BL77" s="31"/>
      <c r="BM77" s="31"/>
      <c r="BN77" s="31"/>
      <c r="BO77" s="31"/>
      <c r="BP77" s="31"/>
      <c r="BQ77" s="31"/>
      <c r="BR77" s="31"/>
      <c r="BS77" s="31"/>
      <c r="BT77" s="31"/>
      <c r="BU77" s="31"/>
    </row>
    <row r="78" spans="1:73" ht="12" thickBot="1" x14ac:dyDescent="0.3">
      <c r="A78" s="52"/>
      <c r="B78" s="52"/>
      <c r="C78" s="52"/>
      <c r="D78" s="52"/>
      <c r="E78" s="52"/>
      <c r="F78" s="52"/>
      <c r="G78" s="52"/>
      <c r="H78" s="52"/>
      <c r="I78" s="52"/>
      <c r="J78" s="52"/>
      <c r="K78" s="52"/>
      <c r="L78" s="52"/>
      <c r="M78" s="52"/>
      <c r="N78" s="52"/>
      <c r="O78" s="52"/>
      <c r="P78" s="52"/>
      <c r="Q78" s="52"/>
      <c r="R78" s="52"/>
      <c r="S78" s="52"/>
      <c r="T78" s="52"/>
      <c r="U78" s="52"/>
      <c r="V78" s="52"/>
      <c r="W78" s="52"/>
      <c r="X78" s="52"/>
      <c r="Y78" s="52"/>
      <c r="Z78" s="52"/>
      <c r="AA78" s="52"/>
      <c r="AB78" s="52"/>
      <c r="AC78" s="52"/>
      <c r="AD78" s="52"/>
      <c r="AE78" s="52"/>
      <c r="AF78" s="52"/>
      <c r="AG78" s="52"/>
      <c r="AH78" s="52"/>
      <c r="AI78" s="52"/>
      <c r="AJ78" s="52"/>
      <c r="AK78" s="52"/>
      <c r="AL78" s="52"/>
      <c r="AM78" s="52"/>
      <c r="AN78" s="52"/>
      <c r="AO78" s="52"/>
      <c r="AP78" s="52"/>
      <c r="AQ78" s="52"/>
      <c r="AR78" s="52"/>
      <c r="AS78" s="52"/>
      <c r="AT78" s="52"/>
      <c r="AU78" s="52"/>
      <c r="AV78" s="52"/>
      <c r="AW78" s="52"/>
      <c r="AX78" s="52"/>
      <c r="AY78" s="52"/>
      <c r="AZ78" s="52"/>
      <c r="BA78" s="52"/>
      <c r="BB78" s="52"/>
      <c r="BC78" s="52"/>
      <c r="BD78" s="52"/>
      <c r="BE78" s="52"/>
      <c r="BF78" s="52"/>
      <c r="BG78" s="52"/>
      <c r="BH78" s="52"/>
      <c r="BI78" s="52"/>
      <c r="BJ78" s="52"/>
      <c r="BK78" s="52"/>
      <c r="BL78" s="52"/>
      <c r="BM78" s="52"/>
      <c r="BN78" s="52"/>
      <c r="BO78" s="52"/>
      <c r="BP78" s="52"/>
      <c r="BQ78" s="52"/>
      <c r="BR78" s="52"/>
      <c r="BS78" s="52"/>
      <c r="BT78" s="52"/>
      <c r="BU78" s="52"/>
    </row>
    <row r="79" spans="1:73" ht="12" thickBot="1" x14ac:dyDescent="0.3">
      <c r="A79" s="31"/>
      <c r="B79" s="31"/>
      <c r="C79" s="31"/>
      <c r="D79" s="31"/>
      <c r="E79" s="31"/>
      <c r="F79" s="31"/>
      <c r="G79" s="31"/>
      <c r="H79" s="31"/>
      <c r="I79" s="31"/>
      <c r="J79" s="31"/>
      <c r="K79" s="31"/>
      <c r="L79" s="31"/>
      <c r="M79" s="31"/>
      <c r="N79" s="31"/>
      <c r="O79" s="31"/>
      <c r="P79" s="31"/>
      <c r="Q79" s="31"/>
      <c r="R79" s="31"/>
      <c r="S79" s="31"/>
      <c r="T79" s="31"/>
      <c r="U79" s="31"/>
      <c r="V79" s="31"/>
      <c r="W79" s="31"/>
      <c r="X79" s="31"/>
      <c r="Y79" s="31"/>
      <c r="Z79" s="31"/>
      <c r="AA79" s="31"/>
      <c r="AB79" s="31"/>
      <c r="AC79" s="31"/>
      <c r="AD79" s="31"/>
      <c r="AE79" s="31"/>
      <c r="AF79" s="31"/>
      <c r="AG79" s="31"/>
      <c r="AH79" s="31"/>
      <c r="AI79" s="31"/>
      <c r="AJ79" s="31"/>
      <c r="AK79" s="31"/>
      <c r="AL79" s="31"/>
      <c r="AM79" s="31"/>
      <c r="AN79" s="31"/>
      <c r="AO79" s="31"/>
      <c r="AP79" s="31"/>
      <c r="AQ79" s="31"/>
      <c r="AR79" s="31"/>
      <c r="AS79" s="31"/>
      <c r="AT79" s="31"/>
      <c r="AU79" s="31"/>
      <c r="AV79" s="31"/>
      <c r="AW79" s="31"/>
      <c r="AX79" s="31"/>
      <c r="AY79" s="31"/>
      <c r="AZ79" s="31"/>
      <c r="BA79" s="31"/>
      <c r="BB79" s="31"/>
      <c r="BC79" s="31"/>
      <c r="BD79" s="31"/>
      <c r="BE79" s="31"/>
      <c r="BF79" s="31"/>
      <c r="BG79" s="31"/>
      <c r="BH79" s="31"/>
      <c r="BI79" s="31"/>
      <c r="BJ79" s="31"/>
      <c r="BK79" s="31"/>
      <c r="BL79" s="31"/>
      <c r="BM79" s="31"/>
      <c r="BN79" s="31"/>
      <c r="BO79" s="31"/>
      <c r="BP79" s="31"/>
      <c r="BQ79" s="31"/>
      <c r="BR79" s="31"/>
      <c r="BS79" s="31"/>
      <c r="BT79" s="31"/>
      <c r="BU79" s="31"/>
    </row>
    <row r="80" spans="1:73" ht="12" thickBot="1" x14ac:dyDescent="0.3">
      <c r="A80" s="53"/>
      <c r="B80" s="53"/>
      <c r="C80" s="53"/>
      <c r="D80" s="53"/>
      <c r="E80" s="53"/>
      <c r="F80" s="53"/>
      <c r="G80" s="53"/>
      <c r="H80" s="53"/>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c r="AV80" s="53"/>
      <c r="AW80" s="53"/>
      <c r="AX80" s="53"/>
      <c r="AY80" s="53"/>
      <c r="AZ80" s="53"/>
      <c r="BA80" s="53"/>
      <c r="BB80" s="53"/>
      <c r="BC80" s="53"/>
      <c r="BD80" s="53"/>
      <c r="BE80" s="53"/>
      <c r="BF80" s="53"/>
      <c r="BG80" s="53"/>
      <c r="BH80" s="53"/>
      <c r="BI80" s="53"/>
      <c r="BJ80" s="53"/>
      <c r="BK80" s="53"/>
      <c r="BL80" s="53"/>
      <c r="BM80" s="53"/>
      <c r="BN80" s="53"/>
      <c r="BO80" s="53"/>
      <c r="BP80" s="53"/>
      <c r="BQ80" s="53"/>
      <c r="BR80" s="53"/>
      <c r="BS80" s="53"/>
      <c r="BT80" s="53"/>
      <c r="BU80" s="53"/>
    </row>
    <row r="81" spans="1:41" ht="12" thickTop="1" x14ac:dyDescent="0.25"/>
    <row r="84" spans="1:41" x14ac:dyDescent="0.25">
      <c r="N84" s="179"/>
      <c r="O84" s="179"/>
      <c r="P84" s="179"/>
      <c r="Q84" s="179"/>
      <c r="R84" s="179"/>
      <c r="S84" s="179"/>
      <c r="T84" s="179"/>
      <c r="U84" s="179"/>
      <c r="V84" s="179"/>
      <c r="W84" s="179"/>
      <c r="X84" s="179"/>
      <c r="Y84" s="179"/>
      <c r="Z84" s="179"/>
      <c r="AA84" s="179"/>
      <c r="AB84" s="179"/>
      <c r="AC84" s="179"/>
      <c r="AD84" s="179"/>
      <c r="AE84" s="179"/>
      <c r="AF84" s="179"/>
      <c r="AG84" s="179"/>
      <c r="AH84" s="179"/>
      <c r="AI84" s="179"/>
      <c r="AJ84" s="179"/>
      <c r="AK84" s="179"/>
      <c r="AL84" s="179"/>
      <c r="AM84" s="179"/>
      <c r="AN84" s="179"/>
      <c r="AO84" s="179"/>
    </row>
    <row r="85" spans="1:41" ht="10.5" customHeight="1" x14ac:dyDescent="0.25">
      <c r="A85"/>
      <c r="B85"/>
      <c r="C85"/>
      <c r="D85"/>
      <c r="E85"/>
      <c r="F85"/>
      <c r="G85"/>
      <c r="H85"/>
      <c r="I85"/>
      <c r="J85"/>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row>
    <row r="86" spans="1:41" ht="12" thickBot="1" x14ac:dyDescent="0.3"/>
    <row r="87" spans="1:41" ht="15" customHeight="1" thickTop="1" thickBot="1" x14ac:dyDescent="0.3">
      <c r="A87" s="124">
        <f>(COUNTA(A89:A121))</f>
        <v>21</v>
      </c>
      <c r="B87" s="180" t="s">
        <v>633</v>
      </c>
      <c r="C87" s="181"/>
      <c r="D87" s="182"/>
    </row>
    <row r="88" spans="1:41" ht="12.75" thickTop="1" thickBot="1" x14ac:dyDescent="0.3">
      <c r="A88" s="79" t="s">
        <v>634</v>
      </c>
      <c r="B88" s="79" t="s">
        <v>623</v>
      </c>
      <c r="C88" s="79" t="s">
        <v>620</v>
      </c>
      <c r="D88" s="79" t="s">
        <v>621</v>
      </c>
    </row>
    <row r="89" spans="1:41" ht="12" thickTop="1" x14ac:dyDescent="0.25">
      <c r="A89" s="122" t="s">
        <v>640</v>
      </c>
      <c r="B89" s="119" t="s">
        <v>641</v>
      </c>
      <c r="C89" s="119"/>
      <c r="D89" s="123" t="s">
        <v>609</v>
      </c>
    </row>
    <row r="90" spans="1:41" x14ac:dyDescent="0.25">
      <c r="A90" s="106" t="s">
        <v>638</v>
      </c>
      <c r="B90" s="107" t="s">
        <v>639</v>
      </c>
      <c r="C90" s="107"/>
      <c r="D90" s="112" t="s">
        <v>609</v>
      </c>
    </row>
    <row r="91" spans="1:41" x14ac:dyDescent="0.25">
      <c r="A91" s="122" t="s">
        <v>622</v>
      </c>
      <c r="B91" s="119" t="s">
        <v>624</v>
      </c>
      <c r="C91" s="119"/>
      <c r="D91" s="123" t="s">
        <v>605</v>
      </c>
    </row>
    <row r="92" spans="1:41" x14ac:dyDescent="0.25">
      <c r="A92" s="106" t="s">
        <v>611</v>
      </c>
      <c r="B92" s="107" t="s">
        <v>625</v>
      </c>
      <c r="C92" s="107"/>
      <c r="D92" s="112" t="s">
        <v>605</v>
      </c>
    </row>
    <row r="93" spans="1:41" x14ac:dyDescent="0.25">
      <c r="A93" s="108" t="s">
        <v>616</v>
      </c>
      <c r="B93" s="117" t="s">
        <v>626</v>
      </c>
      <c r="C93" s="107" t="s">
        <v>608</v>
      </c>
      <c r="D93" s="112"/>
    </row>
    <row r="94" spans="1:41" x14ac:dyDescent="0.25">
      <c r="A94" s="109" t="s">
        <v>619</v>
      </c>
      <c r="B94" s="120" t="s">
        <v>627</v>
      </c>
      <c r="C94" s="107" t="s">
        <v>608</v>
      </c>
      <c r="D94" s="112"/>
    </row>
    <row r="95" spans="1:41" x14ac:dyDescent="0.25">
      <c r="A95" s="109" t="s">
        <v>618</v>
      </c>
      <c r="B95" s="120" t="s">
        <v>628</v>
      </c>
      <c r="C95" s="107" t="s">
        <v>606</v>
      </c>
      <c r="D95" s="112"/>
    </row>
    <row r="96" spans="1:41" x14ac:dyDescent="0.25">
      <c r="A96" s="110" t="s">
        <v>642</v>
      </c>
      <c r="B96" s="121" t="s">
        <v>643</v>
      </c>
      <c r="C96" s="107"/>
      <c r="D96" s="112" t="s">
        <v>609</v>
      </c>
    </row>
    <row r="97" spans="1:27" x14ac:dyDescent="0.25">
      <c r="A97" s="110" t="s">
        <v>617</v>
      </c>
      <c r="B97" s="121" t="s">
        <v>629</v>
      </c>
      <c r="C97" s="107" t="s">
        <v>608</v>
      </c>
      <c r="D97" s="112"/>
    </row>
    <row r="98" spans="1:27" x14ac:dyDescent="0.25">
      <c r="A98" s="106" t="s">
        <v>644</v>
      </c>
      <c r="B98" s="107" t="s">
        <v>645</v>
      </c>
      <c r="C98" s="107"/>
      <c r="D98" s="112" t="s">
        <v>609</v>
      </c>
    </row>
    <row r="99" spans="1:27" x14ac:dyDescent="0.25">
      <c r="A99" s="106" t="s">
        <v>615</v>
      </c>
      <c r="B99" s="107" t="s">
        <v>630</v>
      </c>
      <c r="C99" s="107" t="s">
        <v>608</v>
      </c>
      <c r="D99" s="112"/>
    </row>
    <row r="100" spans="1:27" x14ac:dyDescent="0.25">
      <c r="A100" s="106" t="s">
        <v>610</v>
      </c>
      <c r="B100" s="107" t="s">
        <v>631</v>
      </c>
      <c r="C100" s="107"/>
      <c r="D100" s="112" t="s">
        <v>605</v>
      </c>
      <c r="AA100" s="17">
        <v>-1</v>
      </c>
    </row>
    <row r="101" spans="1:27" x14ac:dyDescent="0.25">
      <c r="A101" s="106" t="s">
        <v>614</v>
      </c>
      <c r="B101" s="107" t="s">
        <v>632</v>
      </c>
      <c r="C101" s="107" t="s">
        <v>606</v>
      </c>
      <c r="D101" s="112"/>
    </row>
    <row r="102" spans="1:27" x14ac:dyDescent="0.25">
      <c r="A102" s="106" t="s">
        <v>613</v>
      </c>
      <c r="B102" s="107" t="s">
        <v>613</v>
      </c>
      <c r="C102" s="107" t="s">
        <v>606</v>
      </c>
      <c r="D102" s="112"/>
    </row>
    <row r="103" spans="1:27" x14ac:dyDescent="0.25">
      <c r="A103" s="106" t="s">
        <v>612</v>
      </c>
      <c r="B103" s="107" t="s">
        <v>612</v>
      </c>
      <c r="C103" s="107"/>
      <c r="D103" s="112" t="s">
        <v>609</v>
      </c>
      <c r="AA103" s="17">
        <v>-1</v>
      </c>
    </row>
    <row r="104" spans="1:27" x14ac:dyDescent="0.25">
      <c r="A104" s="106" t="s">
        <v>604</v>
      </c>
      <c r="B104" s="107" t="s">
        <v>604</v>
      </c>
      <c r="C104" s="107" t="s">
        <v>606</v>
      </c>
      <c r="D104" s="112" t="s">
        <v>605</v>
      </c>
    </row>
    <row r="105" spans="1:27" x14ac:dyDescent="0.25">
      <c r="A105" s="106" t="s">
        <v>605</v>
      </c>
      <c r="B105" s="107" t="s">
        <v>605</v>
      </c>
      <c r="C105" s="107"/>
      <c r="D105" s="112" t="s">
        <v>605</v>
      </c>
    </row>
    <row r="106" spans="1:27" x14ac:dyDescent="0.25">
      <c r="A106" s="106" t="s">
        <v>606</v>
      </c>
      <c r="B106" s="107" t="s">
        <v>606</v>
      </c>
      <c r="C106" s="117" t="s">
        <v>606</v>
      </c>
      <c r="D106" s="113"/>
    </row>
    <row r="107" spans="1:27" x14ac:dyDescent="0.25">
      <c r="A107" s="106" t="s">
        <v>607</v>
      </c>
      <c r="B107" s="107" t="s">
        <v>607</v>
      </c>
      <c r="C107" s="117" t="s">
        <v>608</v>
      </c>
      <c r="D107" s="114" t="s">
        <v>609</v>
      </c>
    </row>
    <row r="108" spans="1:27" x14ac:dyDescent="0.25">
      <c r="A108" s="106" t="s">
        <v>609</v>
      </c>
      <c r="B108" s="107" t="s">
        <v>609</v>
      </c>
      <c r="C108" s="117"/>
      <c r="D108" s="115" t="s">
        <v>609</v>
      </c>
    </row>
    <row r="109" spans="1:27" x14ac:dyDescent="0.25">
      <c r="A109" s="106" t="s">
        <v>608</v>
      </c>
      <c r="B109" s="107" t="s">
        <v>608</v>
      </c>
      <c r="C109" s="117" t="s">
        <v>608</v>
      </c>
      <c r="D109" s="115"/>
    </row>
    <row r="110" spans="1:27" x14ac:dyDescent="0.25">
      <c r="A110" s="108"/>
      <c r="B110" s="117"/>
      <c r="C110" s="117"/>
      <c r="D110" s="113"/>
    </row>
    <row r="111" spans="1:27" x14ac:dyDescent="0.25">
      <c r="A111" s="108"/>
      <c r="B111" s="117"/>
      <c r="C111" s="117"/>
      <c r="D111" s="113"/>
    </row>
    <row r="112" spans="1:27" x14ac:dyDescent="0.25">
      <c r="A112" s="108"/>
      <c r="B112" s="117"/>
      <c r="C112" s="117"/>
      <c r="D112" s="113"/>
    </row>
    <row r="113" spans="1:4" x14ac:dyDescent="0.25">
      <c r="A113" s="108"/>
      <c r="B113" s="117"/>
      <c r="C113" s="117"/>
      <c r="D113" s="113"/>
    </row>
    <row r="114" spans="1:4" x14ac:dyDescent="0.25">
      <c r="A114" s="108"/>
      <c r="B114" s="117"/>
      <c r="C114" s="117"/>
      <c r="D114" s="113"/>
    </row>
    <row r="115" spans="1:4" x14ac:dyDescent="0.25">
      <c r="A115" s="108"/>
      <c r="B115" s="117"/>
      <c r="C115" s="117"/>
      <c r="D115" s="113"/>
    </row>
    <row r="116" spans="1:4" x14ac:dyDescent="0.25">
      <c r="A116" s="108"/>
      <c r="B116" s="117"/>
      <c r="C116" s="117"/>
      <c r="D116" s="113"/>
    </row>
    <row r="117" spans="1:4" x14ac:dyDescent="0.25">
      <c r="A117" s="108"/>
      <c r="B117" s="117"/>
      <c r="C117" s="117"/>
      <c r="D117" s="113"/>
    </row>
    <row r="118" spans="1:4" x14ac:dyDescent="0.25">
      <c r="A118" s="108"/>
      <c r="B118" s="117"/>
      <c r="C118" s="117"/>
      <c r="D118" s="113"/>
    </row>
    <row r="119" spans="1:4" x14ac:dyDescent="0.25">
      <c r="A119" s="108"/>
      <c r="B119" s="117"/>
      <c r="C119" s="117"/>
      <c r="D119" s="113"/>
    </row>
    <row r="120" spans="1:4" x14ac:dyDescent="0.25">
      <c r="A120" s="108"/>
      <c r="B120" s="117"/>
      <c r="C120" s="117"/>
      <c r="D120" s="113"/>
    </row>
    <row r="121" spans="1:4" ht="12" thickBot="1" x14ac:dyDescent="0.3">
      <c r="A121" s="111"/>
      <c r="B121" s="118"/>
      <c r="C121" s="118"/>
      <c r="D121" s="116"/>
    </row>
    <row r="122" spans="1:4" ht="12" thickTop="1" x14ac:dyDescent="0.25"/>
  </sheetData>
  <sortState xmlns:xlrd2="http://schemas.microsoft.com/office/spreadsheetml/2017/richdata2" ref="A23:F80">
    <sortCondition ref="A23:A80"/>
  </sortState>
  <dataConsolidate/>
  <mergeCells count="36">
    <mergeCell ref="AP21:AW21"/>
    <mergeCell ref="AX21:BE21"/>
    <mergeCell ref="BF21:BM21"/>
    <mergeCell ref="BN21:BU21"/>
    <mergeCell ref="A15:P15"/>
    <mergeCell ref="J21:Q21"/>
    <mergeCell ref="B21:I21"/>
    <mergeCell ref="R21:Y21"/>
    <mergeCell ref="Z21:AG21"/>
    <mergeCell ref="AH21:AO21"/>
    <mergeCell ref="A1:L1"/>
    <mergeCell ref="A2:L6"/>
    <mergeCell ref="J12:L12"/>
    <mergeCell ref="J13:L13"/>
    <mergeCell ref="G12:I12"/>
    <mergeCell ref="A8:F8"/>
    <mergeCell ref="A7:B7"/>
    <mergeCell ref="C7:F7"/>
    <mergeCell ref="G7:H7"/>
    <mergeCell ref="I7:L7"/>
    <mergeCell ref="A13:D13"/>
    <mergeCell ref="G13:I13"/>
    <mergeCell ref="Z84:AC84"/>
    <mergeCell ref="AD84:AG84"/>
    <mergeCell ref="AH84:AK84"/>
    <mergeCell ref="B87:D87"/>
    <mergeCell ref="AL84:AO84"/>
    <mergeCell ref="N84:Q84"/>
    <mergeCell ref="R84:U84"/>
    <mergeCell ref="V84:Y84"/>
    <mergeCell ref="AE1:AO3"/>
    <mergeCell ref="AD1:AD3"/>
    <mergeCell ref="AD5:AD7"/>
    <mergeCell ref="AD9:AD11"/>
    <mergeCell ref="AE5:AO7"/>
    <mergeCell ref="AE9:AO11"/>
  </mergeCells>
  <dataValidations xWindow="732" yWindow="801" count="4">
    <dataValidation type="list" allowBlank="1" showInputMessage="1" showErrorMessage="1" sqref="B10" xr:uid="{EE4E9F14-49CC-402D-BF62-5A7271070B25}">
      <formula1>$O$2:$O$9</formula1>
    </dataValidation>
    <dataValidation type="list" allowBlank="1" showInputMessage="1" showErrorMessage="1" sqref="H10" xr:uid="{C40C853F-6D52-471F-9B8B-BC2524BB8398}">
      <formula1>$Y$2:$Y$14</formula1>
    </dataValidation>
    <dataValidation type="list" allowBlank="1" showInputMessage="1" showErrorMessage="1" sqref="N11 N8" xr:uid="{4C9FEF06-A0DD-4A6F-80D7-FD1F77B49749}">
      <formula1>$M$4:$M$5</formula1>
    </dataValidation>
    <dataValidation type="list" allowBlank="1" showInputMessage="1" showErrorMessage="1" promptTitle="Remove Search Items" prompt="Sets whether Search Remove (&quot;-&quot;) commands are removed in the order the Search Query had them (&quot;Entered Order&quot;), or after all other terms have been added (&quot;Logical Order&quot;)." sqref="N2" xr:uid="{60A1FE93-8AB0-464A-AAB5-D818ECEB916A}">
      <formula1>$N$4:$N$5</formula1>
    </dataValidation>
  </dataValidations>
  <pageMargins left="0.7" right="0.7" top="0.75" bottom="0.75" header="0.3" footer="0.3"/>
  <pageSetup scale="74" orientation="portrait" horizontalDpi="300" verticalDpi="300" r:id="rId1"/>
  <ignoredErrors>
    <ignoredError sqref="Z2 Z11 AA4:AA5 AB9" numberStoredAsText="1"/>
  </ignoredError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BED5776-80D0-4939-A625-2B447AF04DA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TURN ON MACROS</vt:lpstr>
      <vt:lpstr>Issues</vt:lpstr>
      <vt:lpstr>!OriginalData</vt:lpstr>
      <vt:lpstr>!AddedData</vt:lpstr>
      <vt:lpstr>!PatientData</vt:lpstr>
      <vt:lpstr>!Preferences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Matthew Tate</dc:creator>
  <cp:lastModifiedBy>Maxwell Clement</cp:lastModifiedBy>
  <dcterms:created xsi:type="dcterms:W3CDTF">2024-04-07T02:21:51Z</dcterms:created>
  <dcterms:modified xsi:type="dcterms:W3CDTF">2024-11-01T03:16:36Z</dcterms:modified>
</cp:coreProperties>
</file>