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21" i="1" l="1"/>
  <c r="E21" i="1"/>
  <c r="K22" i="1" l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P21" i="1"/>
  <c r="O21" i="1"/>
  <c r="N21" i="1"/>
  <c r="M21" i="1"/>
  <c r="L21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<sst xmlns="http://schemas.openxmlformats.org/spreadsheetml/2006/main" count="32" uniqueCount="25">
  <si>
    <t>Rapport de transmission CBR600 2009</t>
  </si>
  <si>
    <t>primaire</t>
  </si>
  <si>
    <t>76/36</t>
  </si>
  <si>
    <t>33/12</t>
  </si>
  <si>
    <t>32/16</t>
  </si>
  <si>
    <t>30/18</t>
  </si>
  <si>
    <t>26/18</t>
  </si>
  <si>
    <t>30/23</t>
  </si>
  <si>
    <t>29/24</t>
  </si>
  <si>
    <t>dents</t>
  </si>
  <si>
    <t>Pignon :</t>
  </si>
  <si>
    <t>Couronne :</t>
  </si>
  <si>
    <t>Couple à la roue</t>
  </si>
  <si>
    <t>1ère</t>
  </si>
  <si>
    <t>2ème</t>
  </si>
  <si>
    <t>3ème</t>
  </si>
  <si>
    <t>4ème</t>
  </si>
  <si>
    <t>5ème</t>
  </si>
  <si>
    <t>6ème</t>
  </si>
  <si>
    <t>Vitesse (km/h)</t>
  </si>
  <si>
    <t>Régime (tr/min)</t>
  </si>
  <si>
    <t>Couple (m.kg)</t>
  </si>
  <si>
    <t>Pertes transmission</t>
  </si>
  <si>
    <t>Puissance (ch)</t>
  </si>
  <si>
    <t>La courbe de couple obtenue sur le banc s'arrête à 8500 tr/min, les points suivants ont été ajoutés en se basant sur la courbe d'origine et en supposant l'influence de la 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</si>
</sst>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r-FR" sz="1200"/>
              <a:t>Courbes de couple et de puissance du moteur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Feuil1!$C$18</c:f>
              <c:strCache>
                <c:ptCount val="1"/>
                <c:pt idx="0">
                  <c:v>Couple (m.kg)</c:v>
                </c:pt>
              </c:strCache>
            </c:strRef>
          </c:tx>
          <c:marker>
            <c:symbol val="none"/>
          </c:marker>
          <c:xVal>
            <c:numRef>
              <c:f>Feuil1!$B$19:$B$39</c:f>
              <c:numCache>
                <c:formatCode>General</c:formatCode>
                <c:ptCount val="21"/>
                <c:pt idx="1">
                  <c:v>0</c:v>
                </c:pt>
                <c:pt idx="2">
                  <c:v>4500</c:v>
                </c:pt>
                <c:pt idx="3">
                  <c:v>5000</c:v>
                </c:pt>
                <c:pt idx="4">
                  <c:v>5500</c:v>
                </c:pt>
                <c:pt idx="5">
                  <c:v>6000</c:v>
                </c:pt>
                <c:pt idx="6">
                  <c:v>6500</c:v>
                </c:pt>
                <c:pt idx="7">
                  <c:v>7000</c:v>
                </c:pt>
                <c:pt idx="8">
                  <c:v>7500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  <c:pt idx="12">
                  <c:v>9500</c:v>
                </c:pt>
                <c:pt idx="13">
                  <c:v>10000</c:v>
                </c:pt>
                <c:pt idx="14">
                  <c:v>10500</c:v>
                </c:pt>
                <c:pt idx="15">
                  <c:v>11000</c:v>
                </c:pt>
                <c:pt idx="16">
                  <c:v>11500</c:v>
                </c:pt>
                <c:pt idx="17">
                  <c:v>12000</c:v>
                </c:pt>
                <c:pt idx="18">
                  <c:v>12500</c:v>
                </c:pt>
                <c:pt idx="19">
                  <c:v>13000</c:v>
                </c:pt>
                <c:pt idx="20">
                  <c:v>13500</c:v>
                </c:pt>
              </c:numCache>
            </c:numRef>
          </c:xVal>
          <c:yVal>
            <c:numRef>
              <c:f>Feuil1!$C$19:$C$39</c:f>
              <c:numCache>
                <c:formatCode>General</c:formatCode>
                <c:ptCount val="21"/>
                <c:pt idx="1">
                  <c:v>0</c:v>
                </c:pt>
                <c:pt idx="2">
                  <c:v>4.5999999999999996</c:v>
                </c:pt>
                <c:pt idx="3">
                  <c:v>5.2</c:v>
                </c:pt>
                <c:pt idx="4">
                  <c:v>5.4</c:v>
                </c:pt>
                <c:pt idx="5">
                  <c:v>5.2</c:v>
                </c:pt>
                <c:pt idx="6">
                  <c:v>4.9000000000000004</c:v>
                </c:pt>
                <c:pt idx="7">
                  <c:v>5</c:v>
                </c:pt>
                <c:pt idx="8">
                  <c:v>5.2</c:v>
                </c:pt>
                <c:pt idx="9">
                  <c:v>5.8</c:v>
                </c:pt>
                <c:pt idx="10">
                  <c:v>6</c:v>
                </c:pt>
                <c:pt idx="11">
                  <c:v>6</c:v>
                </c:pt>
                <c:pt idx="12">
                  <c:v>5.9</c:v>
                </c:pt>
                <c:pt idx="13">
                  <c:v>5.8</c:v>
                </c:pt>
                <c:pt idx="14">
                  <c:v>5.6</c:v>
                </c:pt>
                <c:pt idx="15">
                  <c:v>5.3</c:v>
                </c:pt>
                <c:pt idx="16">
                  <c:v>4.9000000000000004</c:v>
                </c:pt>
                <c:pt idx="17">
                  <c:v>4.5</c:v>
                </c:pt>
                <c:pt idx="18">
                  <c:v>4.0999999999999996</c:v>
                </c:pt>
                <c:pt idx="19">
                  <c:v>3.7</c:v>
                </c:pt>
                <c:pt idx="20">
                  <c:v>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9536"/>
        <c:axId val="164931456"/>
      </c:scatterChart>
      <c:scatterChart>
        <c:scatterStyle val="smoothMarker"/>
        <c:varyColors val="0"/>
        <c:ser>
          <c:idx val="1"/>
          <c:order val="1"/>
          <c:tx>
            <c:strRef>
              <c:f>Feuil1!$D$18</c:f>
              <c:strCache>
                <c:ptCount val="1"/>
                <c:pt idx="0">
                  <c:v>Puissance (ch)</c:v>
                </c:pt>
              </c:strCache>
            </c:strRef>
          </c:tx>
          <c:marker>
            <c:symbol val="none"/>
          </c:marker>
          <c:xVal>
            <c:numRef>
              <c:f>Feuil1!$B$19:$B$39</c:f>
              <c:numCache>
                <c:formatCode>General</c:formatCode>
                <c:ptCount val="21"/>
                <c:pt idx="1">
                  <c:v>0</c:v>
                </c:pt>
                <c:pt idx="2">
                  <c:v>4500</c:v>
                </c:pt>
                <c:pt idx="3">
                  <c:v>5000</c:v>
                </c:pt>
                <c:pt idx="4">
                  <c:v>5500</c:v>
                </c:pt>
                <c:pt idx="5">
                  <c:v>6000</c:v>
                </c:pt>
                <c:pt idx="6">
                  <c:v>6500</c:v>
                </c:pt>
                <c:pt idx="7">
                  <c:v>7000</c:v>
                </c:pt>
                <c:pt idx="8">
                  <c:v>7500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  <c:pt idx="12">
                  <c:v>9500</c:v>
                </c:pt>
                <c:pt idx="13">
                  <c:v>10000</c:v>
                </c:pt>
                <c:pt idx="14">
                  <c:v>10500</c:v>
                </c:pt>
                <c:pt idx="15">
                  <c:v>11000</c:v>
                </c:pt>
                <c:pt idx="16">
                  <c:v>11500</c:v>
                </c:pt>
                <c:pt idx="17">
                  <c:v>12000</c:v>
                </c:pt>
                <c:pt idx="18">
                  <c:v>12500</c:v>
                </c:pt>
                <c:pt idx="19">
                  <c:v>13000</c:v>
                </c:pt>
                <c:pt idx="20">
                  <c:v>13500</c:v>
                </c:pt>
              </c:numCache>
            </c:numRef>
          </c:xVal>
          <c:yVal>
            <c:numRef>
              <c:f>Feuil1!$D$19:$D$39</c:f>
              <c:numCache>
                <c:formatCode>General</c:formatCode>
                <c:ptCount val="21"/>
                <c:pt idx="1">
                  <c:v>0</c:v>
                </c:pt>
                <c:pt idx="2">
                  <c:v>29.032440000000001</c:v>
                </c:pt>
                <c:pt idx="3">
                  <c:v>36.46586666666667</c:v>
                </c:pt>
                <c:pt idx="4">
                  <c:v>41.655240000000013</c:v>
                </c:pt>
                <c:pt idx="5">
                  <c:v>43.759039999999999</c:v>
                </c:pt>
                <c:pt idx="6">
                  <c:v>44.670686666666676</c:v>
                </c:pt>
                <c:pt idx="7">
                  <c:v>49.088666666666668</c:v>
                </c:pt>
                <c:pt idx="8">
                  <c:v>54.698800000000006</c:v>
                </c:pt>
                <c:pt idx="9">
                  <c:v>65.077546666666677</c:v>
                </c:pt>
                <c:pt idx="10">
                  <c:v>71.529200000000003</c:v>
                </c:pt>
                <c:pt idx="11">
                  <c:v>75.736800000000002</c:v>
                </c:pt>
                <c:pt idx="12">
                  <c:v>78.611993333333345</c:v>
                </c:pt>
                <c:pt idx="13">
                  <c:v>81.34693333333334</c:v>
                </c:pt>
                <c:pt idx="14">
                  <c:v>82.468959999999996</c:v>
                </c:pt>
                <c:pt idx="15">
                  <c:v>81.767693333333341</c:v>
                </c:pt>
                <c:pt idx="16">
                  <c:v>79.032753333333346</c:v>
                </c:pt>
                <c:pt idx="17">
                  <c:v>75.736800000000002</c:v>
                </c:pt>
                <c:pt idx="18">
                  <c:v>71.879833333333323</c:v>
                </c:pt>
                <c:pt idx="19">
                  <c:v>67.461853333333337</c:v>
                </c:pt>
                <c:pt idx="20">
                  <c:v>62.482860000000002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1936"/>
        <c:axId val="164950016"/>
      </c:scatterChart>
      <c:valAx>
        <c:axId val="164929536"/>
        <c:scaling>
          <c:orientation val="minMax"/>
          <c:min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Régime (tr/min)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64931456"/>
        <c:crosses val="autoZero"/>
        <c:crossBetween val="midCat"/>
      </c:valAx>
      <c:valAx>
        <c:axId val="164931456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Couple (m.kg)</a:t>
                </a:r>
              </a:p>
            </c:rich>
          </c:tx>
          <c:layout>
            <c:manualLayout>
              <c:xMode val="edge"/>
              <c:yMode val="edge"/>
              <c:x val="3.2842948202903212E-2"/>
              <c:y val="0.349985228192316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64929536"/>
        <c:crosses val="autoZero"/>
        <c:crossBetween val="midCat"/>
        <c:majorUnit val="1"/>
      </c:valAx>
      <c:valAx>
        <c:axId val="164950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Puissance (ch)</a:t>
                </a:r>
              </a:p>
            </c:rich>
          </c:tx>
          <c:layout>
            <c:manualLayout>
              <c:xMode val="edge"/>
              <c:yMode val="edge"/>
              <c:x val="0.92088274494284406"/>
              <c:y val="0.35039715885316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4951936"/>
        <c:crosses val="max"/>
        <c:crossBetween val="midCat"/>
      </c:valAx>
      <c:valAx>
        <c:axId val="16495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Couple à la roue en fonction de la vitesse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1ère</c:v>
          </c:tx>
          <c:marker>
            <c:symbol val="none"/>
          </c:marker>
          <c:xVal>
            <c:numRef>
              <c:f>Feuil1!$E$21:$E$39</c:f>
              <c:numCache>
                <c:formatCode>0</c:formatCode>
                <c:ptCount val="19"/>
                <c:pt idx="0">
                  <c:v>22.360380689892764</c:v>
                </c:pt>
                <c:pt idx="1">
                  <c:v>24.844867433214187</c:v>
                </c:pt>
                <c:pt idx="2">
                  <c:v>27.32935417653561</c:v>
                </c:pt>
                <c:pt idx="3">
                  <c:v>29.813840919857022</c:v>
                </c:pt>
                <c:pt idx="4">
                  <c:v>32.298327663178441</c:v>
                </c:pt>
                <c:pt idx="5">
                  <c:v>34.782814406499867</c:v>
                </c:pt>
                <c:pt idx="6">
                  <c:v>37.267301149821279</c:v>
                </c:pt>
                <c:pt idx="7">
                  <c:v>39.751787893142698</c:v>
                </c:pt>
                <c:pt idx="8">
                  <c:v>42.236274636464124</c:v>
                </c:pt>
                <c:pt idx="9">
                  <c:v>44.720761379785529</c:v>
                </c:pt>
                <c:pt idx="10">
                  <c:v>47.205248123106955</c:v>
                </c:pt>
                <c:pt idx="11">
                  <c:v>49.689734866428374</c:v>
                </c:pt>
                <c:pt idx="12">
                  <c:v>52.174221609749793</c:v>
                </c:pt>
                <c:pt idx="13">
                  <c:v>54.658708353071219</c:v>
                </c:pt>
                <c:pt idx="14">
                  <c:v>57.143195096392624</c:v>
                </c:pt>
                <c:pt idx="15">
                  <c:v>59.627681839714043</c:v>
                </c:pt>
                <c:pt idx="16">
                  <c:v>62.112168583035469</c:v>
                </c:pt>
                <c:pt idx="17">
                  <c:v>64.596655326356881</c:v>
                </c:pt>
                <c:pt idx="18">
                  <c:v>67.081142069678307</c:v>
                </c:pt>
              </c:numCache>
            </c:numRef>
          </c:xVal>
          <c:yVal>
            <c:numRef>
              <c:f>Feuil1!$K$21:$K$39</c:f>
              <c:numCache>
                <c:formatCode>0.00</c:formatCode>
                <c:ptCount val="19"/>
                <c:pt idx="0">
                  <c:v>83.193698076923084</c:v>
                </c:pt>
                <c:pt idx="1">
                  <c:v>94.045050000000018</c:v>
                </c:pt>
                <c:pt idx="2">
                  <c:v>97.662167307692329</c:v>
                </c:pt>
                <c:pt idx="3">
                  <c:v>94.045050000000018</c:v>
                </c:pt>
                <c:pt idx="4">
                  <c:v>88.619374038461558</c:v>
                </c:pt>
                <c:pt idx="5">
                  <c:v>90.427932692307706</c:v>
                </c:pt>
                <c:pt idx="6">
                  <c:v>94.045050000000018</c:v>
                </c:pt>
                <c:pt idx="7">
                  <c:v>104.89640192307694</c:v>
                </c:pt>
                <c:pt idx="8">
                  <c:v>108.51351923076926</c:v>
                </c:pt>
                <c:pt idx="9">
                  <c:v>108.51351923076926</c:v>
                </c:pt>
                <c:pt idx="10">
                  <c:v>106.70496057692311</c:v>
                </c:pt>
                <c:pt idx="11">
                  <c:v>104.89640192307694</c:v>
                </c:pt>
                <c:pt idx="12">
                  <c:v>101.27928461538463</c:v>
                </c:pt>
                <c:pt idx="13">
                  <c:v>95.853608653846166</c:v>
                </c:pt>
                <c:pt idx="14">
                  <c:v>88.619374038461558</c:v>
                </c:pt>
                <c:pt idx="15">
                  <c:v>81.385139423076936</c:v>
                </c:pt>
                <c:pt idx="16">
                  <c:v>74.150904807692314</c:v>
                </c:pt>
                <c:pt idx="17">
                  <c:v>66.916670192307706</c:v>
                </c:pt>
                <c:pt idx="18">
                  <c:v>59.682435576923083</c:v>
                </c:pt>
              </c:numCache>
            </c:numRef>
          </c:yVal>
          <c:smooth val="1"/>
        </c:ser>
        <c:ser>
          <c:idx val="1"/>
          <c:order val="1"/>
          <c:tx>
            <c:v>2ème</c:v>
          </c:tx>
          <c:marker>
            <c:symbol val="none"/>
          </c:marker>
          <c:xVal>
            <c:numRef>
              <c:f>Feuil1!$F$21:$F$39</c:f>
              <c:numCache>
                <c:formatCode>0</c:formatCode>
                <c:ptCount val="19"/>
                <c:pt idx="0">
                  <c:v>30.745523448602555</c:v>
                </c:pt>
                <c:pt idx="1">
                  <c:v>34.161692720669514</c:v>
                </c:pt>
                <c:pt idx="2">
                  <c:v>37.577861992736466</c:v>
                </c:pt>
                <c:pt idx="3">
                  <c:v>40.994031264803411</c:v>
                </c:pt>
                <c:pt idx="4">
                  <c:v>44.410200536870363</c:v>
                </c:pt>
                <c:pt idx="5">
                  <c:v>47.826369808937315</c:v>
                </c:pt>
                <c:pt idx="6">
                  <c:v>51.24253908100426</c:v>
                </c:pt>
                <c:pt idx="7">
                  <c:v>54.658708353071219</c:v>
                </c:pt>
                <c:pt idx="8">
                  <c:v>58.074877625138164</c:v>
                </c:pt>
                <c:pt idx="9">
                  <c:v>61.491046897205109</c:v>
                </c:pt>
                <c:pt idx="10">
                  <c:v>64.907216169272075</c:v>
                </c:pt>
                <c:pt idx="11">
                  <c:v>68.323385441339028</c:v>
                </c:pt>
                <c:pt idx="12">
                  <c:v>71.739554713405965</c:v>
                </c:pt>
                <c:pt idx="13">
                  <c:v>75.155723985472932</c:v>
                </c:pt>
                <c:pt idx="14">
                  <c:v>78.571893257539884</c:v>
                </c:pt>
                <c:pt idx="15">
                  <c:v>81.988062529606822</c:v>
                </c:pt>
                <c:pt idx="16">
                  <c:v>85.404231801673788</c:v>
                </c:pt>
                <c:pt idx="17">
                  <c:v>88.820401073740726</c:v>
                </c:pt>
                <c:pt idx="18">
                  <c:v>92.236570345807692</c:v>
                </c:pt>
              </c:numCache>
            </c:numRef>
          </c:xVal>
          <c:yVal>
            <c:numRef>
              <c:f>Feuil1!$L$21:$L$39</c:f>
              <c:numCache>
                <c:formatCode>0.00</c:formatCode>
                <c:ptCount val="19"/>
                <c:pt idx="0">
                  <c:v>60.504507692307691</c:v>
                </c:pt>
                <c:pt idx="1">
                  <c:v>68.3964</c:v>
                </c:pt>
                <c:pt idx="2">
                  <c:v>71.027030769230777</c:v>
                </c:pt>
                <c:pt idx="3">
                  <c:v>68.3964</c:v>
                </c:pt>
                <c:pt idx="4">
                  <c:v>64.450453846153863</c:v>
                </c:pt>
                <c:pt idx="5">
                  <c:v>65.765769230769237</c:v>
                </c:pt>
                <c:pt idx="6">
                  <c:v>68.3964</c:v>
                </c:pt>
                <c:pt idx="7">
                  <c:v>76.288292307692316</c:v>
                </c:pt>
                <c:pt idx="8">
                  <c:v>78.918923076923093</c:v>
                </c:pt>
                <c:pt idx="9">
                  <c:v>78.918923076923093</c:v>
                </c:pt>
                <c:pt idx="10">
                  <c:v>77.603607692307705</c:v>
                </c:pt>
                <c:pt idx="11">
                  <c:v>76.288292307692316</c:v>
                </c:pt>
                <c:pt idx="12">
                  <c:v>73.657661538461539</c:v>
                </c:pt>
                <c:pt idx="13">
                  <c:v>69.711715384615388</c:v>
                </c:pt>
                <c:pt idx="14">
                  <c:v>64.450453846153863</c:v>
                </c:pt>
                <c:pt idx="15">
                  <c:v>59.189192307692309</c:v>
                </c:pt>
                <c:pt idx="16">
                  <c:v>53.92793076923077</c:v>
                </c:pt>
                <c:pt idx="17">
                  <c:v>48.666669230769237</c:v>
                </c:pt>
                <c:pt idx="18">
                  <c:v>43.405407692307691</c:v>
                </c:pt>
              </c:numCache>
            </c:numRef>
          </c:yVal>
          <c:smooth val="1"/>
        </c:ser>
        <c:ser>
          <c:idx val="2"/>
          <c:order val="2"/>
          <c:tx>
            <c:v>3ème</c:v>
          </c:tx>
          <c:marker>
            <c:symbol val="none"/>
          </c:marker>
          <c:xVal>
            <c:numRef>
              <c:f>Feuil1!$G$21:$G$39</c:f>
              <c:numCache>
                <c:formatCode>0</c:formatCode>
                <c:ptCount val="19"/>
                <c:pt idx="0">
                  <c:v>37.042799335665734</c:v>
                </c:pt>
                <c:pt idx="1">
                  <c:v>41.158665928517486</c:v>
                </c:pt>
                <c:pt idx="2">
                  <c:v>45.274532521369231</c:v>
                </c:pt>
                <c:pt idx="3">
                  <c:v>49.390399114220976</c:v>
                </c:pt>
                <c:pt idx="4">
                  <c:v>53.506265707072721</c:v>
                </c:pt>
                <c:pt idx="5">
                  <c:v>57.622132299924466</c:v>
                </c:pt>
                <c:pt idx="6">
                  <c:v>61.737998892776218</c:v>
                </c:pt>
                <c:pt idx="7">
                  <c:v>65.853865485627978</c:v>
                </c:pt>
                <c:pt idx="8">
                  <c:v>69.969732078479723</c:v>
                </c:pt>
                <c:pt idx="9">
                  <c:v>74.085598671331468</c:v>
                </c:pt>
                <c:pt idx="10">
                  <c:v>78.201465264183227</c:v>
                </c:pt>
                <c:pt idx="11">
                  <c:v>82.317331857034972</c:v>
                </c:pt>
                <c:pt idx="12">
                  <c:v>86.433198449886703</c:v>
                </c:pt>
                <c:pt idx="13">
                  <c:v>90.549065042738462</c:v>
                </c:pt>
                <c:pt idx="14">
                  <c:v>94.664931635590207</c:v>
                </c:pt>
                <c:pt idx="15">
                  <c:v>98.780798228441952</c:v>
                </c:pt>
                <c:pt idx="16">
                  <c:v>102.8966648212937</c:v>
                </c:pt>
                <c:pt idx="17">
                  <c:v>107.01253141414544</c:v>
                </c:pt>
                <c:pt idx="18">
                  <c:v>111.12839800699719</c:v>
                </c:pt>
              </c:numCache>
            </c:numRef>
          </c:xVal>
          <c:yVal>
            <c:numRef>
              <c:f>Feuil1!$M$21:$M$39</c:f>
              <c:numCache>
                <c:formatCode>0.00</c:formatCode>
                <c:ptCount val="19"/>
                <c:pt idx="0">
                  <c:v>50.218741384615392</c:v>
                </c:pt>
                <c:pt idx="1">
                  <c:v>56.769012000000011</c:v>
                </c:pt>
                <c:pt idx="2">
                  <c:v>58.95243553846155</c:v>
                </c:pt>
                <c:pt idx="3">
                  <c:v>56.769012000000011</c:v>
                </c:pt>
                <c:pt idx="4">
                  <c:v>53.493876692307708</c:v>
                </c:pt>
                <c:pt idx="5">
                  <c:v>54.585588461538471</c:v>
                </c:pt>
                <c:pt idx="6">
                  <c:v>56.769012000000011</c:v>
                </c:pt>
                <c:pt idx="7">
                  <c:v>63.319282615384623</c:v>
                </c:pt>
                <c:pt idx="8">
                  <c:v>65.502706153846162</c:v>
                </c:pt>
                <c:pt idx="9">
                  <c:v>65.502706153846162</c:v>
                </c:pt>
                <c:pt idx="10">
                  <c:v>64.410994384615393</c:v>
                </c:pt>
                <c:pt idx="11">
                  <c:v>63.319282615384623</c:v>
                </c:pt>
                <c:pt idx="12">
                  <c:v>61.135859076923083</c:v>
                </c:pt>
                <c:pt idx="13">
                  <c:v>57.860723769230773</c:v>
                </c:pt>
                <c:pt idx="14">
                  <c:v>53.493876692307708</c:v>
                </c:pt>
                <c:pt idx="15">
                  <c:v>49.127029615384622</c:v>
                </c:pt>
                <c:pt idx="16">
                  <c:v>44.760182538461542</c:v>
                </c:pt>
                <c:pt idx="17">
                  <c:v>40.393335461538463</c:v>
                </c:pt>
                <c:pt idx="18">
                  <c:v>36.026488384615391</c:v>
                </c:pt>
              </c:numCache>
            </c:numRef>
          </c:yVal>
          <c:smooth val="1"/>
        </c:ser>
        <c:ser>
          <c:idx val="3"/>
          <c:order val="3"/>
          <c:tx>
            <c:v>4ème</c:v>
          </c:tx>
          <c:marker>
            <c:symbol val="none"/>
          </c:marker>
          <c:xVal>
            <c:numRef>
              <c:f>Feuil1!$H$21:$H$39</c:f>
              <c:numCache>
                <c:formatCode>0</c:formatCode>
                <c:ptCount val="19"/>
                <c:pt idx="0">
                  <c:v>42.702115900836887</c:v>
                </c:pt>
                <c:pt idx="1">
                  <c:v>47.446795445374313</c:v>
                </c:pt>
                <c:pt idx="2">
                  <c:v>52.19147498991174</c:v>
                </c:pt>
                <c:pt idx="3">
                  <c:v>56.936154534449173</c:v>
                </c:pt>
                <c:pt idx="4">
                  <c:v>61.680834078986607</c:v>
                </c:pt>
                <c:pt idx="5">
                  <c:v>66.425513623524054</c:v>
                </c:pt>
                <c:pt idx="6">
                  <c:v>71.170193168061459</c:v>
                </c:pt>
                <c:pt idx="7">
                  <c:v>75.914872712598893</c:v>
                </c:pt>
                <c:pt idx="8">
                  <c:v>80.659552257136326</c:v>
                </c:pt>
                <c:pt idx="9">
                  <c:v>85.404231801673774</c:v>
                </c:pt>
                <c:pt idx="10">
                  <c:v>90.148911346211193</c:v>
                </c:pt>
                <c:pt idx="11">
                  <c:v>94.893590890748627</c:v>
                </c:pt>
                <c:pt idx="12">
                  <c:v>99.63827043528606</c:v>
                </c:pt>
                <c:pt idx="13">
                  <c:v>104.38294997982348</c:v>
                </c:pt>
                <c:pt idx="14">
                  <c:v>109.12762952436094</c:v>
                </c:pt>
                <c:pt idx="15">
                  <c:v>113.87230906889835</c:v>
                </c:pt>
                <c:pt idx="16">
                  <c:v>118.61698861343578</c:v>
                </c:pt>
                <c:pt idx="17">
                  <c:v>123.36166815797321</c:v>
                </c:pt>
                <c:pt idx="18">
                  <c:v>128.10634770251067</c:v>
                </c:pt>
              </c:numCache>
            </c:numRef>
          </c:xVal>
          <c:yVal>
            <c:numRef>
              <c:f>Feuil1!$N$21:$N$39</c:f>
              <c:numCache>
                <c:formatCode>0.00</c:formatCode>
                <c:ptCount val="19"/>
                <c:pt idx="0">
                  <c:v>43.563245538461544</c:v>
                </c:pt>
                <c:pt idx="1">
                  <c:v>49.245408000000005</c:v>
                </c:pt>
                <c:pt idx="2">
                  <c:v>51.139462153846168</c:v>
                </c:pt>
                <c:pt idx="3">
                  <c:v>49.245408000000005</c:v>
                </c:pt>
                <c:pt idx="4">
                  <c:v>46.404326769230778</c:v>
                </c:pt>
                <c:pt idx="5">
                  <c:v>47.351353846153856</c:v>
                </c:pt>
                <c:pt idx="6">
                  <c:v>49.245408000000005</c:v>
                </c:pt>
                <c:pt idx="7">
                  <c:v>54.927570461538465</c:v>
                </c:pt>
                <c:pt idx="8">
                  <c:v>56.821624615384628</c:v>
                </c:pt>
                <c:pt idx="9">
                  <c:v>56.821624615384628</c:v>
                </c:pt>
                <c:pt idx="10">
                  <c:v>55.874597538461551</c:v>
                </c:pt>
                <c:pt idx="11">
                  <c:v>54.927570461538465</c:v>
                </c:pt>
                <c:pt idx="12">
                  <c:v>53.033516307692317</c:v>
                </c:pt>
                <c:pt idx="13">
                  <c:v>50.19243507692309</c:v>
                </c:pt>
                <c:pt idx="14">
                  <c:v>46.404326769230778</c:v>
                </c:pt>
                <c:pt idx="15">
                  <c:v>42.616218461538473</c:v>
                </c:pt>
                <c:pt idx="16">
                  <c:v>38.828110153846154</c:v>
                </c:pt>
                <c:pt idx="17">
                  <c:v>35.040001846153856</c:v>
                </c:pt>
                <c:pt idx="18">
                  <c:v>31.251893538461541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3808"/>
        <c:axId val="165785984"/>
      </c:scatterChart>
      <c:valAx>
        <c:axId val="165783808"/>
        <c:scaling>
          <c:orientation val="minMax"/>
          <c:max val="12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Vitesse (km/h)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5785984"/>
        <c:crosses val="autoZero"/>
        <c:crossBetween val="midCat"/>
        <c:majorUnit val="5"/>
      </c:valAx>
      <c:valAx>
        <c:axId val="165785984"/>
        <c:scaling>
          <c:orientation val="minMax"/>
          <c:max val="13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Couple (m.kg)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5783808"/>
        <c:crosses val="autoZero"/>
        <c:crossBetween val="midCat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Vitesse</a:t>
            </a:r>
            <a:r>
              <a:rPr lang="fr-FR" baseline="0"/>
              <a:t> en fonction du régime moteur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Feuil1!$E$19</c:f>
              <c:strCache>
                <c:ptCount val="1"/>
                <c:pt idx="0">
                  <c:v>1ère</c:v>
                </c:pt>
              </c:strCache>
            </c:strRef>
          </c:tx>
          <c:marker>
            <c:symbol val="none"/>
          </c:marker>
          <c:xVal>
            <c:numRef>
              <c:f>Feuil1!$B$20:$B$39</c:f>
              <c:numCache>
                <c:formatCode>General</c:formatCode>
                <c:ptCount val="20"/>
                <c:pt idx="0">
                  <c:v>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  <c:pt idx="13">
                  <c:v>10500</c:v>
                </c:pt>
                <c:pt idx="14">
                  <c:v>11000</c:v>
                </c:pt>
                <c:pt idx="15">
                  <c:v>11500</c:v>
                </c:pt>
                <c:pt idx="16">
                  <c:v>12000</c:v>
                </c:pt>
                <c:pt idx="17">
                  <c:v>12500</c:v>
                </c:pt>
                <c:pt idx="18">
                  <c:v>13000</c:v>
                </c:pt>
                <c:pt idx="19">
                  <c:v>13500</c:v>
                </c:pt>
              </c:numCache>
            </c:numRef>
          </c:xVal>
          <c:yVal>
            <c:numRef>
              <c:f>Feuil1!$E$20:$E$39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22.360380689892764</c:v>
                </c:pt>
                <c:pt idx="2">
                  <c:v>24.844867433214187</c:v>
                </c:pt>
                <c:pt idx="3">
                  <c:v>27.32935417653561</c:v>
                </c:pt>
                <c:pt idx="4">
                  <c:v>29.813840919857022</c:v>
                </c:pt>
                <c:pt idx="5">
                  <c:v>32.298327663178441</c:v>
                </c:pt>
                <c:pt idx="6">
                  <c:v>34.782814406499867</c:v>
                </c:pt>
                <c:pt idx="7">
                  <c:v>37.267301149821279</c:v>
                </c:pt>
                <c:pt idx="8">
                  <c:v>39.751787893142698</c:v>
                </c:pt>
                <c:pt idx="9">
                  <c:v>42.236274636464124</c:v>
                </c:pt>
                <c:pt idx="10">
                  <c:v>44.720761379785529</c:v>
                </c:pt>
                <c:pt idx="11">
                  <c:v>47.205248123106955</c:v>
                </c:pt>
                <c:pt idx="12">
                  <c:v>49.689734866428374</c:v>
                </c:pt>
                <c:pt idx="13">
                  <c:v>52.174221609749793</c:v>
                </c:pt>
                <c:pt idx="14">
                  <c:v>54.658708353071219</c:v>
                </c:pt>
                <c:pt idx="15">
                  <c:v>57.143195096392624</c:v>
                </c:pt>
                <c:pt idx="16">
                  <c:v>59.627681839714043</c:v>
                </c:pt>
                <c:pt idx="17">
                  <c:v>62.112168583035469</c:v>
                </c:pt>
                <c:pt idx="18">
                  <c:v>64.596655326356881</c:v>
                </c:pt>
                <c:pt idx="19">
                  <c:v>67.081142069678307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Feuil1!$F$19</c:f>
              <c:strCache>
                <c:ptCount val="1"/>
                <c:pt idx="0">
                  <c:v>2ème</c:v>
                </c:pt>
              </c:strCache>
            </c:strRef>
          </c:tx>
          <c:marker>
            <c:symbol val="none"/>
          </c:marker>
          <c:xVal>
            <c:numRef>
              <c:f>Feuil1!$B$20:$B$39</c:f>
              <c:numCache>
                <c:formatCode>General</c:formatCode>
                <c:ptCount val="20"/>
                <c:pt idx="0">
                  <c:v>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  <c:pt idx="13">
                  <c:v>10500</c:v>
                </c:pt>
                <c:pt idx="14">
                  <c:v>11000</c:v>
                </c:pt>
                <c:pt idx="15">
                  <c:v>11500</c:v>
                </c:pt>
                <c:pt idx="16">
                  <c:v>12000</c:v>
                </c:pt>
                <c:pt idx="17">
                  <c:v>12500</c:v>
                </c:pt>
                <c:pt idx="18">
                  <c:v>13000</c:v>
                </c:pt>
                <c:pt idx="19">
                  <c:v>13500</c:v>
                </c:pt>
              </c:numCache>
            </c:numRef>
          </c:xVal>
          <c:yVal>
            <c:numRef>
              <c:f>Feuil1!$F$20:$F$39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30.745523448602555</c:v>
                </c:pt>
                <c:pt idx="2">
                  <c:v>34.161692720669514</c:v>
                </c:pt>
                <c:pt idx="3">
                  <c:v>37.577861992736466</c:v>
                </c:pt>
                <c:pt idx="4">
                  <c:v>40.994031264803411</c:v>
                </c:pt>
                <c:pt idx="5">
                  <c:v>44.410200536870363</c:v>
                </c:pt>
                <c:pt idx="6">
                  <c:v>47.826369808937315</c:v>
                </c:pt>
                <c:pt idx="7">
                  <c:v>51.24253908100426</c:v>
                </c:pt>
                <c:pt idx="8">
                  <c:v>54.658708353071219</c:v>
                </c:pt>
                <c:pt idx="9">
                  <c:v>58.074877625138164</c:v>
                </c:pt>
                <c:pt idx="10">
                  <c:v>61.491046897205109</c:v>
                </c:pt>
                <c:pt idx="11">
                  <c:v>64.907216169272075</c:v>
                </c:pt>
                <c:pt idx="12">
                  <c:v>68.323385441339028</c:v>
                </c:pt>
                <c:pt idx="13">
                  <c:v>71.739554713405965</c:v>
                </c:pt>
                <c:pt idx="14">
                  <c:v>75.155723985472932</c:v>
                </c:pt>
                <c:pt idx="15">
                  <c:v>78.571893257539884</c:v>
                </c:pt>
                <c:pt idx="16">
                  <c:v>81.988062529606822</c:v>
                </c:pt>
                <c:pt idx="17">
                  <c:v>85.404231801673788</c:v>
                </c:pt>
                <c:pt idx="18">
                  <c:v>88.820401073740726</c:v>
                </c:pt>
                <c:pt idx="19">
                  <c:v>92.236570345807692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Feuil1!$G$19</c:f>
              <c:strCache>
                <c:ptCount val="1"/>
                <c:pt idx="0">
                  <c:v>3ème</c:v>
                </c:pt>
              </c:strCache>
            </c:strRef>
          </c:tx>
          <c:marker>
            <c:symbol val="none"/>
          </c:marker>
          <c:xVal>
            <c:numRef>
              <c:f>Feuil1!$B$20:$B$39</c:f>
              <c:numCache>
                <c:formatCode>General</c:formatCode>
                <c:ptCount val="20"/>
                <c:pt idx="0">
                  <c:v>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  <c:pt idx="13">
                  <c:v>10500</c:v>
                </c:pt>
                <c:pt idx="14">
                  <c:v>11000</c:v>
                </c:pt>
                <c:pt idx="15">
                  <c:v>11500</c:v>
                </c:pt>
                <c:pt idx="16">
                  <c:v>12000</c:v>
                </c:pt>
                <c:pt idx="17">
                  <c:v>12500</c:v>
                </c:pt>
                <c:pt idx="18">
                  <c:v>13000</c:v>
                </c:pt>
                <c:pt idx="19">
                  <c:v>13500</c:v>
                </c:pt>
              </c:numCache>
            </c:numRef>
          </c:xVal>
          <c:yVal>
            <c:numRef>
              <c:f>Feuil1!$G$20:$G$39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37.042799335665734</c:v>
                </c:pt>
                <c:pt idx="2">
                  <c:v>41.158665928517486</c:v>
                </c:pt>
                <c:pt idx="3">
                  <c:v>45.274532521369231</c:v>
                </c:pt>
                <c:pt idx="4">
                  <c:v>49.390399114220976</c:v>
                </c:pt>
                <c:pt idx="5">
                  <c:v>53.506265707072721</c:v>
                </c:pt>
                <c:pt idx="6">
                  <c:v>57.622132299924466</c:v>
                </c:pt>
                <c:pt idx="7">
                  <c:v>61.737998892776218</c:v>
                </c:pt>
                <c:pt idx="8">
                  <c:v>65.853865485627978</c:v>
                </c:pt>
                <c:pt idx="9">
                  <c:v>69.969732078479723</c:v>
                </c:pt>
                <c:pt idx="10">
                  <c:v>74.085598671331468</c:v>
                </c:pt>
                <c:pt idx="11">
                  <c:v>78.201465264183227</c:v>
                </c:pt>
                <c:pt idx="12">
                  <c:v>82.317331857034972</c:v>
                </c:pt>
                <c:pt idx="13">
                  <c:v>86.433198449886703</c:v>
                </c:pt>
                <c:pt idx="14">
                  <c:v>90.549065042738462</c:v>
                </c:pt>
                <c:pt idx="15">
                  <c:v>94.664931635590207</c:v>
                </c:pt>
                <c:pt idx="16">
                  <c:v>98.780798228441952</c:v>
                </c:pt>
                <c:pt idx="17">
                  <c:v>102.8966648212937</c:v>
                </c:pt>
                <c:pt idx="18">
                  <c:v>107.01253141414544</c:v>
                </c:pt>
                <c:pt idx="19">
                  <c:v>111.12839800699719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Feuil1!$H$19</c:f>
              <c:strCache>
                <c:ptCount val="1"/>
                <c:pt idx="0">
                  <c:v>4ème</c:v>
                </c:pt>
              </c:strCache>
            </c:strRef>
          </c:tx>
          <c:marker>
            <c:symbol val="none"/>
          </c:marker>
          <c:xVal>
            <c:numRef>
              <c:f>Feuil1!$B$20:$B$39</c:f>
              <c:numCache>
                <c:formatCode>General</c:formatCode>
                <c:ptCount val="20"/>
                <c:pt idx="0">
                  <c:v>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  <c:pt idx="13">
                  <c:v>10500</c:v>
                </c:pt>
                <c:pt idx="14">
                  <c:v>11000</c:v>
                </c:pt>
                <c:pt idx="15">
                  <c:v>11500</c:v>
                </c:pt>
                <c:pt idx="16">
                  <c:v>12000</c:v>
                </c:pt>
                <c:pt idx="17">
                  <c:v>12500</c:v>
                </c:pt>
                <c:pt idx="18">
                  <c:v>13000</c:v>
                </c:pt>
                <c:pt idx="19">
                  <c:v>13500</c:v>
                </c:pt>
              </c:numCache>
            </c:numRef>
          </c:xVal>
          <c:yVal>
            <c:numRef>
              <c:f>Feuil1!$H$20:$H$39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42.702115900836887</c:v>
                </c:pt>
                <c:pt idx="2">
                  <c:v>47.446795445374313</c:v>
                </c:pt>
                <c:pt idx="3">
                  <c:v>52.19147498991174</c:v>
                </c:pt>
                <c:pt idx="4">
                  <c:v>56.936154534449173</c:v>
                </c:pt>
                <c:pt idx="5">
                  <c:v>61.680834078986607</c:v>
                </c:pt>
                <c:pt idx="6">
                  <c:v>66.425513623524054</c:v>
                </c:pt>
                <c:pt idx="7">
                  <c:v>71.170193168061459</c:v>
                </c:pt>
                <c:pt idx="8">
                  <c:v>75.914872712598893</c:v>
                </c:pt>
                <c:pt idx="9">
                  <c:v>80.659552257136326</c:v>
                </c:pt>
                <c:pt idx="10">
                  <c:v>85.404231801673774</c:v>
                </c:pt>
                <c:pt idx="11">
                  <c:v>90.148911346211193</c:v>
                </c:pt>
                <c:pt idx="12">
                  <c:v>94.893590890748627</c:v>
                </c:pt>
                <c:pt idx="13">
                  <c:v>99.63827043528606</c:v>
                </c:pt>
                <c:pt idx="14">
                  <c:v>104.38294997982348</c:v>
                </c:pt>
                <c:pt idx="15">
                  <c:v>109.12762952436094</c:v>
                </c:pt>
                <c:pt idx="16">
                  <c:v>113.87230906889835</c:v>
                </c:pt>
                <c:pt idx="17">
                  <c:v>118.61698861343578</c:v>
                </c:pt>
                <c:pt idx="18">
                  <c:v>123.36166815797321</c:v>
                </c:pt>
                <c:pt idx="19">
                  <c:v>128.10634770251067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Feuil1!$I$19</c:f>
              <c:strCache>
                <c:ptCount val="1"/>
                <c:pt idx="0">
                  <c:v>5ème</c:v>
                </c:pt>
              </c:strCache>
            </c:strRef>
          </c:tx>
          <c:marker>
            <c:symbol val="none"/>
          </c:marker>
          <c:xVal>
            <c:numRef>
              <c:f>Feuil1!$B$20:$B$39</c:f>
              <c:numCache>
                <c:formatCode>General</c:formatCode>
                <c:ptCount val="20"/>
                <c:pt idx="0">
                  <c:v>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  <c:pt idx="13">
                  <c:v>10500</c:v>
                </c:pt>
                <c:pt idx="14">
                  <c:v>11000</c:v>
                </c:pt>
                <c:pt idx="15">
                  <c:v>11500</c:v>
                </c:pt>
                <c:pt idx="16">
                  <c:v>12000</c:v>
                </c:pt>
                <c:pt idx="17">
                  <c:v>12500</c:v>
                </c:pt>
                <c:pt idx="18">
                  <c:v>13000</c:v>
                </c:pt>
                <c:pt idx="19">
                  <c:v>13500</c:v>
                </c:pt>
              </c:numCache>
            </c:numRef>
          </c:xVal>
          <c:yVal>
            <c:numRef>
              <c:f>Feuil1!$I$20:$I$39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47.155710810740118</c:v>
                </c:pt>
                <c:pt idx="2">
                  <c:v>52.395234234155687</c:v>
                </c:pt>
                <c:pt idx="3">
                  <c:v>57.634757657571257</c:v>
                </c:pt>
                <c:pt idx="4">
                  <c:v>62.874281080986833</c:v>
                </c:pt>
                <c:pt idx="5">
                  <c:v>68.11380450440241</c:v>
                </c:pt>
                <c:pt idx="6">
                  <c:v>73.353327927817972</c:v>
                </c:pt>
                <c:pt idx="7">
                  <c:v>78.592851351233534</c:v>
                </c:pt>
                <c:pt idx="8">
                  <c:v>83.832374774649097</c:v>
                </c:pt>
                <c:pt idx="9">
                  <c:v>89.071898198064659</c:v>
                </c:pt>
                <c:pt idx="10">
                  <c:v>94.311421621480235</c:v>
                </c:pt>
                <c:pt idx="11">
                  <c:v>99.550945044895826</c:v>
                </c:pt>
                <c:pt idx="12">
                  <c:v>104.79046846831137</c:v>
                </c:pt>
                <c:pt idx="13">
                  <c:v>110.02999189172694</c:v>
                </c:pt>
                <c:pt idx="14">
                  <c:v>115.26951531514251</c:v>
                </c:pt>
                <c:pt idx="15">
                  <c:v>120.50903873855808</c:v>
                </c:pt>
                <c:pt idx="16">
                  <c:v>125.74856216197367</c:v>
                </c:pt>
                <c:pt idx="17">
                  <c:v>130.9880855853892</c:v>
                </c:pt>
                <c:pt idx="18">
                  <c:v>136.22760900880482</c:v>
                </c:pt>
                <c:pt idx="19">
                  <c:v>141.46713243222035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Feuil1!$J$19</c:f>
              <c:strCache>
                <c:ptCount val="1"/>
                <c:pt idx="0">
                  <c:v>6ème</c:v>
                </c:pt>
              </c:strCache>
            </c:strRef>
          </c:tx>
          <c:marker>
            <c:symbol val="none"/>
          </c:marker>
          <c:xVal>
            <c:numRef>
              <c:f>Feuil1!$B$20:$B$39</c:f>
              <c:numCache>
                <c:formatCode>General</c:formatCode>
                <c:ptCount val="20"/>
                <c:pt idx="0">
                  <c:v>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  <c:pt idx="13">
                  <c:v>10500</c:v>
                </c:pt>
                <c:pt idx="14">
                  <c:v>11000</c:v>
                </c:pt>
                <c:pt idx="15">
                  <c:v>11500</c:v>
                </c:pt>
                <c:pt idx="16">
                  <c:v>12000</c:v>
                </c:pt>
                <c:pt idx="17">
                  <c:v>12500</c:v>
                </c:pt>
                <c:pt idx="18">
                  <c:v>13000</c:v>
                </c:pt>
                <c:pt idx="19">
                  <c:v>13500</c:v>
                </c:pt>
              </c:numCache>
            </c:numRef>
          </c:xVal>
          <c:yVal>
            <c:numRef>
              <c:f>Feuil1!$J$20:$J$39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50.903184517553903</c:v>
                </c:pt>
                <c:pt idx="2">
                  <c:v>56.559093908393223</c:v>
                </c:pt>
                <c:pt idx="3">
                  <c:v>62.215003299232549</c:v>
                </c:pt>
                <c:pt idx="4">
                  <c:v>67.87091269007189</c:v>
                </c:pt>
                <c:pt idx="5">
                  <c:v>73.526822080911202</c:v>
                </c:pt>
                <c:pt idx="6">
                  <c:v>79.182731471750515</c:v>
                </c:pt>
                <c:pt idx="7">
                  <c:v>84.838640862589827</c:v>
                </c:pt>
                <c:pt idx="8">
                  <c:v>90.494550253429153</c:v>
                </c:pt>
                <c:pt idx="9">
                  <c:v>96.150459644268494</c:v>
                </c:pt>
                <c:pt idx="10">
                  <c:v>101.80636903510781</c:v>
                </c:pt>
                <c:pt idx="11">
                  <c:v>107.46227842594713</c:v>
                </c:pt>
                <c:pt idx="12">
                  <c:v>113.11818781678645</c:v>
                </c:pt>
                <c:pt idx="13">
                  <c:v>118.77409720762577</c:v>
                </c:pt>
                <c:pt idx="14">
                  <c:v>124.4300065984651</c:v>
                </c:pt>
                <c:pt idx="15">
                  <c:v>130.08591598930443</c:v>
                </c:pt>
                <c:pt idx="16">
                  <c:v>135.74182538014378</c:v>
                </c:pt>
                <c:pt idx="17">
                  <c:v>141.39773477098305</c:v>
                </c:pt>
                <c:pt idx="18">
                  <c:v>147.0536441618224</c:v>
                </c:pt>
                <c:pt idx="19">
                  <c:v>152.70955355266173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7808"/>
        <c:axId val="165849728"/>
      </c:scatterChart>
      <c:valAx>
        <c:axId val="165847808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Régime (tr/min)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849728"/>
        <c:crosses val="autoZero"/>
        <c:crossBetween val="midCat"/>
      </c:valAx>
      <c:valAx>
        <c:axId val="165849728"/>
        <c:scaling>
          <c:orientation val="minMax"/>
          <c:max val="1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Vitesse (km/h)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84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0</xdr:row>
      <xdr:rowOff>57150</xdr:rowOff>
    </xdr:from>
    <xdr:to>
      <xdr:col>15</xdr:col>
      <xdr:colOff>579120</xdr:colOff>
      <xdr:row>16</xdr:row>
      <xdr:rowOff>15240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510540</xdr:colOff>
      <xdr:row>39</xdr:row>
      <xdr:rowOff>102870</xdr:rowOff>
    </xdr:from>
    <xdr:to>
      <xdr:col>15</xdr:col>
      <xdr:colOff>563880</xdr:colOff>
      <xdr:row>63</xdr:row>
      <xdr:rowOff>137160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518160</xdr:colOff>
      <xdr:row>64</xdr:row>
      <xdr:rowOff>41910</xdr:rowOff>
    </xdr:from>
    <xdr:to>
      <xdr:col>15</xdr:col>
      <xdr:colOff>556260</xdr:colOff>
      <xdr:row>92</xdr:row>
      <xdr:rowOff>60960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abSelected="1" workbookViewId="0">
      <selection activeCell="R54" sqref="R54"/>
    </sheetView>
  </sheetViews>
  <sheetFormatPr baseColWidth="10" defaultColWidth="8.88671875" defaultRowHeight="14.4" x14ac:dyDescent="0.3"/>
  <cols>
    <col min="1" max="5" width="8.88671875" style="7"/>
    <col min="6" max="6" width="10.109375" style="7" customWidth="1"/>
    <col min="7" max="16384" width="8.88671875" style="7"/>
  </cols>
  <sheetData>
    <row r="2" spans="2:8" x14ac:dyDescent="0.3">
      <c r="B2" s="15" t="s">
        <v>0</v>
      </c>
      <c r="C2" s="16"/>
      <c r="D2" s="17"/>
      <c r="F2" s="7" t="s">
        <v>10</v>
      </c>
      <c r="G2" s="7">
        <v>13</v>
      </c>
      <c r="H2" s="7" t="s">
        <v>9</v>
      </c>
    </row>
    <row r="3" spans="2:8" x14ac:dyDescent="0.3">
      <c r="B3" s="1" t="s">
        <v>1</v>
      </c>
      <c r="C3" s="2">
        <v>2.1110000000000002</v>
      </c>
      <c r="D3" s="3" t="s">
        <v>2</v>
      </c>
      <c r="F3" s="7" t="s">
        <v>11</v>
      </c>
      <c r="G3" s="7">
        <v>45</v>
      </c>
      <c r="H3" s="7" t="s">
        <v>9</v>
      </c>
    </row>
    <row r="4" spans="2:8" x14ac:dyDescent="0.3">
      <c r="B4" s="1">
        <v>1</v>
      </c>
      <c r="C4" s="2">
        <v>2.75</v>
      </c>
      <c r="D4" s="3" t="s">
        <v>3</v>
      </c>
    </row>
    <row r="5" spans="2:8" x14ac:dyDescent="0.3">
      <c r="B5" s="1">
        <v>2</v>
      </c>
      <c r="C5" s="2">
        <v>2</v>
      </c>
      <c r="D5" s="3" t="s">
        <v>4</v>
      </c>
      <c r="F5" s="12" t="s">
        <v>22</v>
      </c>
      <c r="G5" s="12"/>
      <c r="H5" s="7">
        <v>0.9</v>
      </c>
    </row>
    <row r="6" spans="2:8" x14ac:dyDescent="0.3">
      <c r="B6" s="1">
        <v>3</v>
      </c>
      <c r="C6" s="2">
        <v>1.66</v>
      </c>
      <c r="D6" s="3" t="s">
        <v>5</v>
      </c>
    </row>
    <row r="7" spans="2:8" x14ac:dyDescent="0.3">
      <c r="B7" s="1">
        <v>4</v>
      </c>
      <c r="C7" s="2">
        <v>1.44</v>
      </c>
      <c r="D7" s="3" t="s">
        <v>6</v>
      </c>
    </row>
    <row r="8" spans="2:8" x14ac:dyDescent="0.3">
      <c r="B8" s="1">
        <v>5</v>
      </c>
      <c r="C8" s="2">
        <v>1.304</v>
      </c>
      <c r="D8" s="3" t="s">
        <v>7</v>
      </c>
    </row>
    <row r="9" spans="2:8" x14ac:dyDescent="0.3">
      <c r="B9" s="4">
        <v>6</v>
      </c>
      <c r="C9" s="5">
        <v>1.208</v>
      </c>
      <c r="D9" s="6" t="s">
        <v>8</v>
      </c>
    </row>
    <row r="10" spans="2:8" x14ac:dyDescent="0.3">
      <c r="B10" s="2"/>
      <c r="C10" s="2"/>
      <c r="D10" s="2"/>
    </row>
    <row r="11" spans="2:8" ht="15" customHeight="1" x14ac:dyDescent="0.3">
      <c r="B11" s="14" t="s">
        <v>24</v>
      </c>
      <c r="C11" s="14"/>
      <c r="D11" s="14"/>
      <c r="E11" s="14"/>
      <c r="F11" s="14"/>
      <c r="G11" s="14"/>
      <c r="H11" s="14"/>
    </row>
    <row r="12" spans="2:8" x14ac:dyDescent="0.3">
      <c r="B12" s="14"/>
      <c r="C12" s="14"/>
      <c r="D12" s="14"/>
      <c r="E12" s="14"/>
      <c r="F12" s="14"/>
      <c r="G12" s="14"/>
      <c r="H12" s="14"/>
    </row>
    <row r="13" spans="2:8" x14ac:dyDescent="0.3">
      <c r="B13" s="14"/>
      <c r="C13" s="14"/>
      <c r="D13" s="14"/>
      <c r="E13" s="14"/>
      <c r="F13" s="14"/>
      <c r="G13" s="14"/>
      <c r="H13" s="14"/>
    </row>
    <row r="14" spans="2:8" x14ac:dyDescent="0.3">
      <c r="B14" s="14"/>
      <c r="C14" s="14"/>
      <c r="D14" s="14"/>
      <c r="E14" s="14"/>
      <c r="F14" s="14"/>
      <c r="G14" s="14"/>
      <c r="H14" s="14"/>
    </row>
    <row r="15" spans="2:8" x14ac:dyDescent="0.3">
      <c r="B15" s="2"/>
      <c r="C15" s="2"/>
      <c r="D15" s="2"/>
    </row>
    <row r="18" spans="2:16" x14ac:dyDescent="0.3">
      <c r="B18" s="13" t="s">
        <v>20</v>
      </c>
      <c r="C18" s="13" t="s">
        <v>21</v>
      </c>
      <c r="D18" s="13" t="s">
        <v>23</v>
      </c>
      <c r="E18" s="12" t="s">
        <v>19</v>
      </c>
      <c r="F18" s="12"/>
      <c r="G18" s="12"/>
      <c r="H18" s="12"/>
      <c r="I18" s="12"/>
      <c r="J18" s="12"/>
      <c r="K18" s="12" t="s">
        <v>12</v>
      </c>
      <c r="L18" s="12"/>
      <c r="M18" s="12"/>
      <c r="N18" s="12"/>
      <c r="O18" s="12"/>
      <c r="P18" s="12"/>
    </row>
    <row r="19" spans="2:16" x14ac:dyDescent="0.3">
      <c r="B19" s="13"/>
      <c r="C19" s="13"/>
      <c r="D19" s="13"/>
      <c r="E19" s="7" t="s">
        <v>13</v>
      </c>
      <c r="F19" s="7" t="s">
        <v>14</v>
      </c>
      <c r="G19" s="7" t="s">
        <v>15</v>
      </c>
      <c r="H19" s="7" t="s">
        <v>16</v>
      </c>
      <c r="I19" s="7" t="s">
        <v>17</v>
      </c>
      <c r="J19" s="7" t="s">
        <v>18</v>
      </c>
      <c r="K19" s="7" t="s">
        <v>13</v>
      </c>
      <c r="L19" s="7" t="s">
        <v>14</v>
      </c>
      <c r="M19" s="7" t="s">
        <v>15</v>
      </c>
      <c r="N19" s="7" t="s">
        <v>16</v>
      </c>
      <c r="O19" s="7" t="s">
        <v>17</v>
      </c>
      <c r="P19" s="7" t="s">
        <v>18</v>
      </c>
    </row>
    <row r="20" spans="2:16" s="10" customFormat="1" x14ac:dyDescent="0.3">
      <c r="B20" s="11">
        <v>0</v>
      </c>
      <c r="C20" s="11">
        <v>0</v>
      </c>
      <c r="D20" s="11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</row>
    <row r="21" spans="2:16" x14ac:dyDescent="0.3">
      <c r="B21" s="7">
        <v>4500</v>
      </c>
      <c r="C21" s="7">
        <v>4.5999999999999996</v>
      </c>
      <c r="D21" s="7">
        <f>C21*B21*3.14/3000*1.34</f>
        <v>29.032440000000001</v>
      </c>
      <c r="E21" s="8">
        <f>($B21*$G$2/($C$3*$C$4*$G$3))*3.14*0.53*60/1000</f>
        <v>22.360380689892764</v>
      </c>
      <c r="F21" s="8">
        <f t="shared" ref="F21:F39" si="0">($B21*$G$2/($C$3*$C$5*$G$3))*3.14*0.53*60/1000</f>
        <v>30.745523448602555</v>
      </c>
      <c r="G21" s="8">
        <f t="shared" ref="G21:G39" si="1">($B21*$G$2/($C$3*$C$6*$G$3))*3.14*0.53*60/1000</f>
        <v>37.042799335665734</v>
      </c>
      <c r="H21" s="8">
        <f t="shared" ref="H21:H39" si="2">($B21*$G$2/($C$3*$C$7*$G$3))*3.14*0.53*60/1000</f>
        <v>42.702115900836887</v>
      </c>
      <c r="I21" s="8">
        <f t="shared" ref="I21:I39" si="3">($B21*$G$2/($C$3*$C$8*$G$3))*3.14*0.53*60/1000</f>
        <v>47.155710810740118</v>
      </c>
      <c r="J21" s="8">
        <f t="shared" ref="J21:J39" si="4">($B21*$G$2/($C$3*$C$9*$G$3))*3.14*0.53*60/1000</f>
        <v>50.903184517553903</v>
      </c>
      <c r="K21" s="9">
        <f>$C21*($C$3*$C$4*$G$3*$H$5)/$G$2</f>
        <v>83.193698076923084</v>
      </c>
      <c r="L21" s="9">
        <f>$C21*($C$3*$C$5*$G$3*$H$5)/$G$2</f>
        <v>60.504507692307691</v>
      </c>
      <c r="M21" s="9">
        <f>$C21*($C$3*$C$6*$G$3*$H$5)/$G$2</f>
        <v>50.218741384615392</v>
      </c>
      <c r="N21" s="9">
        <f>$C21*($C$3*$C$7*$G$3*$H$5)/$G$2</f>
        <v>43.563245538461544</v>
      </c>
      <c r="O21" s="9">
        <f>$C21*($C$3*$C$8*$G$3*$H$5)/$G$2</f>
        <v>39.448939015384617</v>
      </c>
      <c r="P21" s="9">
        <f>$C21*($C$3*$C$9*$G$3*$H$5)/$G$2</f>
        <v>36.544722646153843</v>
      </c>
    </row>
    <row r="22" spans="2:16" x14ac:dyDescent="0.3">
      <c r="B22" s="7">
        <v>5000</v>
      </c>
      <c r="C22" s="7">
        <v>5.2</v>
      </c>
      <c r="D22" s="7">
        <f t="shared" ref="D22:D39" si="5">C22*B22*3.14/3000*1.34</f>
        <v>36.46586666666667</v>
      </c>
      <c r="E22" s="8">
        <f t="shared" ref="E22:E39" si="6">($B22*$G$2/($C$3*$C$4*$G$3))*3.14*0.53*60/1000</f>
        <v>24.844867433214187</v>
      </c>
      <c r="F22" s="8">
        <f t="shared" si="0"/>
        <v>34.161692720669514</v>
      </c>
      <c r="G22" s="8">
        <f t="shared" si="1"/>
        <v>41.158665928517486</v>
      </c>
      <c r="H22" s="8">
        <f t="shared" si="2"/>
        <v>47.446795445374313</v>
      </c>
      <c r="I22" s="8">
        <f t="shared" si="3"/>
        <v>52.395234234155687</v>
      </c>
      <c r="J22" s="8">
        <f t="shared" si="4"/>
        <v>56.559093908393223</v>
      </c>
      <c r="K22" s="9">
        <f t="shared" ref="K22:K39" si="7">$C22*($C$3*$C$4*$G$3*$H$5)/$G$2</f>
        <v>94.045050000000018</v>
      </c>
      <c r="L22" s="9">
        <f t="shared" ref="L22:L39" si="8">$C22*($C$3*$C$5*$G$3*$H$5)/$G$2</f>
        <v>68.3964</v>
      </c>
      <c r="M22" s="9">
        <f t="shared" ref="M22:M39" si="9">$C22*($C$3*$C$6*$G$3*$H$5)/$G$2</f>
        <v>56.769012000000011</v>
      </c>
      <c r="N22" s="9">
        <f t="shared" ref="N22:N39" si="10">$C22*($C$3*$C$7*$G$3*$H$5)/$G$2</f>
        <v>49.245408000000005</v>
      </c>
      <c r="O22" s="9">
        <f t="shared" ref="O22:O39" si="11">$C22*($C$3*$C$8*$G$3*$H$5)/$G$2</f>
        <v>44.594452800000006</v>
      </c>
      <c r="P22" s="9">
        <f t="shared" ref="P22:P39" si="12">$C22*($C$3*$C$9*$G$3*$H$5)/$G$2</f>
        <v>41.311425600000007</v>
      </c>
    </row>
    <row r="23" spans="2:16" x14ac:dyDescent="0.3">
      <c r="B23" s="7">
        <v>5500</v>
      </c>
      <c r="C23" s="7">
        <v>5.4</v>
      </c>
      <c r="D23" s="7">
        <f t="shared" si="5"/>
        <v>41.655240000000013</v>
      </c>
      <c r="E23" s="8">
        <f t="shared" si="6"/>
        <v>27.32935417653561</v>
      </c>
      <c r="F23" s="8">
        <f t="shared" si="0"/>
        <v>37.577861992736466</v>
      </c>
      <c r="G23" s="8">
        <f t="shared" si="1"/>
        <v>45.274532521369231</v>
      </c>
      <c r="H23" s="8">
        <f t="shared" si="2"/>
        <v>52.19147498991174</v>
      </c>
      <c r="I23" s="8">
        <f t="shared" si="3"/>
        <v>57.634757657571257</v>
      </c>
      <c r="J23" s="8">
        <f t="shared" si="4"/>
        <v>62.215003299232549</v>
      </c>
      <c r="K23" s="9">
        <f t="shared" si="7"/>
        <v>97.662167307692329</v>
      </c>
      <c r="L23" s="9">
        <f t="shared" si="8"/>
        <v>71.027030769230777</v>
      </c>
      <c r="M23" s="9">
        <f t="shared" si="9"/>
        <v>58.95243553846155</v>
      </c>
      <c r="N23" s="9">
        <f t="shared" si="10"/>
        <v>51.139462153846168</v>
      </c>
      <c r="O23" s="9">
        <f t="shared" si="11"/>
        <v>46.309624061538472</v>
      </c>
      <c r="P23" s="9">
        <f t="shared" si="12"/>
        <v>42.900326584615385</v>
      </c>
    </row>
    <row r="24" spans="2:16" x14ac:dyDescent="0.3">
      <c r="B24" s="7">
        <v>6000</v>
      </c>
      <c r="C24" s="7">
        <v>5.2</v>
      </c>
      <c r="D24" s="7">
        <f t="shared" si="5"/>
        <v>43.759039999999999</v>
      </c>
      <c r="E24" s="8">
        <f t="shared" si="6"/>
        <v>29.813840919857022</v>
      </c>
      <c r="F24" s="8">
        <f t="shared" si="0"/>
        <v>40.994031264803411</v>
      </c>
      <c r="G24" s="8">
        <f t="shared" si="1"/>
        <v>49.390399114220976</v>
      </c>
      <c r="H24" s="8">
        <f t="shared" si="2"/>
        <v>56.936154534449173</v>
      </c>
      <c r="I24" s="8">
        <f t="shared" si="3"/>
        <v>62.874281080986833</v>
      </c>
      <c r="J24" s="8">
        <f t="shared" si="4"/>
        <v>67.87091269007189</v>
      </c>
      <c r="K24" s="9">
        <f t="shared" si="7"/>
        <v>94.045050000000018</v>
      </c>
      <c r="L24" s="9">
        <f t="shared" si="8"/>
        <v>68.3964</v>
      </c>
      <c r="M24" s="9">
        <f t="shared" si="9"/>
        <v>56.769012000000011</v>
      </c>
      <c r="N24" s="9">
        <f t="shared" si="10"/>
        <v>49.245408000000005</v>
      </c>
      <c r="O24" s="9">
        <f t="shared" si="11"/>
        <v>44.594452800000006</v>
      </c>
      <c r="P24" s="9">
        <f t="shared" si="12"/>
        <v>41.311425600000007</v>
      </c>
    </row>
    <row r="25" spans="2:16" x14ac:dyDescent="0.3">
      <c r="B25" s="7">
        <v>6500</v>
      </c>
      <c r="C25" s="7">
        <v>4.9000000000000004</v>
      </c>
      <c r="D25" s="7">
        <f t="shared" si="5"/>
        <v>44.670686666666676</v>
      </c>
      <c r="E25" s="8">
        <f t="shared" si="6"/>
        <v>32.298327663178441</v>
      </c>
      <c r="F25" s="8">
        <f t="shared" si="0"/>
        <v>44.410200536870363</v>
      </c>
      <c r="G25" s="8">
        <f t="shared" si="1"/>
        <v>53.506265707072721</v>
      </c>
      <c r="H25" s="8">
        <f t="shared" si="2"/>
        <v>61.680834078986607</v>
      </c>
      <c r="I25" s="8">
        <f t="shared" si="3"/>
        <v>68.11380450440241</v>
      </c>
      <c r="J25" s="8">
        <f t="shared" si="4"/>
        <v>73.526822080911202</v>
      </c>
      <c r="K25" s="9">
        <f t="shared" si="7"/>
        <v>88.619374038461558</v>
      </c>
      <c r="L25" s="9">
        <f t="shared" si="8"/>
        <v>64.450453846153863</v>
      </c>
      <c r="M25" s="9">
        <f t="shared" si="9"/>
        <v>53.493876692307708</v>
      </c>
      <c r="N25" s="9">
        <f t="shared" si="10"/>
        <v>46.404326769230778</v>
      </c>
      <c r="O25" s="9">
        <f t="shared" si="11"/>
        <v>42.021695907692319</v>
      </c>
      <c r="P25" s="9">
        <f t="shared" si="12"/>
        <v>38.928074123076925</v>
      </c>
    </row>
    <row r="26" spans="2:16" x14ac:dyDescent="0.3">
      <c r="B26" s="7">
        <v>7000</v>
      </c>
      <c r="C26" s="7">
        <v>5</v>
      </c>
      <c r="D26" s="7">
        <f t="shared" si="5"/>
        <v>49.088666666666668</v>
      </c>
      <c r="E26" s="8">
        <f t="shared" si="6"/>
        <v>34.782814406499867</v>
      </c>
      <c r="F26" s="8">
        <f t="shared" si="0"/>
        <v>47.826369808937315</v>
      </c>
      <c r="G26" s="8">
        <f t="shared" si="1"/>
        <v>57.622132299924466</v>
      </c>
      <c r="H26" s="8">
        <f t="shared" si="2"/>
        <v>66.425513623524054</v>
      </c>
      <c r="I26" s="8">
        <f t="shared" si="3"/>
        <v>73.353327927817972</v>
      </c>
      <c r="J26" s="8">
        <f t="shared" si="4"/>
        <v>79.182731471750515</v>
      </c>
      <c r="K26" s="9">
        <f t="shared" si="7"/>
        <v>90.427932692307706</v>
      </c>
      <c r="L26" s="9">
        <f t="shared" si="8"/>
        <v>65.765769230769237</v>
      </c>
      <c r="M26" s="9">
        <f t="shared" si="9"/>
        <v>54.585588461538471</v>
      </c>
      <c r="N26" s="9">
        <f t="shared" si="10"/>
        <v>47.351353846153856</v>
      </c>
      <c r="O26" s="9">
        <f t="shared" si="11"/>
        <v>42.879281538461548</v>
      </c>
      <c r="P26" s="9">
        <f t="shared" si="12"/>
        <v>39.722524615384614</v>
      </c>
    </row>
    <row r="27" spans="2:16" x14ac:dyDescent="0.3">
      <c r="B27" s="7">
        <v>7500</v>
      </c>
      <c r="C27" s="7">
        <v>5.2</v>
      </c>
      <c r="D27" s="7">
        <f t="shared" si="5"/>
        <v>54.698800000000006</v>
      </c>
      <c r="E27" s="8">
        <f t="shared" si="6"/>
        <v>37.267301149821279</v>
      </c>
      <c r="F27" s="8">
        <f t="shared" si="0"/>
        <v>51.24253908100426</v>
      </c>
      <c r="G27" s="8">
        <f t="shared" si="1"/>
        <v>61.737998892776218</v>
      </c>
      <c r="H27" s="8">
        <f t="shared" si="2"/>
        <v>71.170193168061459</v>
      </c>
      <c r="I27" s="8">
        <f t="shared" si="3"/>
        <v>78.592851351233534</v>
      </c>
      <c r="J27" s="8">
        <f t="shared" si="4"/>
        <v>84.838640862589827</v>
      </c>
      <c r="K27" s="9">
        <f t="shared" si="7"/>
        <v>94.045050000000018</v>
      </c>
      <c r="L27" s="9">
        <f t="shared" si="8"/>
        <v>68.3964</v>
      </c>
      <c r="M27" s="9">
        <f t="shared" si="9"/>
        <v>56.769012000000011</v>
      </c>
      <c r="N27" s="9">
        <f t="shared" si="10"/>
        <v>49.245408000000005</v>
      </c>
      <c r="O27" s="9">
        <f t="shared" si="11"/>
        <v>44.594452800000006</v>
      </c>
      <c r="P27" s="9">
        <f t="shared" si="12"/>
        <v>41.311425600000007</v>
      </c>
    </row>
    <row r="28" spans="2:16" x14ac:dyDescent="0.3">
      <c r="B28" s="7">
        <v>8000</v>
      </c>
      <c r="C28" s="7">
        <v>5.8</v>
      </c>
      <c r="D28" s="7">
        <f t="shared" si="5"/>
        <v>65.077546666666677</v>
      </c>
      <c r="E28" s="8">
        <f t="shared" si="6"/>
        <v>39.751787893142698</v>
      </c>
      <c r="F28" s="8">
        <f t="shared" si="0"/>
        <v>54.658708353071219</v>
      </c>
      <c r="G28" s="8">
        <f t="shared" si="1"/>
        <v>65.853865485627978</v>
      </c>
      <c r="H28" s="8">
        <f t="shared" si="2"/>
        <v>75.914872712598893</v>
      </c>
      <c r="I28" s="8">
        <f t="shared" si="3"/>
        <v>83.832374774649097</v>
      </c>
      <c r="J28" s="8">
        <f t="shared" si="4"/>
        <v>90.494550253429153</v>
      </c>
      <c r="K28" s="9">
        <f t="shared" si="7"/>
        <v>104.89640192307694</v>
      </c>
      <c r="L28" s="9">
        <f t="shared" si="8"/>
        <v>76.288292307692316</v>
      </c>
      <c r="M28" s="9">
        <f t="shared" si="9"/>
        <v>63.319282615384623</v>
      </c>
      <c r="N28" s="9">
        <f t="shared" si="10"/>
        <v>54.927570461538465</v>
      </c>
      <c r="O28" s="9">
        <f t="shared" si="11"/>
        <v>49.739966584615395</v>
      </c>
      <c r="P28" s="9">
        <f t="shared" si="12"/>
        <v>46.078128553846156</v>
      </c>
    </row>
    <row r="29" spans="2:16" x14ac:dyDescent="0.3">
      <c r="B29" s="7">
        <v>8500</v>
      </c>
      <c r="C29" s="7">
        <v>6</v>
      </c>
      <c r="D29" s="7">
        <f t="shared" si="5"/>
        <v>71.529200000000003</v>
      </c>
      <c r="E29" s="8">
        <f t="shared" si="6"/>
        <v>42.236274636464124</v>
      </c>
      <c r="F29" s="8">
        <f t="shared" si="0"/>
        <v>58.074877625138164</v>
      </c>
      <c r="G29" s="8">
        <f t="shared" si="1"/>
        <v>69.969732078479723</v>
      </c>
      <c r="H29" s="8">
        <f t="shared" si="2"/>
        <v>80.659552257136326</v>
      </c>
      <c r="I29" s="8">
        <f t="shared" si="3"/>
        <v>89.071898198064659</v>
      </c>
      <c r="J29" s="8">
        <f t="shared" si="4"/>
        <v>96.150459644268494</v>
      </c>
      <c r="K29" s="9">
        <f t="shared" si="7"/>
        <v>108.51351923076926</v>
      </c>
      <c r="L29" s="9">
        <f t="shared" si="8"/>
        <v>78.918923076923093</v>
      </c>
      <c r="M29" s="9">
        <f t="shared" si="9"/>
        <v>65.502706153846162</v>
      </c>
      <c r="N29" s="9">
        <f t="shared" si="10"/>
        <v>56.821624615384628</v>
      </c>
      <c r="O29" s="9">
        <f t="shared" si="11"/>
        <v>51.455137846153853</v>
      </c>
      <c r="P29" s="9">
        <f t="shared" si="12"/>
        <v>47.667029538461534</v>
      </c>
    </row>
    <row r="30" spans="2:16" x14ac:dyDescent="0.3">
      <c r="B30" s="7">
        <v>9000</v>
      </c>
      <c r="C30" s="7">
        <v>6</v>
      </c>
      <c r="D30" s="7">
        <f t="shared" si="5"/>
        <v>75.736800000000002</v>
      </c>
      <c r="E30" s="8">
        <f t="shared" si="6"/>
        <v>44.720761379785529</v>
      </c>
      <c r="F30" s="8">
        <f t="shared" si="0"/>
        <v>61.491046897205109</v>
      </c>
      <c r="G30" s="8">
        <f t="shared" si="1"/>
        <v>74.085598671331468</v>
      </c>
      <c r="H30" s="8">
        <f t="shared" si="2"/>
        <v>85.404231801673774</v>
      </c>
      <c r="I30" s="8">
        <f t="shared" si="3"/>
        <v>94.311421621480235</v>
      </c>
      <c r="J30" s="8">
        <f t="shared" si="4"/>
        <v>101.80636903510781</v>
      </c>
      <c r="K30" s="9">
        <f t="shared" si="7"/>
        <v>108.51351923076926</v>
      </c>
      <c r="L30" s="9">
        <f t="shared" si="8"/>
        <v>78.918923076923093</v>
      </c>
      <c r="M30" s="9">
        <f t="shared" si="9"/>
        <v>65.502706153846162</v>
      </c>
      <c r="N30" s="9">
        <f t="shared" si="10"/>
        <v>56.821624615384628</v>
      </c>
      <c r="O30" s="9">
        <f t="shared" si="11"/>
        <v>51.455137846153853</v>
      </c>
      <c r="P30" s="9">
        <f t="shared" si="12"/>
        <v>47.667029538461534</v>
      </c>
    </row>
    <row r="31" spans="2:16" x14ac:dyDescent="0.3">
      <c r="B31" s="7">
        <v>9500</v>
      </c>
      <c r="C31" s="7">
        <v>5.9</v>
      </c>
      <c r="D31" s="7">
        <f t="shared" si="5"/>
        <v>78.611993333333345</v>
      </c>
      <c r="E31" s="8">
        <f t="shared" si="6"/>
        <v>47.205248123106955</v>
      </c>
      <c r="F31" s="8">
        <f t="shared" si="0"/>
        <v>64.907216169272075</v>
      </c>
      <c r="G31" s="8">
        <f t="shared" si="1"/>
        <v>78.201465264183227</v>
      </c>
      <c r="H31" s="8">
        <f t="shared" si="2"/>
        <v>90.148911346211193</v>
      </c>
      <c r="I31" s="8">
        <f t="shared" si="3"/>
        <v>99.550945044895826</v>
      </c>
      <c r="J31" s="8">
        <f t="shared" si="4"/>
        <v>107.46227842594713</v>
      </c>
      <c r="K31" s="9">
        <f t="shared" si="7"/>
        <v>106.70496057692311</v>
      </c>
      <c r="L31" s="9">
        <f t="shared" si="8"/>
        <v>77.603607692307705</v>
      </c>
      <c r="M31" s="9">
        <f t="shared" si="9"/>
        <v>64.410994384615393</v>
      </c>
      <c r="N31" s="9">
        <f t="shared" si="10"/>
        <v>55.874597538461551</v>
      </c>
      <c r="O31" s="9">
        <f t="shared" si="11"/>
        <v>50.597552215384624</v>
      </c>
      <c r="P31" s="9">
        <f t="shared" si="12"/>
        <v>46.872579046153845</v>
      </c>
    </row>
    <row r="32" spans="2:16" x14ac:dyDescent="0.3">
      <c r="B32" s="7">
        <v>10000</v>
      </c>
      <c r="C32" s="7">
        <v>5.8</v>
      </c>
      <c r="D32" s="7">
        <f t="shared" si="5"/>
        <v>81.34693333333334</v>
      </c>
      <c r="E32" s="8">
        <f t="shared" si="6"/>
        <v>49.689734866428374</v>
      </c>
      <c r="F32" s="8">
        <f t="shared" si="0"/>
        <v>68.323385441339028</v>
      </c>
      <c r="G32" s="8">
        <f t="shared" si="1"/>
        <v>82.317331857034972</v>
      </c>
      <c r="H32" s="8">
        <f t="shared" si="2"/>
        <v>94.893590890748627</v>
      </c>
      <c r="I32" s="8">
        <f t="shared" si="3"/>
        <v>104.79046846831137</v>
      </c>
      <c r="J32" s="8">
        <f t="shared" si="4"/>
        <v>113.11818781678645</v>
      </c>
      <c r="K32" s="9">
        <f t="shared" si="7"/>
        <v>104.89640192307694</v>
      </c>
      <c r="L32" s="9">
        <f t="shared" si="8"/>
        <v>76.288292307692316</v>
      </c>
      <c r="M32" s="9">
        <f t="shared" si="9"/>
        <v>63.319282615384623</v>
      </c>
      <c r="N32" s="9">
        <f t="shared" si="10"/>
        <v>54.927570461538465</v>
      </c>
      <c r="O32" s="9">
        <f t="shared" si="11"/>
        <v>49.739966584615395</v>
      </c>
      <c r="P32" s="9">
        <f t="shared" si="12"/>
        <v>46.078128553846156</v>
      </c>
    </row>
    <row r="33" spans="2:16" x14ac:dyDescent="0.3">
      <c r="B33" s="7">
        <v>10500</v>
      </c>
      <c r="C33" s="7">
        <v>5.6</v>
      </c>
      <c r="D33" s="7">
        <f t="shared" si="5"/>
        <v>82.468959999999996</v>
      </c>
      <c r="E33" s="8">
        <f t="shared" si="6"/>
        <v>52.174221609749793</v>
      </c>
      <c r="F33" s="8">
        <f t="shared" si="0"/>
        <v>71.739554713405965</v>
      </c>
      <c r="G33" s="8">
        <f t="shared" si="1"/>
        <v>86.433198449886703</v>
      </c>
      <c r="H33" s="8">
        <f t="shared" si="2"/>
        <v>99.63827043528606</v>
      </c>
      <c r="I33" s="8">
        <f t="shared" si="3"/>
        <v>110.02999189172694</v>
      </c>
      <c r="J33" s="8">
        <f t="shared" si="4"/>
        <v>118.77409720762577</v>
      </c>
      <c r="K33" s="9">
        <f t="shared" si="7"/>
        <v>101.27928461538463</v>
      </c>
      <c r="L33" s="9">
        <f t="shared" si="8"/>
        <v>73.657661538461539</v>
      </c>
      <c r="M33" s="9">
        <f t="shared" si="9"/>
        <v>61.135859076923083</v>
      </c>
      <c r="N33" s="9">
        <f t="shared" si="10"/>
        <v>53.033516307692317</v>
      </c>
      <c r="O33" s="9">
        <f t="shared" si="11"/>
        <v>48.024795323076923</v>
      </c>
      <c r="P33" s="9">
        <f t="shared" si="12"/>
        <v>44.489227569230771</v>
      </c>
    </row>
    <row r="34" spans="2:16" x14ac:dyDescent="0.3">
      <c r="B34" s="7">
        <v>11000</v>
      </c>
      <c r="C34" s="7">
        <v>5.3</v>
      </c>
      <c r="D34" s="7">
        <f t="shared" si="5"/>
        <v>81.767693333333341</v>
      </c>
      <c r="E34" s="8">
        <f t="shared" si="6"/>
        <v>54.658708353071219</v>
      </c>
      <c r="F34" s="8">
        <f t="shared" si="0"/>
        <v>75.155723985472932</v>
      </c>
      <c r="G34" s="8">
        <f t="shared" si="1"/>
        <v>90.549065042738462</v>
      </c>
      <c r="H34" s="8">
        <f t="shared" si="2"/>
        <v>104.38294997982348</v>
      </c>
      <c r="I34" s="8">
        <f t="shared" si="3"/>
        <v>115.26951531514251</v>
      </c>
      <c r="J34" s="8">
        <f t="shared" si="4"/>
        <v>124.4300065984651</v>
      </c>
      <c r="K34" s="9">
        <f t="shared" si="7"/>
        <v>95.853608653846166</v>
      </c>
      <c r="L34" s="9">
        <f t="shared" si="8"/>
        <v>69.711715384615388</v>
      </c>
      <c r="M34" s="9">
        <f t="shared" si="9"/>
        <v>57.860723769230773</v>
      </c>
      <c r="N34" s="9">
        <f t="shared" si="10"/>
        <v>50.19243507692309</v>
      </c>
      <c r="O34" s="9">
        <f t="shared" si="11"/>
        <v>45.452038430769228</v>
      </c>
      <c r="P34" s="9">
        <f t="shared" si="12"/>
        <v>42.105876092307689</v>
      </c>
    </row>
    <row r="35" spans="2:16" x14ac:dyDescent="0.3">
      <c r="B35" s="7">
        <v>11500</v>
      </c>
      <c r="C35" s="7">
        <v>4.9000000000000004</v>
      </c>
      <c r="D35" s="7">
        <f t="shared" si="5"/>
        <v>79.032753333333346</v>
      </c>
      <c r="E35" s="8">
        <f t="shared" si="6"/>
        <v>57.143195096392624</v>
      </c>
      <c r="F35" s="8">
        <f t="shared" si="0"/>
        <v>78.571893257539884</v>
      </c>
      <c r="G35" s="8">
        <f t="shared" si="1"/>
        <v>94.664931635590207</v>
      </c>
      <c r="H35" s="8">
        <f t="shared" si="2"/>
        <v>109.12762952436094</v>
      </c>
      <c r="I35" s="8">
        <f t="shared" si="3"/>
        <v>120.50903873855808</v>
      </c>
      <c r="J35" s="8">
        <f t="shared" si="4"/>
        <v>130.08591598930443</v>
      </c>
      <c r="K35" s="9">
        <f t="shared" si="7"/>
        <v>88.619374038461558</v>
      </c>
      <c r="L35" s="9">
        <f t="shared" si="8"/>
        <v>64.450453846153863</v>
      </c>
      <c r="M35" s="9">
        <f t="shared" si="9"/>
        <v>53.493876692307708</v>
      </c>
      <c r="N35" s="9">
        <f t="shared" si="10"/>
        <v>46.404326769230778</v>
      </c>
      <c r="O35" s="9">
        <f t="shared" si="11"/>
        <v>42.021695907692319</v>
      </c>
      <c r="P35" s="9">
        <f t="shared" si="12"/>
        <v>38.928074123076925</v>
      </c>
    </row>
    <row r="36" spans="2:16" x14ac:dyDescent="0.3">
      <c r="B36" s="7">
        <v>12000</v>
      </c>
      <c r="C36" s="7">
        <v>4.5</v>
      </c>
      <c r="D36" s="7">
        <f t="shared" si="5"/>
        <v>75.736800000000002</v>
      </c>
      <c r="E36" s="8">
        <f t="shared" si="6"/>
        <v>59.627681839714043</v>
      </c>
      <c r="F36" s="8">
        <f t="shared" si="0"/>
        <v>81.988062529606822</v>
      </c>
      <c r="G36" s="8">
        <f t="shared" si="1"/>
        <v>98.780798228441952</v>
      </c>
      <c r="H36" s="8">
        <f t="shared" si="2"/>
        <v>113.87230906889835</v>
      </c>
      <c r="I36" s="8">
        <f t="shared" si="3"/>
        <v>125.74856216197367</v>
      </c>
      <c r="J36" s="8">
        <f t="shared" si="4"/>
        <v>135.74182538014378</v>
      </c>
      <c r="K36" s="9">
        <f t="shared" si="7"/>
        <v>81.385139423076936</v>
      </c>
      <c r="L36" s="9">
        <f t="shared" si="8"/>
        <v>59.189192307692309</v>
      </c>
      <c r="M36" s="9">
        <f t="shared" si="9"/>
        <v>49.127029615384622</v>
      </c>
      <c r="N36" s="9">
        <f t="shared" si="10"/>
        <v>42.616218461538473</v>
      </c>
      <c r="O36" s="9">
        <f t="shared" si="11"/>
        <v>38.591353384615388</v>
      </c>
      <c r="P36" s="9">
        <f t="shared" si="12"/>
        <v>35.750272153846154</v>
      </c>
    </row>
    <row r="37" spans="2:16" x14ac:dyDescent="0.3">
      <c r="B37" s="7">
        <v>12500</v>
      </c>
      <c r="C37" s="7">
        <v>4.0999999999999996</v>
      </c>
      <c r="D37" s="7">
        <f t="shared" si="5"/>
        <v>71.879833333333323</v>
      </c>
      <c r="E37" s="8">
        <f t="shared" si="6"/>
        <v>62.112168583035469</v>
      </c>
      <c r="F37" s="8">
        <f t="shared" si="0"/>
        <v>85.404231801673788</v>
      </c>
      <c r="G37" s="8">
        <f t="shared" si="1"/>
        <v>102.8966648212937</v>
      </c>
      <c r="H37" s="8">
        <f t="shared" si="2"/>
        <v>118.61698861343578</v>
      </c>
      <c r="I37" s="8">
        <f t="shared" si="3"/>
        <v>130.9880855853892</v>
      </c>
      <c r="J37" s="8">
        <f t="shared" si="4"/>
        <v>141.39773477098305</v>
      </c>
      <c r="K37" s="9">
        <f t="shared" si="7"/>
        <v>74.150904807692314</v>
      </c>
      <c r="L37" s="9">
        <f t="shared" si="8"/>
        <v>53.92793076923077</v>
      </c>
      <c r="M37" s="9">
        <f t="shared" si="9"/>
        <v>44.760182538461542</v>
      </c>
      <c r="N37" s="9">
        <f t="shared" si="10"/>
        <v>38.828110153846154</v>
      </c>
      <c r="O37" s="9">
        <f t="shared" si="11"/>
        <v>35.161010861538458</v>
      </c>
      <c r="P37" s="9">
        <f t="shared" si="12"/>
        <v>32.572470184615383</v>
      </c>
    </row>
    <row r="38" spans="2:16" x14ac:dyDescent="0.3">
      <c r="B38" s="7">
        <v>13000</v>
      </c>
      <c r="C38" s="7">
        <v>3.7</v>
      </c>
      <c r="D38" s="7">
        <f t="shared" si="5"/>
        <v>67.461853333333337</v>
      </c>
      <c r="E38" s="8">
        <f t="shared" si="6"/>
        <v>64.596655326356881</v>
      </c>
      <c r="F38" s="8">
        <f t="shared" si="0"/>
        <v>88.820401073740726</v>
      </c>
      <c r="G38" s="8">
        <f t="shared" si="1"/>
        <v>107.01253141414544</v>
      </c>
      <c r="H38" s="8">
        <f t="shared" si="2"/>
        <v>123.36166815797321</v>
      </c>
      <c r="I38" s="8">
        <f t="shared" si="3"/>
        <v>136.22760900880482</v>
      </c>
      <c r="J38" s="8">
        <f t="shared" si="4"/>
        <v>147.0536441618224</v>
      </c>
      <c r="K38" s="9">
        <f t="shared" si="7"/>
        <v>66.916670192307706</v>
      </c>
      <c r="L38" s="9">
        <f t="shared" si="8"/>
        <v>48.666669230769237</v>
      </c>
      <c r="M38" s="9">
        <f t="shared" si="9"/>
        <v>40.393335461538463</v>
      </c>
      <c r="N38" s="9">
        <f t="shared" si="10"/>
        <v>35.040001846153856</v>
      </c>
      <c r="O38" s="9">
        <f t="shared" si="11"/>
        <v>31.730668338461541</v>
      </c>
      <c r="P38" s="9">
        <f t="shared" si="12"/>
        <v>29.39466821538462</v>
      </c>
    </row>
    <row r="39" spans="2:16" x14ac:dyDescent="0.3">
      <c r="B39" s="7">
        <v>13500</v>
      </c>
      <c r="C39" s="7">
        <v>3.3</v>
      </c>
      <c r="D39" s="7">
        <f t="shared" si="5"/>
        <v>62.482860000000002</v>
      </c>
      <c r="E39" s="8">
        <f t="shared" si="6"/>
        <v>67.081142069678307</v>
      </c>
      <c r="F39" s="8">
        <f t="shared" si="0"/>
        <v>92.236570345807692</v>
      </c>
      <c r="G39" s="8">
        <f t="shared" si="1"/>
        <v>111.12839800699719</v>
      </c>
      <c r="H39" s="8">
        <f t="shared" si="2"/>
        <v>128.10634770251067</v>
      </c>
      <c r="I39" s="8">
        <f t="shared" si="3"/>
        <v>141.46713243222035</v>
      </c>
      <c r="J39" s="8">
        <f t="shared" si="4"/>
        <v>152.70955355266173</v>
      </c>
      <c r="K39" s="9">
        <f t="shared" si="7"/>
        <v>59.682435576923083</v>
      </c>
      <c r="L39" s="9">
        <f t="shared" si="8"/>
        <v>43.405407692307691</v>
      </c>
      <c r="M39" s="9">
        <f t="shared" si="9"/>
        <v>36.026488384615391</v>
      </c>
      <c r="N39" s="9">
        <f t="shared" si="10"/>
        <v>31.251893538461541</v>
      </c>
      <c r="O39" s="9">
        <f t="shared" si="11"/>
        <v>28.300325815384614</v>
      </c>
      <c r="P39" s="9">
        <f t="shared" si="12"/>
        <v>26.216866246153845</v>
      </c>
    </row>
  </sheetData>
  <mergeCells count="8">
    <mergeCell ref="K18:P18"/>
    <mergeCell ref="D18:D19"/>
    <mergeCell ref="B11:H14"/>
    <mergeCell ref="B2:D2"/>
    <mergeCell ref="B18:B19"/>
    <mergeCell ref="C18:C19"/>
    <mergeCell ref="F5:G5"/>
    <mergeCell ref="E18:J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2014-12-02T12:44:52Z</dcterms:modified>
</cp:coreProperties>
</file>