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\Dropbox (Maderas Collective)\Maderas Collective - ZF\Production\13.0 Programación  y Tiempos\Programacion de Planta\Septiembre\"/>
    </mc:Choice>
  </mc:AlternateContent>
  <bookViews>
    <workbookView xWindow="0" yWindow="0" windowWidth="12000" windowHeight="4545" tabRatio="602" firstSheet="1" activeTab="2"/>
  </bookViews>
  <sheets>
    <sheet name="28 agosto al 03  de Sep  35" sheetId="10" r:id="rId1"/>
    <sheet name="04 Sep al 10  de Sep  36 " sheetId="11" r:id="rId2"/>
    <sheet name="11 Sep al 17  de Sep  37" sheetId="13" r:id="rId3"/>
    <sheet name="Ordenes en stop" sheetId="12" r:id="rId4"/>
  </sheets>
  <definedNames>
    <definedName name="__xlfn_WEEKNUM">#N/A</definedName>
    <definedName name="_xlnm._FilterDatabase" localSheetId="1" hidden="1">'04 Sep al 10  de Sep  36 '!$B$5:$P$50</definedName>
    <definedName name="_xlnm._FilterDatabase" localSheetId="2" hidden="1">'11 Sep al 17  de Sep  37'!$B$5:$P$50</definedName>
    <definedName name="_xlnm._FilterDatabase" localSheetId="0" hidden="1">'28 agosto al 03  de Sep  35'!$B$5:$P$71</definedName>
    <definedName name="_xlnm.Print_Area" localSheetId="1">'04 Sep al 10  de Sep  36 '!$B$5:$P$48</definedName>
    <definedName name="_xlnm.Print_Area" localSheetId="2">'11 Sep al 17  de Sep  37'!$B$5:$P$48</definedName>
    <definedName name="_xlnm.Print_Area" localSheetId="0">'28 agosto al 03  de Sep  35'!$B$2:$P$6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6" i="13" l="1"/>
  <c r="T25" i="13"/>
  <c r="T16" i="13"/>
  <c r="T18" i="13"/>
  <c r="T23" i="13"/>
  <c r="T24" i="13"/>
  <c r="T17" i="13"/>
  <c r="T31" i="13"/>
  <c r="T30" i="13"/>
  <c r="T19" i="13"/>
  <c r="T29" i="13"/>
  <c r="T48" i="13"/>
  <c r="T28" i="13"/>
  <c r="T22" i="13"/>
  <c r="T27" i="13"/>
  <c r="T21" i="13"/>
  <c r="T47" i="13"/>
  <c r="T34" i="13"/>
  <c r="T35" i="13"/>
  <c r="T36" i="13"/>
  <c r="T37" i="13"/>
  <c r="T38" i="13"/>
  <c r="T39" i="13"/>
  <c r="T40" i="13"/>
  <c r="T33" i="13"/>
  <c r="T44" i="13"/>
  <c r="T46" i="13"/>
  <c r="T42" i="13"/>
  <c r="T15" i="13"/>
  <c r="T14" i="13"/>
  <c r="T20" i="13"/>
  <c r="T13" i="13"/>
  <c r="T43" i="13"/>
  <c r="T41" i="13"/>
  <c r="T45" i="13"/>
  <c r="T12" i="13"/>
  <c r="T11" i="13"/>
  <c r="T10" i="13"/>
  <c r="T9" i="13"/>
  <c r="T8" i="13"/>
  <c r="T7" i="13"/>
  <c r="T6" i="13"/>
  <c r="T32" i="13"/>
  <c r="T50" i="13"/>
  <c r="T49" i="13"/>
  <c r="T3" i="13" l="1"/>
  <c r="R3" i="13"/>
  <c r="S3" i="13" l="1"/>
  <c r="T4" i="13"/>
  <c r="U4" i="13" s="1"/>
  <c r="V4" i="13" s="1"/>
  <c r="W4" i="13" s="1"/>
  <c r="X4" i="13" s="1"/>
  <c r="S4" i="13"/>
  <c r="O4" i="13"/>
  <c r="N4" i="13"/>
  <c r="M4" i="13"/>
  <c r="L4" i="13"/>
  <c r="K4" i="13"/>
  <c r="J4" i="13"/>
  <c r="I4" i="13"/>
  <c r="H4" i="13"/>
  <c r="F4" i="13"/>
  <c r="X3" i="13"/>
  <c r="W3" i="13"/>
  <c r="V3" i="13"/>
  <c r="U3" i="13"/>
  <c r="F4" i="11"/>
  <c r="X3" i="11"/>
  <c r="X50" i="11"/>
  <c r="X49" i="11"/>
  <c r="X48" i="11"/>
  <c r="X47" i="11"/>
  <c r="X46" i="11"/>
  <c r="X45" i="11"/>
  <c r="X44" i="11"/>
  <c r="X43" i="11"/>
  <c r="X42" i="11"/>
  <c r="X41" i="11"/>
  <c r="X36" i="11"/>
  <c r="X17" i="11"/>
  <c r="X16" i="11"/>
  <c r="X15" i="11"/>
  <c r="X14" i="11"/>
  <c r="X13" i="11"/>
  <c r="X12" i="11"/>
  <c r="X20" i="11"/>
  <c r="X8" i="11"/>
  <c r="X7" i="11"/>
  <c r="X6" i="11"/>
  <c r="X40" i="11"/>
  <c r="X39" i="11"/>
  <c r="X38" i="11"/>
  <c r="X37" i="11"/>
  <c r="X35" i="11"/>
  <c r="X34" i="11"/>
  <c r="X33" i="11"/>
  <c r="X32" i="11"/>
  <c r="X21" i="11"/>
  <c r="X19" i="11"/>
  <c r="X18" i="11"/>
  <c r="X11" i="11"/>
  <c r="V3" i="11"/>
  <c r="W3" i="11"/>
  <c r="X28" i="11"/>
  <c r="X23" i="11" l="1"/>
  <c r="X22" i="11"/>
  <c r="X25" i="11"/>
  <c r="X26" i="11"/>
  <c r="X27" i="11"/>
  <c r="X29" i="11"/>
  <c r="X30" i="11"/>
  <c r="X31" i="11"/>
  <c r="X24" i="11"/>
  <c r="X10" i="11"/>
  <c r="X9" i="11"/>
  <c r="L4" i="11" l="1"/>
  <c r="K4" i="11"/>
  <c r="J4" i="11"/>
  <c r="I4" i="11"/>
  <c r="M4" i="11"/>
  <c r="N4" i="11"/>
  <c r="O4" i="11"/>
  <c r="H4" i="11"/>
  <c r="U3" i="11" l="1"/>
  <c r="T3" i="11" l="1"/>
  <c r="R3" i="11"/>
  <c r="S41" i="11"/>
  <c r="S3" i="11" l="1"/>
  <c r="S4" i="11"/>
  <c r="T4" i="11" s="1"/>
  <c r="U4" i="11" s="1"/>
  <c r="V4" i="11" s="1"/>
  <c r="W4" i="11" s="1"/>
  <c r="X4" i="11" s="1"/>
  <c r="W35" i="10"/>
  <c r="W26" i="10" l="1"/>
  <c r="V3" i="10"/>
  <c r="W37" i="10"/>
  <c r="W38" i="10"/>
  <c r="W39" i="10"/>
  <c r="W40" i="10"/>
  <c r="W41" i="10"/>
  <c r="W42" i="10"/>
  <c r="W43" i="10"/>
  <c r="W44" i="10"/>
  <c r="W45" i="10"/>
  <c r="W46" i="10"/>
  <c r="W47" i="10"/>
  <c r="W48" i="10"/>
  <c r="W49" i="10"/>
  <c r="W50" i="10"/>
  <c r="W51" i="10"/>
  <c r="W52" i="10"/>
  <c r="W53" i="10"/>
  <c r="W54" i="10"/>
  <c r="W55" i="10"/>
  <c r="W56" i="10"/>
  <c r="W57" i="10"/>
  <c r="W58" i="10"/>
  <c r="W59" i="10"/>
  <c r="W60" i="10"/>
  <c r="W61" i="10"/>
  <c r="W62" i="10"/>
  <c r="W63" i="10"/>
  <c r="W64" i="10"/>
  <c r="W65" i="10"/>
  <c r="W66" i="10"/>
  <c r="W67" i="10"/>
  <c r="W68" i="10"/>
  <c r="W69" i="10"/>
  <c r="W70" i="10"/>
  <c r="W71" i="10"/>
  <c r="W72" i="10"/>
  <c r="W36" i="10"/>
  <c r="W27" i="10"/>
  <c r="W28" i="10"/>
  <c r="W29" i="10"/>
  <c r="W30" i="10"/>
  <c r="W31" i="10"/>
  <c r="W32" i="10"/>
  <c r="W33" i="10"/>
  <c r="W34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13" i="10"/>
  <c r="W12" i="10"/>
  <c r="W11" i="10"/>
  <c r="W10" i="10"/>
  <c r="W9" i="10"/>
  <c r="W7" i="10"/>
  <c r="W8" i="10"/>
  <c r="W6" i="10"/>
  <c r="X3" i="10"/>
  <c r="U3" i="10"/>
  <c r="W3" i="10" l="1"/>
  <c r="F4" i="10"/>
  <c r="O4" i="10" l="1"/>
  <c r="I4" i="10"/>
  <c r="J4" i="10"/>
  <c r="K4" i="10"/>
  <c r="L4" i="10"/>
  <c r="M4" i="10"/>
  <c r="N4" i="10"/>
  <c r="H4" i="10"/>
  <c r="T3" i="10" l="1"/>
  <c r="S3" i="10"/>
  <c r="R3" i="10" l="1"/>
  <c r="S4" i="10" l="1"/>
  <c r="T4" i="10" s="1"/>
  <c r="U4" i="10" s="1"/>
  <c r="V4" i="10" s="1"/>
  <c r="W4" i="10" s="1"/>
  <c r="X4" i="10" s="1"/>
</calcChain>
</file>

<file path=xl/comments1.xml><?xml version="1.0" encoding="utf-8"?>
<comments xmlns="http://schemas.openxmlformats.org/spreadsheetml/2006/main">
  <authors>
    <author>Mc</author>
  </authors>
  <commentList>
    <comment ref="M9" authorId="0" shapeId="0">
      <text>
        <r>
          <rPr>
            <b/>
            <sz val="9"/>
            <color indexed="81"/>
            <rFont val="Tahoma"/>
            <family val="2"/>
          </rPr>
          <t>Mc:</t>
        </r>
        <r>
          <rPr>
            <sz val="9"/>
            <color indexed="81"/>
            <rFont val="Tahoma"/>
            <family val="2"/>
          </rPr>
          <t xml:space="preserve">
Problema de acabado el material se esta callendo acabado va a quitar el acabado para volver aplicar. 
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Mc:</t>
        </r>
        <r>
          <rPr>
            <sz val="9"/>
            <color indexed="81"/>
            <rFont val="Tahoma"/>
            <family val="2"/>
          </rPr>
          <t xml:space="preserve">
Esperando muestra de sur para proceder con el material.
</t>
        </r>
      </text>
    </comment>
  </commentList>
</comments>
</file>

<file path=xl/comments2.xml><?xml version="1.0" encoding="utf-8"?>
<comments xmlns="http://schemas.openxmlformats.org/spreadsheetml/2006/main">
  <authors>
    <author>Mc</author>
  </authors>
  <commentList>
    <comment ref="H40" authorId="0" shapeId="0">
      <text>
        <r>
          <rPr>
            <b/>
            <sz val="9"/>
            <color indexed="81"/>
            <rFont val="Tahoma"/>
            <family val="2"/>
          </rPr>
          <t>Mc:</t>
        </r>
        <r>
          <rPr>
            <sz val="9"/>
            <color indexed="81"/>
            <rFont val="Tahoma"/>
            <family val="2"/>
          </rPr>
          <t xml:space="preserve">
Combio de proceso en las 2 ot se cambio el metodo se sacara de piezas solidas.</t>
        </r>
      </text>
    </comment>
  </commentList>
</comments>
</file>

<file path=xl/comments3.xml><?xml version="1.0" encoding="utf-8"?>
<comments xmlns="http://schemas.openxmlformats.org/spreadsheetml/2006/main">
  <authors>
    <author>Mc</author>
  </authors>
  <commentList>
    <comment ref="K27" authorId="0" shapeId="0">
      <text>
        <r>
          <rPr>
            <b/>
            <sz val="9"/>
            <color indexed="81"/>
            <rFont val="Tahoma"/>
            <charset val="1"/>
          </rPr>
          <t>Mc:</t>
        </r>
        <r>
          <rPr>
            <sz val="9"/>
            <color indexed="81"/>
            <rFont val="Tahoma"/>
            <charset val="1"/>
          </rPr>
          <t xml:space="preserve">
Problema de descauadre en la planita de la silla 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Mc:</t>
        </r>
        <r>
          <rPr>
            <sz val="9"/>
            <color indexed="81"/>
            <rFont val="Tahoma"/>
            <family val="2"/>
          </rPr>
          <t xml:space="preserve">
Combio de proceso en las 2 ot se cambio el metodo se sacara de piezas solidas.</t>
        </r>
      </text>
    </comment>
  </commentList>
</comments>
</file>

<file path=xl/sharedStrings.xml><?xml version="1.0" encoding="utf-8"?>
<sst xmlns="http://schemas.openxmlformats.org/spreadsheetml/2006/main" count="770" uniqueCount="93">
  <si>
    <t>Maderas Collective reporte de avances de produccion</t>
  </si>
  <si>
    <t>OT</t>
  </si>
  <si>
    <t xml:space="preserve">Cliente </t>
  </si>
  <si>
    <t xml:space="preserve">Mueble </t>
  </si>
  <si>
    <t xml:space="preserve">Especie </t>
  </si>
  <si>
    <t>Cantidad</t>
  </si>
  <si>
    <t>Fecha de ingreso a produccion</t>
  </si>
  <si>
    <t>Selección</t>
  </si>
  <si>
    <t>Dimension</t>
  </si>
  <si>
    <t xml:space="preserve">Carpinteria </t>
  </si>
  <si>
    <t>Soldadura</t>
  </si>
  <si>
    <t xml:space="preserve">Lija </t>
  </si>
  <si>
    <t>Acabado</t>
  </si>
  <si>
    <t xml:space="preserve">Empaque </t>
  </si>
  <si>
    <t xml:space="preserve">Obstaculos </t>
  </si>
  <si>
    <t>L</t>
  </si>
  <si>
    <t>M</t>
  </si>
  <si>
    <t>X</t>
  </si>
  <si>
    <t>J</t>
  </si>
  <si>
    <t>V</t>
  </si>
  <si>
    <t>S</t>
  </si>
  <si>
    <t>D</t>
  </si>
  <si>
    <t>Mesa</t>
  </si>
  <si>
    <t>silla</t>
  </si>
  <si>
    <t>Cedro Macho</t>
  </si>
  <si>
    <t>Werwork</t>
  </si>
  <si>
    <t>Teca</t>
  </si>
  <si>
    <t>Home</t>
  </si>
  <si>
    <t>Patisazo</t>
  </si>
  <si>
    <t>Custon Bar</t>
  </si>
  <si>
    <t xml:space="preserve">Blue Mesa </t>
  </si>
  <si>
    <t>Silla Bar</t>
  </si>
  <si>
    <t>Cedro MAcho</t>
  </si>
  <si>
    <t>Banca Bar</t>
  </si>
  <si>
    <t>Base Top</t>
  </si>
  <si>
    <t>Genizaro</t>
  </si>
  <si>
    <t>388 A</t>
  </si>
  <si>
    <t>Costa Palmas</t>
  </si>
  <si>
    <t>Mesa de teca</t>
  </si>
  <si>
    <t>388 B</t>
  </si>
  <si>
    <t xml:space="preserve">Bandeja </t>
  </si>
  <si>
    <t>Sillas</t>
  </si>
  <si>
    <t>Werwork ( Holanda )</t>
  </si>
  <si>
    <t>Werwork ( Ontario )</t>
  </si>
  <si>
    <t>Werwork ( New Jersey )</t>
  </si>
  <si>
    <t>Console</t>
  </si>
  <si>
    <t>Silla Baja</t>
  </si>
  <si>
    <t>389 B</t>
  </si>
  <si>
    <t>Bandeja</t>
  </si>
  <si>
    <t>389 A</t>
  </si>
  <si>
    <t>Arce</t>
  </si>
  <si>
    <t>Metal/Plywood</t>
  </si>
  <si>
    <t>Silla Bonaza</t>
  </si>
  <si>
    <t>Fecha 28 de Agosto al 03 Septiembre Semana 35</t>
  </si>
  <si>
    <t>Troncos</t>
  </si>
  <si>
    <t xml:space="preserve">Orden en piso Esperando a que llege la madera </t>
  </si>
  <si>
    <t>Varios</t>
  </si>
  <si>
    <t>Esperando Madera</t>
  </si>
  <si>
    <t xml:space="preserve">Westfield </t>
  </si>
  <si>
    <t xml:space="preserve">CH-115 </t>
  </si>
  <si>
    <t xml:space="preserve">Frijolillo </t>
  </si>
  <si>
    <t xml:space="preserve">Papagayo Four seasons </t>
  </si>
  <si>
    <t xml:space="preserve">Mesa Bar </t>
  </si>
  <si>
    <t xml:space="preserve">Roble </t>
  </si>
  <si>
    <t xml:space="preserve">The Wick Hotel </t>
  </si>
  <si>
    <t xml:space="preserve">Silla </t>
  </si>
  <si>
    <t>Silla alta</t>
  </si>
  <si>
    <t>Fecha 04 de Septiembre al 10 Septiembre Semana 36</t>
  </si>
  <si>
    <t>Westfield Reposicion</t>
  </si>
  <si>
    <t>silla con respaldo</t>
  </si>
  <si>
    <t>plywood/metal</t>
  </si>
  <si>
    <t xml:space="preserve">Banco </t>
  </si>
  <si>
    <t>Top</t>
  </si>
  <si>
    <t>Top 2</t>
  </si>
  <si>
    <t xml:space="preserve">Las Palmeras </t>
  </si>
  <si>
    <t xml:space="preserve">Puertas </t>
  </si>
  <si>
    <t xml:space="preserve">Top 3 </t>
  </si>
  <si>
    <t>Hux Hux</t>
  </si>
  <si>
    <t>Prototipo Silla 1</t>
  </si>
  <si>
    <t>Prototipo Silla 2</t>
  </si>
  <si>
    <t>N°</t>
  </si>
  <si>
    <t>BGE-251</t>
  </si>
  <si>
    <t xml:space="preserve">LB-250 </t>
  </si>
  <si>
    <t xml:space="preserve">Mesa lateral de madera solida </t>
  </si>
  <si>
    <t xml:space="preserve">Chilamate </t>
  </si>
  <si>
    <t xml:space="preserve">Stop Soldadura con Proyecto de The wick </t>
  </si>
  <si>
    <t>Wood Block</t>
  </si>
  <si>
    <t xml:space="preserve">silla baja </t>
  </si>
  <si>
    <t>Fecha 11 de Septiembre al 17 Septiembre Semana 37</t>
  </si>
  <si>
    <t>Wework</t>
  </si>
  <si>
    <t>Wework ( Holanda )</t>
  </si>
  <si>
    <t>Wework ( New Jersey )</t>
  </si>
  <si>
    <t>Wework ( Ontario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</si>
</sst>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1"/>
    </font>
    <font>
      <b/>
      <sz val="16"/>
      <color indexed="8"/>
      <name val="Bell MT"/>
      <family val="1"/>
    </font>
    <font>
      <b/>
      <sz val="14"/>
      <color indexed="8"/>
      <name val="Calibri"/>
      <family val="2"/>
    </font>
    <font>
      <sz val="11"/>
      <color indexed="8"/>
      <name val="Arial narrow"/>
      <family val="2"/>
      <charset val="1"/>
    </font>
    <font>
      <b/>
      <sz val="10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9" fontId="1" fillId="0" borderId="0" applyBorder="0" applyProtection="0"/>
  </cellStyleXfs>
  <cellXfs count="56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4" fillId="0" borderId="1" xfId="0" applyNumberFormat="1" applyFont="1" applyBorder="1" applyAlignment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0" borderId="0" xfId="0" applyFont="1"/>
    <xf numFmtId="0" fontId="4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9" fontId="1" fillId="7" borderId="1" xfId="1" applyFill="1" applyBorder="1" applyAlignment="1">
      <alignment horizontal="center" vertical="center"/>
    </xf>
    <xf numFmtId="0" fontId="0" fillId="9" borderId="1" xfId="0" applyFill="1" applyBorder="1"/>
    <xf numFmtId="9" fontId="4" fillId="0" borderId="2" xfId="0" applyNumberFormat="1" applyFont="1" applyBorder="1"/>
    <xf numFmtId="9" fontId="1" fillId="0" borderId="3" xfId="1" applyBorder="1"/>
    <xf numFmtId="14" fontId="0" fillId="6" borderId="1" xfId="0" applyNumberFormat="1" applyFill="1" applyBorder="1" applyAlignment="1">
      <alignment horizontal="center" vertical="center"/>
    </xf>
    <xf numFmtId="9" fontId="4" fillId="10" borderId="2" xfId="0" applyNumberFormat="1" applyFont="1" applyFill="1" applyBorder="1"/>
    <xf numFmtId="0" fontId="0" fillId="11" borderId="0" xfId="0" applyFill="1"/>
    <xf numFmtId="9" fontId="3" fillId="11" borderId="0" xfId="0" applyNumberFormat="1" applyFont="1" applyFill="1"/>
    <xf numFmtId="16" fontId="4" fillId="11" borderId="1" xfId="0" applyNumberFormat="1" applyFont="1" applyFill="1" applyBorder="1" applyAlignment="1"/>
    <xf numFmtId="0" fontId="4" fillId="11" borderId="1" xfId="0" applyFont="1" applyFill="1" applyBorder="1" applyAlignment="1">
      <alignment horizontal="center" vertical="center"/>
    </xf>
    <xf numFmtId="9" fontId="4" fillId="11" borderId="2" xfId="0" applyNumberFormat="1" applyFont="1" applyFill="1" applyBorder="1"/>
    <xf numFmtId="0" fontId="0" fillId="0" borderId="0" xfId="0" applyFill="1"/>
    <xf numFmtId="16" fontId="4" fillId="0" borderId="1" xfId="0" applyNumberFormat="1" applyFont="1" applyFill="1" applyBorder="1" applyAlignment="1"/>
    <xf numFmtId="0" fontId="4" fillId="0" borderId="1" xfId="0" applyFont="1" applyFill="1" applyBorder="1" applyAlignment="1">
      <alignment horizontal="center" vertical="center"/>
    </xf>
    <xf numFmtId="9" fontId="0" fillId="0" borderId="0" xfId="0" applyNumberFormat="1"/>
    <xf numFmtId="9" fontId="1" fillId="10" borderId="3" xfId="1" applyFill="1" applyBorder="1"/>
    <xf numFmtId="0" fontId="0" fillId="8" borderId="1" xfId="0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9" fontId="4" fillId="3" borderId="2" xfId="0" applyNumberFormat="1" applyFont="1" applyFill="1" applyBorder="1"/>
    <xf numFmtId="9" fontId="1" fillId="3" borderId="3" xfId="1" applyFill="1" applyBorder="1"/>
    <xf numFmtId="9" fontId="1" fillId="8" borderId="1" xfId="1" applyFill="1" applyBorder="1"/>
    <xf numFmtId="9" fontId="4" fillId="12" borderId="2" xfId="0" applyNumberFormat="1" applyFont="1" applyFill="1" applyBorder="1"/>
    <xf numFmtId="9" fontId="1" fillId="12" borderId="3" xfId="1" applyFill="1" applyBorder="1"/>
    <xf numFmtId="9" fontId="1" fillId="13" borderId="1" xfId="1" applyFill="1" applyBorder="1" applyAlignment="1">
      <alignment horizontal="center" vertical="center"/>
    </xf>
    <xf numFmtId="9" fontId="4" fillId="14" borderId="2" xfId="0" applyNumberFormat="1" applyFont="1" applyFill="1" applyBorder="1"/>
    <xf numFmtId="9" fontId="1" fillId="14" borderId="3" xfId="1" applyFill="1" applyBorder="1"/>
    <xf numFmtId="9" fontId="4" fillId="9" borderId="2" xfId="0" applyNumberFormat="1" applyFont="1" applyFill="1" applyBorder="1"/>
    <xf numFmtId="9" fontId="1" fillId="9" borderId="3" xfId="1" applyFill="1" applyBorder="1"/>
    <xf numFmtId="9" fontId="4" fillId="0" borderId="2" xfId="0" applyNumberFormat="1" applyFont="1" applyFill="1" applyBorder="1"/>
    <xf numFmtId="9" fontId="1" fillId="0" borderId="3" xfId="1" applyFill="1" applyBorder="1"/>
    <xf numFmtId="9" fontId="4" fillId="15" borderId="2" xfId="0" applyNumberFormat="1" applyFont="1" applyFill="1" applyBorder="1"/>
    <xf numFmtId="0" fontId="0" fillId="16" borderId="1" xfId="0" applyFill="1" applyBorder="1" applyAlignment="1">
      <alignment horizontal="center" vertical="center"/>
    </xf>
    <xf numFmtId="9" fontId="1" fillId="0" borderId="1" xfId="1" applyBorder="1"/>
    <xf numFmtId="9" fontId="1" fillId="10" borderId="1" xfId="1" applyFill="1" applyBorder="1" applyAlignment="1">
      <alignment horizontal="center" vertical="center"/>
    </xf>
    <xf numFmtId="9" fontId="4" fillId="17" borderId="2" xfId="0" applyNumberFormat="1" applyFont="1" applyFill="1" applyBorder="1"/>
    <xf numFmtId="9" fontId="1" fillId="17" borderId="3" xfId="1" applyFill="1" applyBorder="1"/>
    <xf numFmtId="0" fontId="2" fillId="0" borderId="0" xfId="0" applyFont="1" applyAlignment="1">
      <alignment horizontal="center"/>
    </xf>
    <xf numFmtId="9" fontId="4" fillId="10" borderId="3" xfId="0" applyNumberFormat="1" applyFont="1" applyFill="1" applyBorder="1"/>
    <xf numFmtId="9" fontId="1" fillId="10" borderId="2" xfId="1" applyFill="1" applyBorder="1"/>
    <xf numFmtId="9" fontId="4" fillId="0" borderId="3" xfId="0" applyNumberFormat="1" applyFont="1" applyFill="1" applyBorder="1"/>
    <xf numFmtId="9" fontId="1" fillId="12" borderId="2" xfId="1" applyFill="1" applyBorder="1"/>
    <xf numFmtId="9" fontId="4" fillId="0" borderId="0" xfId="0" applyNumberFormat="1" applyFont="1" applyBorder="1"/>
    <xf numFmtId="0" fontId="0" fillId="0" borderId="2" xfId="0" applyBorder="1"/>
    <xf numFmtId="9" fontId="1" fillId="0" borderId="2" xfId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NI"/>
              <a:t>Productividad de la semana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'28 agosto al 03  de Sep  35'!$R$5:$X$5</c:f>
              <c:strCache>
                <c:ptCount val="7"/>
                <c:pt idx="0">
                  <c:v>L</c:v>
                </c:pt>
                <c:pt idx="1">
                  <c:v>M</c:v>
                </c:pt>
                <c:pt idx="2">
                  <c:v>X</c:v>
                </c:pt>
                <c:pt idx="3">
                  <c:v>J</c:v>
                </c:pt>
                <c:pt idx="4">
                  <c:v>V</c:v>
                </c:pt>
                <c:pt idx="5">
                  <c:v>S</c:v>
                </c:pt>
                <c:pt idx="6">
                  <c:v>D</c:v>
                </c:pt>
              </c:strCache>
            </c:strRef>
          </c:cat>
          <c:val>
            <c:numRef>
              <c:f>'28 agosto al 03  de Sep  35'!$R$3:$X$3</c:f>
              <c:numCache>
                <c:formatCode>0%</c:formatCode>
                <c:ptCount val="7"/>
                <c:pt idx="0">
                  <c:v>0.32045238095238093</c:v>
                </c:pt>
                <c:pt idx="1">
                  <c:v>0.33001648351648349</c:v>
                </c:pt>
                <c:pt idx="2">
                  <c:v>0.34710989010989007</c:v>
                </c:pt>
                <c:pt idx="3">
                  <c:v>0.36717216117216123</c:v>
                </c:pt>
                <c:pt idx="4">
                  <c:v>0.34676354679802951</c:v>
                </c:pt>
                <c:pt idx="5">
                  <c:v>0.35031527093596054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EB9-4EC9-9565-4ED09C990E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20003680"/>
        <c:axId val="46474096"/>
      </c:barChart>
      <c:catAx>
        <c:axId val="22000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4096"/>
        <c:crosses val="autoZero"/>
        <c:auto val="1"/>
        <c:lblAlgn val="ctr"/>
        <c:lblOffset val="100"/>
        <c:noMultiLvlLbl val="0"/>
      </c:catAx>
      <c:valAx>
        <c:axId val="464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0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NI"/>
              <a:t>Productividad de la semana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'04 Sep al 10  de Sep  36 '!$R$5:$X$5</c:f>
              <c:strCache>
                <c:ptCount val="7"/>
                <c:pt idx="0">
                  <c:v>L</c:v>
                </c:pt>
                <c:pt idx="1">
                  <c:v>M</c:v>
                </c:pt>
                <c:pt idx="2">
                  <c:v>X</c:v>
                </c:pt>
                <c:pt idx="3">
                  <c:v>J</c:v>
                </c:pt>
                <c:pt idx="4">
                  <c:v>V</c:v>
                </c:pt>
                <c:pt idx="5">
                  <c:v>S</c:v>
                </c:pt>
                <c:pt idx="6">
                  <c:v>D</c:v>
                </c:pt>
              </c:strCache>
            </c:strRef>
          </c:cat>
          <c:val>
            <c:numRef>
              <c:f>'04 Sep al 10  de Sep  36 '!$R$3:$X$3</c:f>
              <c:numCache>
                <c:formatCode>0%</c:formatCode>
                <c:ptCount val="7"/>
                <c:pt idx="0">
                  <c:v>0.28071428571428581</c:v>
                </c:pt>
                <c:pt idx="1">
                  <c:v>0.24540025740025748</c:v>
                </c:pt>
                <c:pt idx="2">
                  <c:v>0.25310275689223061</c:v>
                </c:pt>
                <c:pt idx="3">
                  <c:v>0.23898615725359917</c:v>
                </c:pt>
                <c:pt idx="4">
                  <c:v>0.2630074074074073</c:v>
                </c:pt>
                <c:pt idx="5">
                  <c:v>0.31398095238095242</c:v>
                </c:pt>
                <c:pt idx="6">
                  <c:v>0.33309603174603158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20-431A-892A-CFC242F15C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6476336"/>
        <c:axId val="46476896"/>
      </c:barChart>
      <c:catAx>
        <c:axId val="4647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6896"/>
        <c:crosses val="autoZero"/>
        <c:auto val="1"/>
        <c:lblAlgn val="ctr"/>
        <c:lblOffset val="100"/>
        <c:noMultiLvlLbl val="0"/>
      </c:catAx>
      <c:valAx>
        <c:axId val="4647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NI"/>
              <a:t>Productividad de la semana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'11 Sep al 17  de Sep  37'!$R$5:$X$5</c:f>
              <c:strCache>
                <c:ptCount val="7"/>
                <c:pt idx="0">
                  <c:v>L</c:v>
                </c:pt>
                <c:pt idx="1">
                  <c:v>M</c:v>
                </c:pt>
                <c:pt idx="2">
                  <c:v>X</c:v>
                </c:pt>
                <c:pt idx="3">
                  <c:v>J</c:v>
                </c:pt>
                <c:pt idx="4">
                  <c:v>V</c:v>
                </c:pt>
                <c:pt idx="5">
                  <c:v>S</c:v>
                </c:pt>
                <c:pt idx="6">
                  <c:v>D</c:v>
                </c:pt>
              </c:strCache>
            </c:strRef>
          </c:cat>
          <c:val>
            <c:numRef>
              <c:f>'11 Sep al 17  de Sep  37'!$R$3:$X$3</c:f>
              <c:numCache>
                <c:formatCode>0%</c:formatCode>
                <c:ptCount val="7"/>
                <c:pt idx="0">
                  <c:v>0.35753121693121676</c:v>
                </c:pt>
                <c:pt idx="1">
                  <c:v>0.39055952380952386</c:v>
                </c:pt>
                <c:pt idx="2">
                  <c:v>0.39135317460317459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A73-439E-8D23-D7ED79EE1D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20634528"/>
        <c:axId val="220635088"/>
      </c:barChart>
      <c:catAx>
        <c:axId val="2206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35088"/>
        <c:crosses val="autoZero"/>
        <c:auto val="1"/>
        <c:lblAlgn val="ctr"/>
        <c:lblOffset val="100"/>
        <c:noMultiLvlLbl val="0"/>
      </c:catAx>
      <c:valAx>
        <c:axId val="22063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3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22488</xdr:colOff>
      <xdr:row>3</xdr:row>
      <xdr:rowOff>11905</xdr:rowOff>
    </xdr:from>
    <xdr:to>
      <xdr:col>39</xdr:col>
      <xdr:colOff>440531</xdr:colOff>
      <xdr:row>8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22488</xdr:colOff>
      <xdr:row>3</xdr:row>
      <xdr:rowOff>11905</xdr:rowOff>
    </xdr:from>
    <xdr:to>
      <xdr:col>39</xdr:col>
      <xdr:colOff>440531</xdr:colOff>
      <xdr:row>12</xdr:row>
      <xdr:rowOff>11906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22488</xdr:colOff>
      <xdr:row>3</xdr:row>
      <xdr:rowOff>11905</xdr:rowOff>
    </xdr:from>
    <xdr:to>
      <xdr:col>39</xdr:col>
      <xdr:colOff>440531</xdr:colOff>
      <xdr:row>12</xdr:row>
      <xdr:rowOff>11906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X74"/>
  <sheetViews>
    <sheetView showGridLines="0" zoomScale="80" zoomScaleNormal="80" workbookViewId="0">
      <pane ySplit="1" topLeftCell="A32" activePane="bottomLeft" state="frozen"/>
      <selection pane="bottomLeft" activeCell="M76" sqref="M76"/>
    </sheetView>
  </sheetViews>
  <sheetFormatPr baseColWidth="10" defaultRowHeight="15" x14ac:dyDescent="0.25"/>
  <cols>
    <col min="1" max="1" width="3.42578125" customWidth="1"/>
    <col min="3" max="3" width="25.140625" customWidth="1"/>
    <col min="4" max="4" width="30.85546875" customWidth="1"/>
    <col min="5" max="5" width="24.42578125" customWidth="1"/>
    <col min="6" max="6" width="7.42578125" style="2" customWidth="1"/>
    <col min="7" max="7" width="13" style="2" customWidth="1"/>
    <col min="8" max="8" width="8.85546875" customWidth="1"/>
    <col min="9" max="9" width="11.140625" customWidth="1"/>
    <col min="10" max="10" width="9.7109375" customWidth="1"/>
    <col min="11" max="11" width="8.7109375" style="2" customWidth="1"/>
    <col min="12" max="12" width="6.85546875" customWidth="1"/>
    <col min="13" max="13" width="9.7109375" customWidth="1"/>
    <col min="14" max="14" width="8.42578125" customWidth="1"/>
    <col min="15" max="15" width="8.7109375" customWidth="1"/>
    <col min="16" max="16" width="62" customWidth="1"/>
    <col min="17" max="17" width="2.85546875" customWidth="1"/>
    <col min="18" max="18" width="10.5703125" style="18" customWidth="1"/>
    <col min="19" max="19" width="13.28515625" customWidth="1"/>
    <col min="20" max="20" width="12" style="23" customWidth="1"/>
    <col min="21" max="21" width="12.140625" customWidth="1"/>
    <col min="22" max="22" width="12.42578125" customWidth="1"/>
    <col min="23" max="23" width="12.7109375" customWidth="1"/>
    <col min="24" max="24" width="14.85546875" customWidth="1"/>
  </cols>
  <sheetData>
    <row r="2" spans="2:24" ht="21" x14ac:dyDescent="0.35">
      <c r="B2" s="48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2:24" ht="21" x14ac:dyDescent="0.35">
      <c r="B3" s="48" t="s">
        <v>53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R3" s="19">
        <f t="shared" ref="R3:T3" si="0">AVERAGE(R6:R31)</f>
        <v>0.32045238095238093</v>
      </c>
      <c r="S3" s="19">
        <f t="shared" si="0"/>
        <v>0.33001648351648349</v>
      </c>
      <c r="T3" s="19">
        <f t="shared" si="0"/>
        <v>0.34710989010989007</v>
      </c>
      <c r="U3" s="19">
        <f>AVERAGE(U6:U31)</f>
        <v>0.36717216117216123</v>
      </c>
      <c r="V3" s="19">
        <f>AVERAGE(V6:V34)</f>
        <v>0.34676354679802951</v>
      </c>
      <c r="W3" s="19">
        <f>AVERAGE(W6:W34)</f>
        <v>0.35031527093596054</v>
      </c>
      <c r="X3" s="19" t="e">
        <f t="shared" ref="X3" si="1">AVERAGE(X6:X34)</f>
        <v>#DIV/0!</v>
      </c>
    </row>
    <row r="4" spans="2:24" ht="18.75" x14ac:dyDescent="0.3">
      <c r="F4" s="1">
        <f>SUM(F6:F88)</f>
        <v>2695</v>
      </c>
      <c r="H4" s="26">
        <f>AVERAGE(H6:H31)</f>
        <v>0.98750000000000004</v>
      </c>
      <c r="I4" s="26">
        <f t="shared" ref="I4:N4" si="2">AVERAGE(I6:I31)</f>
        <v>0.98533333333333328</v>
      </c>
      <c r="J4" s="26">
        <f t="shared" si="2"/>
        <v>0.88124999999999987</v>
      </c>
      <c r="K4" s="26">
        <f t="shared" si="2"/>
        <v>0.66799999999999993</v>
      </c>
      <c r="L4" s="26">
        <f t="shared" si="2"/>
        <v>0.875</v>
      </c>
      <c r="M4" s="26">
        <f t="shared" si="2"/>
        <v>0.58600000000000008</v>
      </c>
      <c r="N4" s="26">
        <f t="shared" si="2"/>
        <v>1</v>
      </c>
      <c r="O4" s="26">
        <f>AVERAGE(O6:O31)</f>
        <v>1</v>
      </c>
      <c r="R4" s="20">
        <v>42975</v>
      </c>
      <c r="S4" s="3">
        <f t="shared" ref="S4:X4" si="3">+R4+1</f>
        <v>42976</v>
      </c>
      <c r="T4" s="24">
        <f t="shared" si="3"/>
        <v>42977</v>
      </c>
      <c r="U4" s="3">
        <f t="shared" si="3"/>
        <v>42978</v>
      </c>
      <c r="V4" s="3">
        <f t="shared" si="3"/>
        <v>42979</v>
      </c>
      <c r="W4" s="3">
        <f t="shared" si="3"/>
        <v>42980</v>
      </c>
      <c r="X4" s="3">
        <f t="shared" si="3"/>
        <v>42981</v>
      </c>
    </row>
    <row r="5" spans="2:24" s="9" customFormat="1" ht="38.25" x14ac:dyDescent="0.2"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5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7" t="s">
        <v>28</v>
      </c>
      <c r="O5" s="6" t="s">
        <v>13</v>
      </c>
      <c r="P5" s="8" t="s">
        <v>14</v>
      </c>
      <c r="R5" s="21" t="s">
        <v>15</v>
      </c>
      <c r="S5" s="10" t="s">
        <v>16</v>
      </c>
      <c r="T5" s="25" t="s">
        <v>17</v>
      </c>
      <c r="U5" s="10" t="s">
        <v>18</v>
      </c>
      <c r="V5" s="10" t="s">
        <v>19</v>
      </c>
      <c r="W5" s="10" t="s">
        <v>20</v>
      </c>
      <c r="X5" s="10" t="s">
        <v>21</v>
      </c>
    </row>
    <row r="6" spans="2:24" ht="15.75" customHeight="1" x14ac:dyDescent="0.3">
      <c r="B6" s="11">
        <v>252</v>
      </c>
      <c r="C6" s="11" t="s">
        <v>25</v>
      </c>
      <c r="D6" s="11" t="s">
        <v>23</v>
      </c>
      <c r="E6" s="11" t="s">
        <v>51</v>
      </c>
      <c r="F6" s="11">
        <v>5</v>
      </c>
      <c r="G6" s="16">
        <v>42866</v>
      </c>
      <c r="H6" s="12"/>
      <c r="I6" s="12"/>
      <c r="J6" s="12">
        <v>0.56999999999999995</v>
      </c>
      <c r="K6" s="12">
        <v>0.45</v>
      </c>
      <c r="L6" s="12"/>
      <c r="M6" s="12"/>
      <c r="N6" s="28"/>
      <c r="O6" s="12"/>
      <c r="P6" s="13"/>
      <c r="R6" s="17">
        <v>0.17200000000000001</v>
      </c>
      <c r="S6" s="17">
        <v>0.17200000000000001</v>
      </c>
      <c r="T6" s="17">
        <v>0.17200000000000001</v>
      </c>
      <c r="U6" s="17">
        <v>0.20200000000000001</v>
      </c>
      <c r="V6" s="17">
        <v>0.20200000000000001</v>
      </c>
      <c r="W6" s="17">
        <f>SUM(H6+O6+I6+N6+M6+K6+L6+J6)/5</f>
        <v>0.20400000000000001</v>
      </c>
      <c r="X6" s="27"/>
    </row>
    <row r="7" spans="2:24" ht="16.5" x14ac:dyDescent="0.3">
      <c r="B7" s="11">
        <v>358</v>
      </c>
      <c r="C7" s="11" t="s">
        <v>30</v>
      </c>
      <c r="D7" s="11" t="s">
        <v>33</v>
      </c>
      <c r="E7" s="11" t="s">
        <v>32</v>
      </c>
      <c r="F7" s="29">
        <v>50</v>
      </c>
      <c r="G7" s="16">
        <v>42943</v>
      </c>
      <c r="H7" s="12">
        <v>1</v>
      </c>
      <c r="I7" s="12">
        <v>1</v>
      </c>
      <c r="J7" s="12">
        <v>0.95</v>
      </c>
      <c r="K7" s="12"/>
      <c r="L7" s="12">
        <v>0.75</v>
      </c>
      <c r="M7" s="12">
        <v>0.33</v>
      </c>
      <c r="N7" s="28"/>
      <c r="O7" s="12"/>
      <c r="P7" s="13"/>
      <c r="Q7" s="14"/>
      <c r="R7" s="17">
        <v>0.55000000000000004</v>
      </c>
      <c r="S7" s="17">
        <v>0.55833333333333335</v>
      </c>
      <c r="T7" s="27">
        <v>0.58333333333333337</v>
      </c>
      <c r="U7" s="17">
        <v>0.64166666666666672</v>
      </c>
      <c r="V7" s="17">
        <v>0.79</v>
      </c>
      <c r="W7" s="17">
        <f t="shared" ref="W7:W8" si="4">SUM(H7+O7+I7+N7+M7+K7+L7+J7)/5</f>
        <v>0.80600000000000005</v>
      </c>
      <c r="X7" s="27"/>
    </row>
    <row r="8" spans="2:24" ht="16.5" customHeight="1" x14ac:dyDescent="0.3">
      <c r="B8" s="11">
        <v>357</v>
      </c>
      <c r="C8" s="11" t="s">
        <v>30</v>
      </c>
      <c r="D8" s="11" t="s">
        <v>31</v>
      </c>
      <c r="E8" s="11" t="s">
        <v>32</v>
      </c>
      <c r="F8" s="29">
        <v>14</v>
      </c>
      <c r="G8" s="16">
        <v>42943</v>
      </c>
      <c r="H8" s="12">
        <v>1</v>
      </c>
      <c r="I8" s="12">
        <v>1</v>
      </c>
      <c r="J8" s="12">
        <v>0.95</v>
      </c>
      <c r="K8" s="12"/>
      <c r="L8" s="12">
        <v>0.75</v>
      </c>
      <c r="M8" s="35">
        <v>0.25</v>
      </c>
      <c r="N8" s="28"/>
      <c r="O8" s="12"/>
      <c r="P8" s="13"/>
      <c r="Q8" s="14"/>
      <c r="R8" s="17">
        <v>0.57500000000000007</v>
      </c>
      <c r="S8" s="17">
        <v>0.58333333333333337</v>
      </c>
      <c r="T8" s="27">
        <v>0.6</v>
      </c>
      <c r="U8" s="17">
        <v>0.65833333333333333</v>
      </c>
      <c r="V8" s="17">
        <v>0.79</v>
      </c>
      <c r="W8" s="17">
        <f t="shared" si="4"/>
        <v>0.79</v>
      </c>
      <c r="X8" s="27"/>
    </row>
    <row r="9" spans="2:24" ht="16.5" x14ac:dyDescent="0.3">
      <c r="B9" s="11">
        <v>344</v>
      </c>
      <c r="C9" s="11" t="s">
        <v>27</v>
      </c>
      <c r="D9" s="11" t="s">
        <v>29</v>
      </c>
      <c r="E9" s="11" t="s">
        <v>24</v>
      </c>
      <c r="F9" s="29">
        <v>20</v>
      </c>
      <c r="G9" s="16">
        <v>42929</v>
      </c>
      <c r="H9" s="12">
        <v>1</v>
      </c>
      <c r="I9" s="12">
        <v>1</v>
      </c>
      <c r="J9" s="12">
        <v>1</v>
      </c>
      <c r="K9" s="12">
        <v>1</v>
      </c>
      <c r="L9" s="35">
        <v>1</v>
      </c>
      <c r="M9" s="35">
        <v>1</v>
      </c>
      <c r="N9" s="32">
        <v>1</v>
      </c>
      <c r="O9" s="12">
        <v>1</v>
      </c>
      <c r="P9" s="13"/>
      <c r="Q9" s="14"/>
      <c r="R9" s="30">
        <v>1</v>
      </c>
      <c r="S9" s="30">
        <v>1</v>
      </c>
      <c r="T9" s="31">
        <v>1</v>
      </c>
      <c r="U9" s="30">
        <v>1</v>
      </c>
      <c r="V9" s="30">
        <v>1</v>
      </c>
      <c r="W9" s="30">
        <f>SUM(I9+N9+L9+H9+M9+O9+K9+J9)/8</f>
        <v>1</v>
      </c>
      <c r="X9" s="31"/>
    </row>
    <row r="10" spans="2:24" ht="16.5" x14ac:dyDescent="0.3">
      <c r="B10" s="11">
        <v>368</v>
      </c>
      <c r="C10" s="11" t="s">
        <v>27</v>
      </c>
      <c r="D10" s="11" t="s">
        <v>29</v>
      </c>
      <c r="E10" s="11" t="s">
        <v>24</v>
      </c>
      <c r="F10" s="29">
        <v>34</v>
      </c>
      <c r="G10" s="16">
        <v>42950</v>
      </c>
      <c r="H10" s="12">
        <v>1</v>
      </c>
      <c r="I10" s="12">
        <v>1</v>
      </c>
      <c r="J10" s="12">
        <v>1</v>
      </c>
      <c r="K10" s="12">
        <v>1</v>
      </c>
      <c r="L10" s="35">
        <v>1</v>
      </c>
      <c r="M10" s="35">
        <v>1</v>
      </c>
      <c r="N10" s="32">
        <v>1</v>
      </c>
      <c r="O10" s="12">
        <v>1</v>
      </c>
      <c r="P10" s="13"/>
      <c r="Q10" s="14"/>
      <c r="R10" s="30">
        <v>1</v>
      </c>
      <c r="S10" s="30">
        <v>1</v>
      </c>
      <c r="T10" s="31">
        <v>1</v>
      </c>
      <c r="U10" s="30">
        <v>1</v>
      </c>
      <c r="V10" s="30">
        <v>1</v>
      </c>
      <c r="W10" s="30">
        <f>SUM(I10+N10+L10+H10+M10+O10+K10+J10)/8</f>
        <v>1</v>
      </c>
      <c r="X10" s="31"/>
    </row>
    <row r="11" spans="2:24" ht="16.5" x14ac:dyDescent="0.3">
      <c r="B11" s="11">
        <v>362</v>
      </c>
      <c r="C11" s="11" t="s">
        <v>30</v>
      </c>
      <c r="D11" s="11" t="s">
        <v>34</v>
      </c>
      <c r="E11" s="11" t="s">
        <v>35</v>
      </c>
      <c r="F11" s="11">
        <v>2</v>
      </c>
      <c r="G11" s="16">
        <v>42951</v>
      </c>
      <c r="H11" s="12">
        <v>1</v>
      </c>
      <c r="I11" s="12">
        <v>1</v>
      </c>
      <c r="J11" s="12">
        <v>1</v>
      </c>
      <c r="K11" s="12"/>
      <c r="L11" s="12"/>
      <c r="M11" s="12"/>
      <c r="N11" s="28"/>
      <c r="O11" s="12"/>
      <c r="P11" s="13"/>
      <c r="Q11" s="14"/>
      <c r="R11" s="22">
        <v>0.2857142857142857</v>
      </c>
      <c r="S11" s="14">
        <v>0.2857142857142857</v>
      </c>
      <c r="T11" s="15">
        <v>0.3</v>
      </c>
      <c r="U11" s="14">
        <v>0.42857142857142855</v>
      </c>
      <c r="V11" s="14">
        <v>0.42857142857142855</v>
      </c>
      <c r="W11" s="14">
        <f>SUM(M11+K11+J11+N11+I11+H11+O11+L11)/7</f>
        <v>0.42857142857142855</v>
      </c>
      <c r="X11" s="15"/>
    </row>
    <row r="12" spans="2:24" ht="16.5" x14ac:dyDescent="0.3">
      <c r="B12" s="11">
        <v>363</v>
      </c>
      <c r="C12" s="11" t="s">
        <v>30</v>
      </c>
      <c r="D12" s="11" t="s">
        <v>34</v>
      </c>
      <c r="E12" s="11" t="s">
        <v>35</v>
      </c>
      <c r="F12" s="11">
        <v>3</v>
      </c>
      <c r="G12" s="16">
        <v>42951</v>
      </c>
      <c r="H12" s="12">
        <v>1</v>
      </c>
      <c r="I12" s="12">
        <v>1</v>
      </c>
      <c r="J12" s="12">
        <v>1</v>
      </c>
      <c r="K12" s="12"/>
      <c r="L12" s="12"/>
      <c r="M12" s="12"/>
      <c r="N12" s="28"/>
      <c r="O12" s="12"/>
      <c r="P12" s="13"/>
      <c r="Q12" s="14"/>
      <c r="R12" s="22">
        <v>0.2857142857142857</v>
      </c>
      <c r="S12" s="14">
        <v>0.2857142857142857</v>
      </c>
      <c r="T12" s="15">
        <v>0.29285714285714282</v>
      </c>
      <c r="U12" s="14">
        <v>0.42857142857142855</v>
      </c>
      <c r="V12" s="14">
        <v>0.42857142857142855</v>
      </c>
      <c r="W12" s="14">
        <f>SUM(M12+K12+J12+N12+I12+H12+O12+L12)/7</f>
        <v>0.42857142857142855</v>
      </c>
      <c r="X12" s="15"/>
    </row>
    <row r="13" spans="2:24" ht="16.5" x14ac:dyDescent="0.3">
      <c r="B13" s="11" t="s">
        <v>36</v>
      </c>
      <c r="C13" s="11" t="s">
        <v>37</v>
      </c>
      <c r="D13" s="11" t="s">
        <v>38</v>
      </c>
      <c r="E13" s="11" t="s">
        <v>26</v>
      </c>
      <c r="F13" s="11">
        <v>2</v>
      </c>
      <c r="G13" s="16">
        <v>42962</v>
      </c>
      <c r="H13" s="12">
        <v>1</v>
      </c>
      <c r="I13" s="12">
        <v>1</v>
      </c>
      <c r="J13" s="12">
        <v>1</v>
      </c>
      <c r="K13" s="12"/>
      <c r="L13" s="12"/>
      <c r="M13" s="12"/>
      <c r="N13" s="28"/>
      <c r="O13" s="12"/>
      <c r="P13" s="13"/>
      <c r="Q13" s="14"/>
      <c r="R13" s="17">
        <v>0.40833333333333338</v>
      </c>
      <c r="S13" s="17">
        <v>0.45</v>
      </c>
      <c r="T13" s="27">
        <v>0.5</v>
      </c>
      <c r="U13" s="17">
        <v>0.5</v>
      </c>
      <c r="V13" s="17">
        <v>0.5</v>
      </c>
      <c r="W13" s="17">
        <f>SUM(N13+L13+M13+H13+K13+O13+I13+J13)/6</f>
        <v>0.5</v>
      </c>
      <c r="X13" s="27"/>
    </row>
    <row r="14" spans="2:24" ht="16.5" x14ac:dyDescent="0.3">
      <c r="B14" s="11" t="s">
        <v>39</v>
      </c>
      <c r="C14" s="11" t="s">
        <v>37</v>
      </c>
      <c r="D14" s="11" t="s">
        <v>40</v>
      </c>
      <c r="E14" s="11" t="s">
        <v>26</v>
      </c>
      <c r="F14" s="11">
        <v>3</v>
      </c>
      <c r="G14" s="16">
        <v>42962</v>
      </c>
      <c r="H14" s="12">
        <v>1</v>
      </c>
      <c r="I14" s="12">
        <v>1</v>
      </c>
      <c r="J14" s="12">
        <v>1</v>
      </c>
      <c r="K14" s="12"/>
      <c r="L14" s="12"/>
      <c r="M14" s="12"/>
      <c r="N14" s="28"/>
      <c r="O14" s="12"/>
      <c r="P14" s="13"/>
      <c r="Q14" s="14"/>
      <c r="R14" s="17">
        <v>0.41666666666666669</v>
      </c>
      <c r="S14" s="17">
        <v>0.44166666666666665</v>
      </c>
      <c r="T14" s="27">
        <v>0.5</v>
      </c>
      <c r="U14" s="17">
        <v>0.5</v>
      </c>
      <c r="V14" s="17">
        <v>0.5</v>
      </c>
      <c r="W14" s="17">
        <f t="shared" ref="W14:W25" si="5">SUM(N14+L14+M14+H14+K14+O14+I14+J14)/6</f>
        <v>0.5</v>
      </c>
      <c r="X14" s="27"/>
    </row>
    <row r="15" spans="2:24" ht="16.5" x14ac:dyDescent="0.3">
      <c r="B15" s="11">
        <v>386</v>
      </c>
      <c r="C15" s="11" t="s">
        <v>37</v>
      </c>
      <c r="D15" s="11" t="s">
        <v>22</v>
      </c>
      <c r="E15" s="11" t="s">
        <v>32</v>
      </c>
      <c r="F15" s="11">
        <v>6</v>
      </c>
      <c r="G15" s="16">
        <v>42963</v>
      </c>
      <c r="H15" s="12">
        <v>1</v>
      </c>
      <c r="I15" s="12">
        <v>1</v>
      </c>
      <c r="J15" s="12">
        <v>1</v>
      </c>
      <c r="K15" s="12">
        <v>1</v>
      </c>
      <c r="L15" s="12"/>
      <c r="M15" s="12">
        <v>0.35</v>
      </c>
      <c r="N15" s="28"/>
      <c r="O15" s="12"/>
      <c r="P15" s="13"/>
      <c r="Q15" s="14"/>
      <c r="R15" s="17">
        <v>0.59166666666666667</v>
      </c>
      <c r="S15" s="17">
        <v>0.6166666666666667</v>
      </c>
      <c r="T15" s="27">
        <v>0.66666666666666663</v>
      </c>
      <c r="U15" s="17">
        <v>0.66666666666666663</v>
      </c>
      <c r="V15" s="17">
        <v>0.72499999999999998</v>
      </c>
      <c r="W15" s="17">
        <f t="shared" si="5"/>
        <v>0.72499999999999998</v>
      </c>
      <c r="X15" s="27"/>
    </row>
    <row r="16" spans="2:24" ht="16.5" x14ac:dyDescent="0.3">
      <c r="B16" s="11">
        <v>396</v>
      </c>
      <c r="C16" s="11" t="s">
        <v>43</v>
      </c>
      <c r="D16" s="11" t="s">
        <v>41</v>
      </c>
      <c r="E16" s="11" t="s">
        <v>24</v>
      </c>
      <c r="F16" s="11">
        <v>200</v>
      </c>
      <c r="G16" s="16">
        <v>42965</v>
      </c>
      <c r="H16" s="12">
        <v>1</v>
      </c>
      <c r="I16" s="12">
        <v>0.78</v>
      </c>
      <c r="J16" s="12">
        <v>0.28000000000000003</v>
      </c>
      <c r="K16" s="12"/>
      <c r="L16" s="12"/>
      <c r="M16" s="12"/>
      <c r="N16" s="28"/>
      <c r="O16" s="12"/>
      <c r="P16" s="13"/>
      <c r="Q16" s="14"/>
      <c r="R16" s="17">
        <v>0.20833333333333334</v>
      </c>
      <c r="S16" s="17">
        <v>0.20833333333333334</v>
      </c>
      <c r="T16" s="27">
        <v>0.20833333333333334</v>
      </c>
      <c r="U16" s="17">
        <v>0.24166666666666667</v>
      </c>
      <c r="V16" s="17">
        <v>0.25833333333333336</v>
      </c>
      <c r="W16" s="17">
        <f t="shared" si="5"/>
        <v>0.34333333333333332</v>
      </c>
      <c r="X16" s="27"/>
    </row>
    <row r="17" spans="2:24" ht="16.5" x14ac:dyDescent="0.3">
      <c r="B17" s="11">
        <v>412</v>
      </c>
      <c r="C17" s="11" t="s">
        <v>44</v>
      </c>
      <c r="D17" s="11" t="s">
        <v>41</v>
      </c>
      <c r="E17" s="11" t="s">
        <v>24</v>
      </c>
      <c r="F17" s="11">
        <v>200</v>
      </c>
      <c r="G17" s="16">
        <v>42965</v>
      </c>
      <c r="H17" s="12">
        <v>1</v>
      </c>
      <c r="I17" s="12">
        <v>1</v>
      </c>
      <c r="J17" s="12">
        <v>0.35</v>
      </c>
      <c r="K17" s="12"/>
      <c r="L17" s="12"/>
      <c r="M17" s="12"/>
      <c r="N17" s="28"/>
      <c r="O17" s="12"/>
      <c r="P17" s="13"/>
      <c r="Q17" s="14"/>
      <c r="R17" s="17">
        <v>0.3833333333333333</v>
      </c>
      <c r="S17" s="17">
        <v>0.3833333333333333</v>
      </c>
      <c r="T17" s="27">
        <v>0.3833333333333333</v>
      </c>
      <c r="U17" s="17">
        <v>0.3833333333333333</v>
      </c>
      <c r="V17" s="17">
        <v>0.39166666666666666</v>
      </c>
      <c r="W17" s="17">
        <f t="shared" si="5"/>
        <v>0.39166666666666666</v>
      </c>
      <c r="X17" s="27"/>
    </row>
    <row r="18" spans="2:24" ht="16.5" x14ac:dyDescent="0.3">
      <c r="B18" s="11">
        <v>428</v>
      </c>
      <c r="C18" s="11" t="s">
        <v>42</v>
      </c>
      <c r="D18" s="11" t="s">
        <v>41</v>
      </c>
      <c r="E18" s="11" t="s">
        <v>24</v>
      </c>
      <c r="F18" s="11">
        <v>300</v>
      </c>
      <c r="G18" s="16">
        <v>42965</v>
      </c>
      <c r="H18" s="12">
        <v>0.8</v>
      </c>
      <c r="I18" s="12"/>
      <c r="J18" s="12"/>
      <c r="K18" s="12"/>
      <c r="L18" s="12"/>
      <c r="M18" s="12"/>
      <c r="N18" s="28"/>
      <c r="O18" s="12"/>
      <c r="P18" s="13"/>
      <c r="Q18" s="14"/>
      <c r="R18" s="17">
        <v>9.9999999999999992E-2</v>
      </c>
      <c r="S18" s="17">
        <v>9.9999999999999992E-2</v>
      </c>
      <c r="T18" s="27">
        <v>9.9999999999999992E-2</v>
      </c>
      <c r="U18" s="17">
        <v>0.13333333333333333</v>
      </c>
      <c r="V18" s="17">
        <v>0.13333333333333333</v>
      </c>
      <c r="W18" s="17">
        <f t="shared" si="5"/>
        <v>0.13333333333333333</v>
      </c>
      <c r="X18" s="27"/>
    </row>
    <row r="19" spans="2:24" ht="16.5" x14ac:dyDescent="0.3">
      <c r="B19" s="11">
        <v>391</v>
      </c>
      <c r="C19" s="11" t="s">
        <v>37</v>
      </c>
      <c r="D19" s="11" t="s">
        <v>45</v>
      </c>
      <c r="E19" s="11" t="s">
        <v>32</v>
      </c>
      <c r="F19" s="11">
        <v>1</v>
      </c>
      <c r="G19" s="16">
        <v>42964</v>
      </c>
      <c r="H19" s="12">
        <v>1</v>
      </c>
      <c r="I19" s="12">
        <v>1</v>
      </c>
      <c r="J19" s="12">
        <v>1</v>
      </c>
      <c r="K19" s="12"/>
      <c r="L19" s="12"/>
      <c r="M19" s="12"/>
      <c r="N19" s="28"/>
      <c r="O19" s="12"/>
      <c r="P19" s="13"/>
      <c r="Q19" s="14"/>
      <c r="R19" s="17">
        <v>0.45</v>
      </c>
      <c r="S19" s="17">
        <v>0.46666666666666662</v>
      </c>
      <c r="T19" s="27">
        <v>0.5</v>
      </c>
      <c r="U19" s="17">
        <v>0.5</v>
      </c>
      <c r="V19" s="17">
        <v>0.5</v>
      </c>
      <c r="W19" s="17">
        <f t="shared" si="5"/>
        <v>0.5</v>
      </c>
      <c r="X19" s="27"/>
    </row>
    <row r="20" spans="2:24" ht="16.5" x14ac:dyDescent="0.3">
      <c r="B20" s="11">
        <v>444</v>
      </c>
      <c r="C20" s="11" t="s">
        <v>61</v>
      </c>
      <c r="D20" s="11" t="s">
        <v>46</v>
      </c>
      <c r="E20" s="11" t="s">
        <v>24</v>
      </c>
      <c r="F20" s="11">
        <v>1</v>
      </c>
      <c r="G20" s="16">
        <v>42969</v>
      </c>
      <c r="H20" s="12">
        <v>1</v>
      </c>
      <c r="I20" s="12">
        <v>1</v>
      </c>
      <c r="J20" s="12">
        <v>1</v>
      </c>
      <c r="K20" s="12"/>
      <c r="L20" s="12"/>
      <c r="M20" s="12"/>
      <c r="N20" s="32">
        <v>1</v>
      </c>
      <c r="O20" s="12"/>
      <c r="P20" s="13"/>
      <c r="Q20" s="14"/>
      <c r="R20" s="17">
        <v>0.66666666666666663</v>
      </c>
      <c r="S20" s="17">
        <v>0.66666666666666663</v>
      </c>
      <c r="T20" s="27">
        <v>0.66666666666666663</v>
      </c>
      <c r="U20" s="17">
        <v>0.66666666666666663</v>
      </c>
      <c r="V20" s="17">
        <v>0.66666666666666663</v>
      </c>
      <c r="W20" s="17">
        <f t="shared" si="5"/>
        <v>0.66666666666666663</v>
      </c>
      <c r="X20" s="27"/>
    </row>
    <row r="21" spans="2:24" ht="16.5" x14ac:dyDescent="0.3">
      <c r="B21" s="11" t="s">
        <v>49</v>
      </c>
      <c r="C21" s="11" t="s">
        <v>37</v>
      </c>
      <c r="D21" s="11" t="s">
        <v>22</v>
      </c>
      <c r="E21" s="11" t="s">
        <v>26</v>
      </c>
      <c r="F21" s="11">
        <v>1</v>
      </c>
      <c r="G21" s="16">
        <v>42969</v>
      </c>
      <c r="H21" s="12">
        <v>1</v>
      </c>
      <c r="I21" s="12">
        <v>1</v>
      </c>
      <c r="J21" s="12">
        <v>1</v>
      </c>
      <c r="K21" s="12"/>
      <c r="L21" s="12"/>
      <c r="M21" s="12"/>
      <c r="N21" s="28"/>
      <c r="O21" s="12"/>
      <c r="P21" s="13"/>
      <c r="Q21" s="14"/>
      <c r="R21" s="17">
        <v>0.375</v>
      </c>
      <c r="S21" s="17">
        <v>0.43333333333333335</v>
      </c>
      <c r="T21" s="27">
        <v>0.5</v>
      </c>
      <c r="U21" s="17">
        <v>0.5</v>
      </c>
      <c r="V21" s="17">
        <v>0.5</v>
      </c>
      <c r="W21" s="17">
        <f t="shared" si="5"/>
        <v>0.5</v>
      </c>
      <c r="X21" s="27"/>
    </row>
    <row r="22" spans="2:24" ht="16.5" x14ac:dyDescent="0.3">
      <c r="B22" s="11" t="s">
        <v>47</v>
      </c>
      <c r="C22" s="11" t="s">
        <v>37</v>
      </c>
      <c r="D22" s="11" t="s">
        <v>48</v>
      </c>
      <c r="E22" s="11" t="s">
        <v>26</v>
      </c>
      <c r="F22" s="11">
        <v>1</v>
      </c>
      <c r="G22" s="16">
        <v>42969</v>
      </c>
      <c r="H22" s="12">
        <v>1</v>
      </c>
      <c r="I22" s="12">
        <v>1</v>
      </c>
      <c r="J22" s="12">
        <v>1</v>
      </c>
      <c r="K22" s="12"/>
      <c r="L22" s="12"/>
      <c r="M22" s="12"/>
      <c r="N22" s="28"/>
      <c r="O22" s="12"/>
      <c r="P22" s="13"/>
      <c r="Q22" s="14"/>
      <c r="R22" s="17">
        <v>0.3833333333333333</v>
      </c>
      <c r="S22" s="17">
        <v>0.41666666666666669</v>
      </c>
      <c r="T22" s="27">
        <v>0.4916666666666667</v>
      </c>
      <c r="U22" s="17">
        <v>0.4916666666666667</v>
      </c>
      <c r="V22" s="17">
        <v>0.5</v>
      </c>
      <c r="W22" s="17">
        <f t="shared" si="5"/>
        <v>0.5</v>
      </c>
      <c r="X22" s="27"/>
    </row>
    <row r="23" spans="2:24" ht="16.5" x14ac:dyDescent="0.3">
      <c r="B23" s="11">
        <v>429</v>
      </c>
      <c r="C23" s="11" t="s">
        <v>42</v>
      </c>
      <c r="D23" s="11" t="s">
        <v>41</v>
      </c>
      <c r="E23" s="11" t="s">
        <v>50</v>
      </c>
      <c r="F23" s="11">
        <v>300</v>
      </c>
      <c r="G23" s="16">
        <v>42971</v>
      </c>
      <c r="H23" s="12"/>
      <c r="I23" s="12"/>
      <c r="J23" s="12"/>
      <c r="K23" s="12"/>
      <c r="L23" s="12"/>
      <c r="M23" s="12"/>
      <c r="N23" s="28"/>
      <c r="O23" s="12"/>
      <c r="P23" s="13" t="s">
        <v>57</v>
      </c>
      <c r="Q23" s="14"/>
      <c r="R23" s="17">
        <v>0</v>
      </c>
      <c r="S23" s="17">
        <v>0</v>
      </c>
      <c r="T23" s="27">
        <v>0</v>
      </c>
      <c r="U23" s="17">
        <v>0</v>
      </c>
      <c r="V23" s="17">
        <v>0</v>
      </c>
      <c r="W23" s="17">
        <f t="shared" si="5"/>
        <v>0</v>
      </c>
      <c r="X23" s="27"/>
    </row>
    <row r="24" spans="2:24" ht="16.5" x14ac:dyDescent="0.3">
      <c r="B24" s="11">
        <v>397</v>
      </c>
      <c r="C24" s="11" t="s">
        <v>43</v>
      </c>
      <c r="D24" s="11" t="s">
        <v>41</v>
      </c>
      <c r="E24" s="11" t="s">
        <v>50</v>
      </c>
      <c r="F24" s="11">
        <v>200</v>
      </c>
      <c r="G24" s="16">
        <v>42971</v>
      </c>
      <c r="H24" s="12"/>
      <c r="I24" s="12"/>
      <c r="J24" s="12"/>
      <c r="K24" s="12"/>
      <c r="L24" s="12"/>
      <c r="M24" s="12"/>
      <c r="N24" s="28"/>
      <c r="O24" s="12"/>
      <c r="P24" s="13" t="s">
        <v>57</v>
      </c>
      <c r="Q24" s="14"/>
      <c r="R24" s="17">
        <v>0</v>
      </c>
      <c r="S24" s="17">
        <v>0</v>
      </c>
      <c r="T24" s="27">
        <v>0</v>
      </c>
      <c r="U24" s="17">
        <v>0</v>
      </c>
      <c r="V24" s="17">
        <v>0</v>
      </c>
      <c r="W24" s="17">
        <f t="shared" si="5"/>
        <v>0</v>
      </c>
      <c r="X24" s="27"/>
    </row>
    <row r="25" spans="2:24" ht="16.5" x14ac:dyDescent="0.3">
      <c r="B25" s="11">
        <v>413</v>
      </c>
      <c r="C25" s="11" t="s">
        <v>44</v>
      </c>
      <c r="D25" s="11" t="s">
        <v>41</v>
      </c>
      <c r="E25" s="11" t="s">
        <v>50</v>
      </c>
      <c r="F25" s="11">
        <v>200</v>
      </c>
      <c r="G25" s="16">
        <v>42971</v>
      </c>
      <c r="H25" s="12"/>
      <c r="I25" s="12"/>
      <c r="J25" s="12"/>
      <c r="K25" s="12"/>
      <c r="L25" s="12"/>
      <c r="M25" s="12"/>
      <c r="N25" s="28"/>
      <c r="O25" s="12"/>
      <c r="P25" s="13" t="s">
        <v>57</v>
      </c>
      <c r="Q25" s="14"/>
      <c r="R25" s="17">
        <v>0</v>
      </c>
      <c r="S25" s="17">
        <v>0</v>
      </c>
      <c r="T25" s="27">
        <v>0</v>
      </c>
      <c r="U25" s="17">
        <v>0</v>
      </c>
      <c r="V25" s="17">
        <v>0</v>
      </c>
      <c r="W25" s="17">
        <f t="shared" si="5"/>
        <v>0</v>
      </c>
      <c r="X25" s="27"/>
    </row>
    <row r="26" spans="2:24" ht="16.5" x14ac:dyDescent="0.3">
      <c r="B26" s="11">
        <v>414</v>
      </c>
      <c r="C26" s="11" t="s">
        <v>25</v>
      </c>
      <c r="D26" s="11" t="s">
        <v>52</v>
      </c>
      <c r="E26" s="11" t="s">
        <v>51</v>
      </c>
      <c r="F26" s="11">
        <v>50</v>
      </c>
      <c r="G26" s="16">
        <v>42971</v>
      </c>
      <c r="H26" s="12"/>
      <c r="I26" s="12"/>
      <c r="J26" s="12"/>
      <c r="K26" s="12">
        <v>0.55000000000000004</v>
      </c>
      <c r="L26" s="12"/>
      <c r="M26" s="12"/>
      <c r="N26" s="28"/>
      <c r="O26" s="12"/>
      <c r="P26" s="13"/>
      <c r="Q26" s="14"/>
      <c r="R26" s="33">
        <v>0.08</v>
      </c>
      <c r="S26" s="33">
        <v>9.6000000000000002E-2</v>
      </c>
      <c r="T26" s="34">
        <v>9.6000000000000002E-2</v>
      </c>
      <c r="U26" s="33">
        <v>0.11000000000000001</v>
      </c>
      <c r="V26" s="33">
        <v>0.126</v>
      </c>
      <c r="W26" s="33">
        <f>SUM(N26+L26+M26+I26+K26+O26+J26+R26)/5</f>
        <v>0.126</v>
      </c>
      <c r="X26" s="34"/>
    </row>
    <row r="27" spans="2:24" ht="16.5" x14ac:dyDescent="0.3">
      <c r="B27" s="11">
        <v>415</v>
      </c>
      <c r="C27" s="11" t="s">
        <v>25</v>
      </c>
      <c r="D27" s="11" t="s">
        <v>52</v>
      </c>
      <c r="E27" s="11" t="s">
        <v>51</v>
      </c>
      <c r="F27" s="11">
        <v>50</v>
      </c>
      <c r="G27" s="16">
        <v>42971</v>
      </c>
      <c r="H27" s="12"/>
      <c r="I27" s="12"/>
      <c r="J27" s="12"/>
      <c r="K27" s="12">
        <v>0.55000000000000004</v>
      </c>
      <c r="L27" s="12"/>
      <c r="M27" s="12"/>
      <c r="N27" s="28"/>
      <c r="O27" s="12"/>
      <c r="P27" s="13"/>
      <c r="Q27" s="14"/>
      <c r="R27" s="33">
        <v>0.08</v>
      </c>
      <c r="S27" s="33">
        <v>9.6000000000000002E-2</v>
      </c>
      <c r="T27" s="34">
        <v>9.6000000000000002E-2</v>
      </c>
      <c r="U27" s="33">
        <v>0.11000000000000001</v>
      </c>
      <c r="V27" s="33">
        <v>0.126</v>
      </c>
      <c r="W27" s="33">
        <f t="shared" ref="W27:W35" si="6">SUM(N27+L27+M27+I27+K27+O27+J27+R27)/5</f>
        <v>0.126</v>
      </c>
      <c r="X27" s="34"/>
    </row>
    <row r="28" spans="2:24" ht="16.5" x14ac:dyDescent="0.3">
      <c r="B28" s="11">
        <v>430</v>
      </c>
      <c r="C28" s="11" t="s">
        <v>25</v>
      </c>
      <c r="D28" s="11" t="s">
        <v>52</v>
      </c>
      <c r="E28" s="11" t="s">
        <v>51</v>
      </c>
      <c r="F28" s="11">
        <v>75</v>
      </c>
      <c r="G28" s="16">
        <v>42971</v>
      </c>
      <c r="H28" s="12"/>
      <c r="I28" s="12"/>
      <c r="J28" s="12"/>
      <c r="K28" s="12">
        <v>0.55000000000000004</v>
      </c>
      <c r="L28" s="12"/>
      <c r="M28" s="12"/>
      <c r="N28" s="28"/>
      <c r="O28" s="12"/>
      <c r="P28" s="13"/>
      <c r="Q28" s="14"/>
      <c r="R28" s="33">
        <v>0.08</v>
      </c>
      <c r="S28" s="33">
        <v>0.08</v>
      </c>
      <c r="T28" s="34">
        <v>9.6000000000000002E-2</v>
      </c>
      <c r="U28" s="33">
        <v>9.6000000000000002E-2</v>
      </c>
      <c r="V28" s="33">
        <v>0.126</v>
      </c>
      <c r="W28" s="33">
        <f t="shared" si="6"/>
        <v>0.126</v>
      </c>
      <c r="X28" s="34"/>
    </row>
    <row r="29" spans="2:24" ht="16.5" x14ac:dyDescent="0.3">
      <c r="B29" s="11">
        <v>431</v>
      </c>
      <c r="C29" s="11" t="s">
        <v>25</v>
      </c>
      <c r="D29" s="11" t="s">
        <v>52</v>
      </c>
      <c r="E29" s="11" t="s">
        <v>51</v>
      </c>
      <c r="F29" s="11">
        <v>75</v>
      </c>
      <c r="G29" s="16">
        <v>42971</v>
      </c>
      <c r="H29" s="12"/>
      <c r="I29" s="12"/>
      <c r="J29" s="12"/>
      <c r="K29" s="12">
        <v>0.55000000000000004</v>
      </c>
      <c r="L29" s="12"/>
      <c r="M29" s="12"/>
      <c r="N29" s="28"/>
      <c r="O29" s="12"/>
      <c r="P29" s="13"/>
      <c r="Q29" s="14"/>
      <c r="R29" s="33">
        <v>0.08</v>
      </c>
      <c r="S29" s="33">
        <v>0.08</v>
      </c>
      <c r="T29" s="34">
        <v>9.6000000000000002E-2</v>
      </c>
      <c r="U29" s="33">
        <v>9.6000000000000002E-2</v>
      </c>
      <c r="V29" s="33">
        <v>0.126</v>
      </c>
      <c r="W29" s="33">
        <f t="shared" si="6"/>
        <v>0.126</v>
      </c>
      <c r="X29" s="34"/>
    </row>
    <row r="30" spans="2:24" ht="16.5" x14ac:dyDescent="0.3">
      <c r="B30" s="11">
        <v>398</v>
      </c>
      <c r="C30" s="11" t="s">
        <v>25</v>
      </c>
      <c r="D30" s="11" t="s">
        <v>52</v>
      </c>
      <c r="E30" s="11" t="s">
        <v>51</v>
      </c>
      <c r="F30" s="11">
        <v>50</v>
      </c>
      <c r="G30" s="16">
        <v>42971</v>
      </c>
      <c r="H30" s="12"/>
      <c r="I30" s="12"/>
      <c r="J30" s="12"/>
      <c r="K30" s="12">
        <v>0.55000000000000004</v>
      </c>
      <c r="L30" s="12"/>
      <c r="M30" s="12"/>
      <c r="N30" s="28"/>
      <c r="O30" s="12"/>
      <c r="P30" s="13"/>
      <c r="Q30" s="14"/>
      <c r="R30" s="33">
        <v>0.08</v>
      </c>
      <c r="S30" s="33">
        <v>0.08</v>
      </c>
      <c r="T30" s="34">
        <v>9.6000000000000002E-2</v>
      </c>
      <c r="U30" s="33">
        <v>9.6000000000000002E-2</v>
      </c>
      <c r="V30" s="33">
        <v>0.126</v>
      </c>
      <c r="W30" s="33">
        <f t="shared" si="6"/>
        <v>0.126</v>
      </c>
      <c r="X30" s="34"/>
    </row>
    <row r="31" spans="2:24" ht="16.5" x14ac:dyDescent="0.3">
      <c r="B31" s="11">
        <v>399</v>
      </c>
      <c r="C31" s="11" t="s">
        <v>25</v>
      </c>
      <c r="D31" s="11" t="s">
        <v>52</v>
      </c>
      <c r="E31" s="11" t="s">
        <v>51</v>
      </c>
      <c r="F31" s="11">
        <v>50</v>
      </c>
      <c r="G31" s="16">
        <v>42971</v>
      </c>
      <c r="H31" s="12"/>
      <c r="I31" s="12"/>
      <c r="J31" s="12"/>
      <c r="K31" s="12">
        <v>0.48</v>
      </c>
      <c r="L31" s="12"/>
      <c r="M31" s="12"/>
      <c r="N31" s="28"/>
      <c r="O31" s="12"/>
      <c r="P31" s="13"/>
      <c r="Q31" s="14"/>
      <c r="R31" s="33">
        <v>0.08</v>
      </c>
      <c r="S31" s="33">
        <v>0.08</v>
      </c>
      <c r="T31" s="34">
        <v>0.08</v>
      </c>
      <c r="U31" s="33">
        <v>9.6000000000000002E-2</v>
      </c>
      <c r="V31" s="33">
        <v>0.11199999999999999</v>
      </c>
      <c r="W31" s="33">
        <f t="shared" si="6"/>
        <v>0.11199999999999999</v>
      </c>
      <c r="X31" s="34"/>
    </row>
    <row r="32" spans="2:24" ht="16.5" x14ac:dyDescent="0.3">
      <c r="B32" s="11">
        <v>454</v>
      </c>
      <c r="C32" s="11" t="s">
        <v>58</v>
      </c>
      <c r="D32" s="11" t="s">
        <v>59</v>
      </c>
      <c r="E32" s="11" t="s">
        <v>60</v>
      </c>
      <c r="F32" s="11">
        <v>2</v>
      </c>
      <c r="G32" s="16">
        <v>42979</v>
      </c>
      <c r="H32" s="12">
        <v>1</v>
      </c>
      <c r="I32" s="12"/>
      <c r="J32" s="12"/>
      <c r="K32" s="12"/>
      <c r="L32" s="12"/>
      <c r="M32" s="12"/>
      <c r="N32" s="28"/>
      <c r="O32" s="12"/>
      <c r="P32" s="13"/>
      <c r="Q32" s="14"/>
      <c r="R32" s="33"/>
      <c r="S32" s="33"/>
      <c r="T32" s="34"/>
      <c r="U32" s="33">
        <v>0</v>
      </c>
      <c r="V32" s="33">
        <v>0</v>
      </c>
      <c r="W32" s="33">
        <f t="shared" si="6"/>
        <v>0</v>
      </c>
      <c r="X32" s="34"/>
    </row>
    <row r="33" spans="2:24" ht="16.5" x14ac:dyDescent="0.3">
      <c r="B33" s="11">
        <v>374</v>
      </c>
      <c r="C33" s="11" t="s">
        <v>61</v>
      </c>
      <c r="D33" s="11" t="s">
        <v>62</v>
      </c>
      <c r="E33" s="11" t="s">
        <v>63</v>
      </c>
      <c r="F33" s="11">
        <v>3</v>
      </c>
      <c r="G33" s="16">
        <v>42979</v>
      </c>
      <c r="H33" s="12">
        <v>1</v>
      </c>
      <c r="I33" s="12"/>
      <c r="J33" s="12"/>
      <c r="K33" s="12"/>
      <c r="L33" s="12"/>
      <c r="M33" s="12"/>
      <c r="N33" s="28"/>
      <c r="O33" s="12"/>
      <c r="P33" s="13"/>
      <c r="Q33" s="14"/>
      <c r="R33" s="33"/>
      <c r="S33" s="33"/>
      <c r="T33" s="34"/>
      <c r="U33" s="33">
        <v>0</v>
      </c>
      <c r="V33" s="33">
        <v>0</v>
      </c>
      <c r="W33" s="33">
        <f t="shared" si="6"/>
        <v>0</v>
      </c>
      <c r="X33" s="34"/>
    </row>
    <row r="34" spans="2:24" ht="16.5" x14ac:dyDescent="0.3">
      <c r="B34" s="11">
        <v>381</v>
      </c>
      <c r="C34" s="11" t="s">
        <v>64</v>
      </c>
      <c r="D34" s="11" t="s">
        <v>65</v>
      </c>
      <c r="E34" s="11" t="s">
        <v>63</v>
      </c>
      <c r="F34" s="11">
        <v>36</v>
      </c>
      <c r="G34" s="16">
        <v>42979</v>
      </c>
      <c r="H34" s="12"/>
      <c r="I34" s="12"/>
      <c r="J34" s="12"/>
      <c r="K34" s="12"/>
      <c r="L34" s="12"/>
      <c r="M34" s="12"/>
      <c r="N34" s="28"/>
      <c r="O34" s="12"/>
      <c r="P34" s="13"/>
      <c r="Q34" s="14"/>
      <c r="R34" s="33"/>
      <c r="S34" s="33"/>
      <c r="T34" s="34"/>
      <c r="U34" s="33">
        <v>0</v>
      </c>
      <c r="V34" s="33">
        <v>0</v>
      </c>
      <c r="W34" s="33">
        <f t="shared" si="6"/>
        <v>0</v>
      </c>
      <c r="X34" s="34"/>
    </row>
    <row r="35" spans="2:24" ht="16.5" x14ac:dyDescent="0.3">
      <c r="B35" s="11">
        <v>371</v>
      </c>
      <c r="C35" s="11" t="s">
        <v>61</v>
      </c>
      <c r="D35" s="11" t="s">
        <v>66</v>
      </c>
      <c r="E35" s="11" t="s">
        <v>32</v>
      </c>
      <c r="F35" s="11">
        <v>1</v>
      </c>
      <c r="G35" s="16">
        <v>42979</v>
      </c>
      <c r="H35" s="12"/>
      <c r="I35" s="12"/>
      <c r="J35" s="12"/>
      <c r="K35" s="12"/>
      <c r="L35" s="12"/>
      <c r="M35" s="12"/>
      <c r="N35" s="28"/>
      <c r="O35" s="12"/>
      <c r="P35" s="13"/>
      <c r="Q35" s="14"/>
      <c r="R35" s="33"/>
      <c r="S35" s="33"/>
      <c r="T35" s="34"/>
      <c r="U35" s="33">
        <v>0</v>
      </c>
      <c r="V35" s="33">
        <v>0</v>
      </c>
      <c r="W35" s="33">
        <f t="shared" si="6"/>
        <v>0</v>
      </c>
      <c r="X35" s="34"/>
    </row>
    <row r="36" spans="2:24" ht="16.5" x14ac:dyDescent="0.3">
      <c r="B36" s="11">
        <v>400</v>
      </c>
      <c r="C36" s="11" t="s">
        <v>43</v>
      </c>
      <c r="D36" s="11" t="s">
        <v>54</v>
      </c>
      <c r="E36" s="11" t="s">
        <v>56</v>
      </c>
      <c r="F36" s="11">
        <v>20</v>
      </c>
      <c r="G36" s="16">
        <v>42977</v>
      </c>
      <c r="H36" s="12"/>
      <c r="I36" s="12"/>
      <c r="J36" s="12"/>
      <c r="K36" s="12"/>
      <c r="L36" s="12"/>
      <c r="M36" s="12"/>
      <c r="N36" s="28"/>
      <c r="O36" s="12"/>
      <c r="P36" s="13" t="s">
        <v>55</v>
      </c>
      <c r="Q36" s="14"/>
      <c r="R36" s="36"/>
      <c r="S36" s="36"/>
      <c r="T36" s="37">
        <v>0</v>
      </c>
      <c r="U36" s="36">
        <v>0</v>
      </c>
      <c r="V36" s="36">
        <v>0</v>
      </c>
      <c r="W36" s="36">
        <f>SUM(N36+L36+M36+H36+K36+O36+I36+J36)/3</f>
        <v>0</v>
      </c>
      <c r="X36" s="37"/>
    </row>
    <row r="37" spans="2:24" ht="16.5" x14ac:dyDescent="0.3">
      <c r="B37" s="11">
        <v>401</v>
      </c>
      <c r="C37" s="11" t="s">
        <v>43</v>
      </c>
      <c r="D37" s="11" t="s">
        <v>54</v>
      </c>
      <c r="E37" s="11" t="s">
        <v>56</v>
      </c>
      <c r="F37" s="11">
        <v>20</v>
      </c>
      <c r="G37" s="16">
        <v>42977</v>
      </c>
      <c r="H37" s="12"/>
      <c r="I37" s="12"/>
      <c r="J37" s="12"/>
      <c r="K37" s="12"/>
      <c r="L37" s="12"/>
      <c r="M37" s="12"/>
      <c r="N37" s="28"/>
      <c r="O37" s="12"/>
      <c r="P37" s="13" t="s">
        <v>55</v>
      </c>
      <c r="Q37" s="14"/>
      <c r="R37" s="36"/>
      <c r="S37" s="36"/>
      <c r="T37" s="37">
        <v>0</v>
      </c>
      <c r="U37" s="36">
        <v>0</v>
      </c>
      <c r="V37" s="36">
        <v>0</v>
      </c>
      <c r="W37" s="36">
        <f t="shared" ref="W37:W72" si="7">SUM(N37+L37+M37+H37+K37+O37+I37+J37)/3</f>
        <v>0</v>
      </c>
      <c r="X37" s="37"/>
    </row>
    <row r="38" spans="2:24" ht="16.5" x14ac:dyDescent="0.3">
      <c r="B38" s="11">
        <v>402</v>
      </c>
      <c r="C38" s="11" t="s">
        <v>43</v>
      </c>
      <c r="D38" s="11" t="s">
        <v>54</v>
      </c>
      <c r="E38" s="11" t="s">
        <v>56</v>
      </c>
      <c r="F38" s="11">
        <v>20</v>
      </c>
      <c r="G38" s="16">
        <v>42977</v>
      </c>
      <c r="H38" s="12"/>
      <c r="I38" s="12"/>
      <c r="J38" s="12"/>
      <c r="K38" s="12"/>
      <c r="L38" s="12"/>
      <c r="M38" s="12"/>
      <c r="N38" s="28"/>
      <c r="O38" s="12"/>
      <c r="P38" s="13" t="s">
        <v>55</v>
      </c>
      <c r="Q38" s="14"/>
      <c r="R38" s="36"/>
      <c r="S38" s="36"/>
      <c r="T38" s="37">
        <v>0</v>
      </c>
      <c r="U38" s="36">
        <v>0</v>
      </c>
      <c r="V38" s="36">
        <v>0</v>
      </c>
      <c r="W38" s="36">
        <f t="shared" si="7"/>
        <v>0</v>
      </c>
      <c r="X38" s="37"/>
    </row>
    <row r="39" spans="2:24" ht="16.5" x14ac:dyDescent="0.3">
      <c r="B39" s="11">
        <v>403</v>
      </c>
      <c r="C39" s="11" t="s">
        <v>43</v>
      </c>
      <c r="D39" s="11" t="s">
        <v>54</v>
      </c>
      <c r="E39" s="11" t="s">
        <v>56</v>
      </c>
      <c r="F39" s="11">
        <v>20</v>
      </c>
      <c r="G39" s="16">
        <v>42977</v>
      </c>
      <c r="H39" s="12"/>
      <c r="I39" s="12"/>
      <c r="J39" s="12"/>
      <c r="K39" s="12"/>
      <c r="L39" s="12"/>
      <c r="M39" s="12"/>
      <c r="N39" s="28"/>
      <c r="O39" s="12"/>
      <c r="P39" s="13" t="s">
        <v>55</v>
      </c>
      <c r="Q39" s="14"/>
      <c r="R39" s="36"/>
      <c r="S39" s="36"/>
      <c r="T39" s="37">
        <v>0</v>
      </c>
      <c r="U39" s="36">
        <v>0</v>
      </c>
      <c r="V39" s="36">
        <v>0</v>
      </c>
      <c r="W39" s="36">
        <f t="shared" si="7"/>
        <v>0</v>
      </c>
      <c r="X39" s="37"/>
    </row>
    <row r="40" spans="2:24" ht="16.5" x14ac:dyDescent="0.3">
      <c r="B40" s="11">
        <v>404</v>
      </c>
      <c r="C40" s="11" t="s">
        <v>43</v>
      </c>
      <c r="D40" s="11" t="s">
        <v>54</v>
      </c>
      <c r="E40" s="11" t="s">
        <v>56</v>
      </c>
      <c r="F40" s="11">
        <v>20</v>
      </c>
      <c r="G40" s="16">
        <v>42977</v>
      </c>
      <c r="H40" s="12"/>
      <c r="I40" s="12"/>
      <c r="J40" s="12"/>
      <c r="K40" s="12"/>
      <c r="L40" s="12"/>
      <c r="M40" s="12"/>
      <c r="N40" s="28"/>
      <c r="O40" s="12"/>
      <c r="P40" s="13" t="s">
        <v>55</v>
      </c>
      <c r="Q40" s="14"/>
      <c r="R40" s="36"/>
      <c r="S40" s="36"/>
      <c r="T40" s="37">
        <v>0</v>
      </c>
      <c r="U40" s="36">
        <v>0</v>
      </c>
      <c r="V40" s="36">
        <v>0</v>
      </c>
      <c r="W40" s="36">
        <f t="shared" si="7"/>
        <v>0</v>
      </c>
      <c r="X40" s="37"/>
    </row>
    <row r="41" spans="2:24" ht="16.5" x14ac:dyDescent="0.3">
      <c r="B41" s="11">
        <v>405</v>
      </c>
      <c r="C41" s="11" t="s">
        <v>43</v>
      </c>
      <c r="D41" s="11" t="s">
        <v>54</v>
      </c>
      <c r="E41" s="11" t="s">
        <v>56</v>
      </c>
      <c r="F41" s="11">
        <v>20</v>
      </c>
      <c r="G41" s="16">
        <v>42977</v>
      </c>
      <c r="H41" s="12"/>
      <c r="I41" s="12"/>
      <c r="J41" s="12"/>
      <c r="K41" s="12"/>
      <c r="L41" s="12"/>
      <c r="M41" s="12"/>
      <c r="N41" s="28"/>
      <c r="O41" s="12"/>
      <c r="P41" s="13" t="s">
        <v>55</v>
      </c>
      <c r="Q41" s="14"/>
      <c r="R41" s="36"/>
      <c r="S41" s="36"/>
      <c r="T41" s="37">
        <v>0</v>
      </c>
      <c r="U41" s="36">
        <v>0</v>
      </c>
      <c r="V41" s="36">
        <v>0</v>
      </c>
      <c r="W41" s="36">
        <f t="shared" si="7"/>
        <v>0</v>
      </c>
      <c r="X41" s="37"/>
    </row>
    <row r="42" spans="2:24" ht="16.5" x14ac:dyDescent="0.3">
      <c r="B42" s="11">
        <v>406</v>
      </c>
      <c r="C42" s="11" t="s">
        <v>43</v>
      </c>
      <c r="D42" s="11" t="s">
        <v>54</v>
      </c>
      <c r="E42" s="11" t="s">
        <v>56</v>
      </c>
      <c r="F42" s="11">
        <v>20</v>
      </c>
      <c r="G42" s="16">
        <v>42977</v>
      </c>
      <c r="H42" s="12"/>
      <c r="I42" s="12"/>
      <c r="J42" s="12"/>
      <c r="K42" s="12"/>
      <c r="L42" s="12"/>
      <c r="M42" s="12"/>
      <c r="N42" s="28"/>
      <c r="O42" s="12"/>
      <c r="P42" s="13" t="s">
        <v>55</v>
      </c>
      <c r="Q42" s="14"/>
      <c r="R42" s="36"/>
      <c r="S42" s="36"/>
      <c r="T42" s="37">
        <v>0</v>
      </c>
      <c r="U42" s="36">
        <v>0</v>
      </c>
      <c r="V42" s="36">
        <v>0</v>
      </c>
      <c r="W42" s="36">
        <f t="shared" si="7"/>
        <v>0</v>
      </c>
      <c r="X42" s="37"/>
    </row>
    <row r="43" spans="2:24" ht="16.5" x14ac:dyDescent="0.3">
      <c r="B43" s="11">
        <v>407</v>
      </c>
      <c r="C43" s="11" t="s">
        <v>43</v>
      </c>
      <c r="D43" s="11" t="s">
        <v>54</v>
      </c>
      <c r="E43" s="11" t="s">
        <v>56</v>
      </c>
      <c r="F43" s="11">
        <v>20</v>
      </c>
      <c r="G43" s="16">
        <v>42977</v>
      </c>
      <c r="H43" s="12"/>
      <c r="I43" s="12"/>
      <c r="J43" s="12"/>
      <c r="K43" s="12"/>
      <c r="L43" s="12"/>
      <c r="M43" s="12"/>
      <c r="N43" s="28"/>
      <c r="O43" s="12"/>
      <c r="P43" s="13" t="s">
        <v>55</v>
      </c>
      <c r="Q43" s="14"/>
      <c r="R43" s="36"/>
      <c r="S43" s="36"/>
      <c r="T43" s="37">
        <v>0</v>
      </c>
      <c r="U43" s="36">
        <v>0</v>
      </c>
      <c r="V43" s="36">
        <v>0</v>
      </c>
      <c r="W43" s="36">
        <f t="shared" si="7"/>
        <v>0</v>
      </c>
      <c r="X43" s="37"/>
    </row>
    <row r="44" spans="2:24" ht="16.5" x14ac:dyDescent="0.3">
      <c r="B44" s="11">
        <v>408</v>
      </c>
      <c r="C44" s="11" t="s">
        <v>43</v>
      </c>
      <c r="D44" s="11" t="s">
        <v>54</v>
      </c>
      <c r="E44" s="11" t="s">
        <v>56</v>
      </c>
      <c r="F44" s="11">
        <v>20</v>
      </c>
      <c r="G44" s="16">
        <v>42977</v>
      </c>
      <c r="H44" s="12"/>
      <c r="I44" s="12"/>
      <c r="J44" s="12"/>
      <c r="K44" s="12"/>
      <c r="L44" s="12"/>
      <c r="M44" s="12"/>
      <c r="N44" s="28"/>
      <c r="O44" s="12"/>
      <c r="P44" s="13" t="s">
        <v>55</v>
      </c>
      <c r="Q44" s="14"/>
      <c r="R44" s="36"/>
      <c r="S44" s="36"/>
      <c r="T44" s="37">
        <v>0</v>
      </c>
      <c r="U44" s="36">
        <v>0</v>
      </c>
      <c r="V44" s="36">
        <v>0</v>
      </c>
      <c r="W44" s="36">
        <f t="shared" si="7"/>
        <v>0</v>
      </c>
      <c r="X44" s="37"/>
    </row>
    <row r="45" spans="2:24" ht="16.5" x14ac:dyDescent="0.3">
      <c r="B45" s="11">
        <v>409</v>
      </c>
      <c r="C45" s="11" t="s">
        <v>43</v>
      </c>
      <c r="D45" s="11" t="s">
        <v>54</v>
      </c>
      <c r="E45" s="11" t="s">
        <v>56</v>
      </c>
      <c r="F45" s="11">
        <v>20</v>
      </c>
      <c r="G45" s="16">
        <v>42977</v>
      </c>
      <c r="H45" s="12"/>
      <c r="I45" s="12"/>
      <c r="J45" s="12"/>
      <c r="K45" s="12"/>
      <c r="L45" s="12"/>
      <c r="M45" s="12"/>
      <c r="N45" s="28"/>
      <c r="O45" s="12"/>
      <c r="P45" s="13" t="s">
        <v>55</v>
      </c>
      <c r="Q45" s="14"/>
      <c r="R45" s="36"/>
      <c r="S45" s="36"/>
      <c r="T45" s="37">
        <v>0</v>
      </c>
      <c r="U45" s="36">
        <v>0</v>
      </c>
      <c r="V45" s="36">
        <v>0</v>
      </c>
      <c r="W45" s="36">
        <f t="shared" si="7"/>
        <v>0</v>
      </c>
      <c r="X45" s="37"/>
    </row>
    <row r="46" spans="2:24" ht="16.5" x14ac:dyDescent="0.3">
      <c r="B46" s="11">
        <v>410</v>
      </c>
      <c r="C46" s="11" t="s">
        <v>43</v>
      </c>
      <c r="D46" s="11" t="s">
        <v>54</v>
      </c>
      <c r="E46" s="11" t="s">
        <v>56</v>
      </c>
      <c r="F46" s="11">
        <v>20</v>
      </c>
      <c r="G46" s="16">
        <v>42977</v>
      </c>
      <c r="H46" s="12"/>
      <c r="I46" s="12"/>
      <c r="J46" s="12"/>
      <c r="K46" s="12"/>
      <c r="L46" s="12"/>
      <c r="M46" s="12"/>
      <c r="N46" s="28"/>
      <c r="O46" s="12"/>
      <c r="P46" s="13" t="s">
        <v>55</v>
      </c>
      <c r="Q46" s="14"/>
      <c r="R46" s="36"/>
      <c r="S46" s="36"/>
      <c r="T46" s="37">
        <v>0</v>
      </c>
      <c r="U46" s="36">
        <v>0</v>
      </c>
      <c r="V46" s="36">
        <v>0</v>
      </c>
      <c r="W46" s="36">
        <f t="shared" si="7"/>
        <v>0</v>
      </c>
      <c r="X46" s="37"/>
    </row>
    <row r="47" spans="2:24" ht="16.5" x14ac:dyDescent="0.3">
      <c r="B47" s="11">
        <v>411</v>
      </c>
      <c r="C47" s="11" t="s">
        <v>43</v>
      </c>
      <c r="D47" s="11" t="s">
        <v>54</v>
      </c>
      <c r="E47" s="11" t="s">
        <v>56</v>
      </c>
      <c r="F47" s="11">
        <v>20</v>
      </c>
      <c r="G47" s="16">
        <v>42977</v>
      </c>
      <c r="H47" s="12"/>
      <c r="I47" s="12"/>
      <c r="J47" s="12"/>
      <c r="K47" s="12"/>
      <c r="L47" s="12"/>
      <c r="M47" s="12"/>
      <c r="N47" s="28"/>
      <c r="O47" s="12"/>
      <c r="P47" s="13" t="s">
        <v>55</v>
      </c>
      <c r="Q47" s="14"/>
      <c r="R47" s="36"/>
      <c r="S47" s="36"/>
      <c r="T47" s="37">
        <v>0</v>
      </c>
      <c r="U47" s="36">
        <v>0</v>
      </c>
      <c r="V47" s="36">
        <v>0</v>
      </c>
      <c r="W47" s="36">
        <f t="shared" si="7"/>
        <v>0</v>
      </c>
      <c r="X47" s="37"/>
    </row>
    <row r="48" spans="2:24" ht="16.5" x14ac:dyDescent="0.3">
      <c r="B48" s="11">
        <v>416</v>
      </c>
      <c r="C48" s="11" t="s">
        <v>44</v>
      </c>
      <c r="D48" s="11" t="s">
        <v>54</v>
      </c>
      <c r="E48" s="11" t="s">
        <v>56</v>
      </c>
      <c r="F48" s="11">
        <v>20</v>
      </c>
      <c r="G48" s="16">
        <v>42978</v>
      </c>
      <c r="H48" s="12"/>
      <c r="I48" s="12"/>
      <c r="J48" s="12"/>
      <c r="K48" s="12"/>
      <c r="L48" s="12"/>
      <c r="M48" s="12"/>
      <c r="N48" s="28"/>
      <c r="O48" s="12"/>
      <c r="P48" s="13" t="s">
        <v>55</v>
      </c>
      <c r="Q48" s="14"/>
      <c r="R48" s="36"/>
      <c r="S48" s="36"/>
      <c r="T48" s="37"/>
      <c r="U48" s="36">
        <v>0</v>
      </c>
      <c r="V48" s="36">
        <v>0</v>
      </c>
      <c r="W48" s="36">
        <f t="shared" si="7"/>
        <v>0</v>
      </c>
      <c r="X48" s="37"/>
    </row>
    <row r="49" spans="2:24" ht="16.5" x14ac:dyDescent="0.3">
      <c r="B49" s="11">
        <v>417</v>
      </c>
      <c r="C49" s="11" t="s">
        <v>44</v>
      </c>
      <c r="D49" s="11" t="s">
        <v>54</v>
      </c>
      <c r="E49" s="11" t="s">
        <v>56</v>
      </c>
      <c r="F49" s="11">
        <v>20</v>
      </c>
      <c r="G49" s="16">
        <v>42978</v>
      </c>
      <c r="H49" s="12"/>
      <c r="I49" s="12"/>
      <c r="J49" s="12"/>
      <c r="K49" s="12"/>
      <c r="L49" s="12"/>
      <c r="M49" s="12"/>
      <c r="N49" s="28"/>
      <c r="O49" s="12"/>
      <c r="P49" s="13" t="s">
        <v>55</v>
      </c>
      <c r="Q49" s="14"/>
      <c r="R49" s="36"/>
      <c r="S49" s="36"/>
      <c r="T49" s="37"/>
      <c r="U49" s="36">
        <v>0</v>
      </c>
      <c r="V49" s="36">
        <v>0</v>
      </c>
      <c r="W49" s="36">
        <f t="shared" si="7"/>
        <v>0</v>
      </c>
      <c r="X49" s="37"/>
    </row>
    <row r="50" spans="2:24" ht="16.5" x14ac:dyDescent="0.3">
      <c r="B50" s="11">
        <v>418</v>
      </c>
      <c r="C50" s="11" t="s">
        <v>44</v>
      </c>
      <c r="D50" s="11" t="s">
        <v>54</v>
      </c>
      <c r="E50" s="11" t="s">
        <v>56</v>
      </c>
      <c r="F50" s="11">
        <v>20</v>
      </c>
      <c r="G50" s="16">
        <v>42978</v>
      </c>
      <c r="H50" s="12"/>
      <c r="I50" s="12"/>
      <c r="J50" s="12"/>
      <c r="K50" s="12"/>
      <c r="L50" s="12"/>
      <c r="M50" s="12"/>
      <c r="N50" s="28"/>
      <c r="O50" s="12"/>
      <c r="P50" s="13" t="s">
        <v>55</v>
      </c>
      <c r="Q50" s="14"/>
      <c r="R50" s="36"/>
      <c r="S50" s="36"/>
      <c r="T50" s="37"/>
      <c r="U50" s="36">
        <v>0</v>
      </c>
      <c r="V50" s="36">
        <v>0</v>
      </c>
      <c r="W50" s="36">
        <f t="shared" si="7"/>
        <v>0</v>
      </c>
      <c r="X50" s="37"/>
    </row>
    <row r="51" spans="2:24" ht="16.5" x14ac:dyDescent="0.3">
      <c r="B51" s="11">
        <v>419</v>
      </c>
      <c r="C51" s="11" t="s">
        <v>44</v>
      </c>
      <c r="D51" s="11" t="s">
        <v>54</v>
      </c>
      <c r="E51" s="11" t="s">
        <v>56</v>
      </c>
      <c r="F51" s="11">
        <v>20</v>
      </c>
      <c r="G51" s="16">
        <v>42978</v>
      </c>
      <c r="H51" s="12"/>
      <c r="I51" s="12"/>
      <c r="J51" s="12"/>
      <c r="K51" s="12"/>
      <c r="L51" s="12"/>
      <c r="M51" s="12"/>
      <c r="N51" s="28"/>
      <c r="O51" s="12"/>
      <c r="P51" s="13" t="s">
        <v>55</v>
      </c>
      <c r="Q51" s="14"/>
      <c r="R51" s="36"/>
      <c r="S51" s="36"/>
      <c r="T51" s="37"/>
      <c r="U51" s="36">
        <v>0</v>
      </c>
      <c r="V51" s="36">
        <v>0</v>
      </c>
      <c r="W51" s="36">
        <f t="shared" si="7"/>
        <v>0</v>
      </c>
      <c r="X51" s="37"/>
    </row>
    <row r="52" spans="2:24" ht="16.5" x14ac:dyDescent="0.3">
      <c r="B52" s="11">
        <v>420</v>
      </c>
      <c r="C52" s="11" t="s">
        <v>44</v>
      </c>
      <c r="D52" s="11" t="s">
        <v>54</v>
      </c>
      <c r="E52" s="11" t="s">
        <v>56</v>
      </c>
      <c r="F52" s="11">
        <v>20</v>
      </c>
      <c r="G52" s="16">
        <v>42978</v>
      </c>
      <c r="H52" s="12"/>
      <c r="I52" s="12"/>
      <c r="J52" s="12"/>
      <c r="K52" s="12"/>
      <c r="L52" s="12"/>
      <c r="M52" s="12"/>
      <c r="N52" s="28"/>
      <c r="O52" s="12"/>
      <c r="P52" s="13" t="s">
        <v>55</v>
      </c>
      <c r="Q52" s="14"/>
      <c r="R52" s="36"/>
      <c r="S52" s="36"/>
      <c r="T52" s="37"/>
      <c r="U52" s="36">
        <v>0</v>
      </c>
      <c r="V52" s="36">
        <v>0</v>
      </c>
      <c r="W52" s="36">
        <f t="shared" si="7"/>
        <v>0</v>
      </c>
      <c r="X52" s="37"/>
    </row>
    <row r="53" spans="2:24" ht="16.5" x14ac:dyDescent="0.3">
      <c r="B53" s="11">
        <v>421</v>
      </c>
      <c r="C53" s="11" t="s">
        <v>44</v>
      </c>
      <c r="D53" s="11" t="s">
        <v>54</v>
      </c>
      <c r="E53" s="11" t="s">
        <v>56</v>
      </c>
      <c r="F53" s="11">
        <v>20</v>
      </c>
      <c r="G53" s="16">
        <v>42978</v>
      </c>
      <c r="H53" s="12"/>
      <c r="I53" s="12"/>
      <c r="J53" s="12"/>
      <c r="K53" s="12"/>
      <c r="L53" s="12"/>
      <c r="M53" s="12"/>
      <c r="N53" s="28"/>
      <c r="O53" s="12"/>
      <c r="P53" s="13" t="s">
        <v>55</v>
      </c>
      <c r="Q53" s="14"/>
      <c r="R53" s="36"/>
      <c r="S53" s="36"/>
      <c r="T53" s="37"/>
      <c r="U53" s="36">
        <v>0</v>
      </c>
      <c r="V53" s="36">
        <v>0</v>
      </c>
      <c r="W53" s="36">
        <f t="shared" si="7"/>
        <v>0</v>
      </c>
      <c r="X53" s="37"/>
    </row>
    <row r="54" spans="2:24" ht="16.5" x14ac:dyDescent="0.3">
      <c r="B54" s="11">
        <v>422</v>
      </c>
      <c r="C54" s="11" t="s">
        <v>44</v>
      </c>
      <c r="D54" s="11" t="s">
        <v>54</v>
      </c>
      <c r="E54" s="11" t="s">
        <v>56</v>
      </c>
      <c r="F54" s="11">
        <v>20</v>
      </c>
      <c r="G54" s="16">
        <v>42978</v>
      </c>
      <c r="H54" s="12"/>
      <c r="I54" s="12"/>
      <c r="J54" s="12"/>
      <c r="K54" s="12"/>
      <c r="L54" s="12"/>
      <c r="M54" s="12"/>
      <c r="N54" s="28"/>
      <c r="O54" s="12"/>
      <c r="P54" s="13" t="s">
        <v>55</v>
      </c>
      <c r="Q54" s="14"/>
      <c r="R54" s="36"/>
      <c r="S54" s="36"/>
      <c r="T54" s="37"/>
      <c r="U54" s="36">
        <v>0</v>
      </c>
      <c r="V54" s="36">
        <v>0</v>
      </c>
      <c r="W54" s="36">
        <f t="shared" si="7"/>
        <v>0</v>
      </c>
      <c r="X54" s="37"/>
    </row>
    <row r="55" spans="2:24" ht="16.5" x14ac:dyDescent="0.3">
      <c r="B55" s="11">
        <v>423</v>
      </c>
      <c r="C55" s="11" t="s">
        <v>44</v>
      </c>
      <c r="D55" s="11" t="s">
        <v>54</v>
      </c>
      <c r="E55" s="11" t="s">
        <v>56</v>
      </c>
      <c r="F55" s="11">
        <v>20</v>
      </c>
      <c r="G55" s="16">
        <v>42978</v>
      </c>
      <c r="H55" s="12"/>
      <c r="I55" s="12"/>
      <c r="J55" s="12"/>
      <c r="K55" s="12"/>
      <c r="L55" s="12"/>
      <c r="M55" s="12"/>
      <c r="N55" s="28"/>
      <c r="O55" s="12"/>
      <c r="P55" s="13" t="s">
        <v>55</v>
      </c>
      <c r="Q55" s="14"/>
      <c r="R55" s="36"/>
      <c r="S55" s="36"/>
      <c r="T55" s="37"/>
      <c r="U55" s="36">
        <v>0</v>
      </c>
      <c r="V55" s="36">
        <v>0</v>
      </c>
      <c r="W55" s="36">
        <f t="shared" si="7"/>
        <v>0</v>
      </c>
      <c r="X55" s="37"/>
    </row>
    <row r="56" spans="2:24" ht="16.5" x14ac:dyDescent="0.3">
      <c r="B56" s="11">
        <v>424</v>
      </c>
      <c r="C56" s="11" t="s">
        <v>44</v>
      </c>
      <c r="D56" s="11" t="s">
        <v>54</v>
      </c>
      <c r="E56" s="11" t="s">
        <v>56</v>
      </c>
      <c r="F56" s="11">
        <v>20</v>
      </c>
      <c r="G56" s="16">
        <v>42978</v>
      </c>
      <c r="H56" s="12"/>
      <c r="I56" s="12"/>
      <c r="J56" s="12"/>
      <c r="K56" s="12"/>
      <c r="L56" s="12"/>
      <c r="M56" s="12"/>
      <c r="N56" s="28"/>
      <c r="O56" s="12"/>
      <c r="P56" s="13" t="s">
        <v>55</v>
      </c>
      <c r="Q56" s="14"/>
      <c r="R56" s="36"/>
      <c r="S56" s="36"/>
      <c r="T56" s="37"/>
      <c r="U56" s="36">
        <v>0</v>
      </c>
      <c r="V56" s="36">
        <v>0</v>
      </c>
      <c r="W56" s="36">
        <f t="shared" si="7"/>
        <v>0</v>
      </c>
      <c r="X56" s="37"/>
    </row>
    <row r="57" spans="2:24" ht="16.5" x14ac:dyDescent="0.3">
      <c r="B57" s="11">
        <v>425</v>
      </c>
      <c r="C57" s="11" t="s">
        <v>44</v>
      </c>
      <c r="D57" s="11" t="s">
        <v>54</v>
      </c>
      <c r="E57" s="11" t="s">
        <v>56</v>
      </c>
      <c r="F57" s="11">
        <v>20</v>
      </c>
      <c r="G57" s="16">
        <v>42978</v>
      </c>
      <c r="H57" s="12"/>
      <c r="I57" s="12"/>
      <c r="J57" s="12"/>
      <c r="K57" s="12"/>
      <c r="L57" s="12"/>
      <c r="M57" s="12"/>
      <c r="N57" s="28"/>
      <c r="O57" s="12"/>
      <c r="P57" s="13" t="s">
        <v>55</v>
      </c>
      <c r="Q57" s="14"/>
      <c r="R57" s="36"/>
      <c r="S57" s="36"/>
      <c r="T57" s="37"/>
      <c r="U57" s="36">
        <v>0</v>
      </c>
      <c r="V57" s="36">
        <v>0</v>
      </c>
      <c r="W57" s="36">
        <f t="shared" si="7"/>
        <v>0</v>
      </c>
      <c r="X57" s="37"/>
    </row>
    <row r="58" spans="2:24" ht="16.5" x14ac:dyDescent="0.3">
      <c r="B58" s="11">
        <v>426</v>
      </c>
      <c r="C58" s="11" t="s">
        <v>44</v>
      </c>
      <c r="D58" s="11" t="s">
        <v>54</v>
      </c>
      <c r="E58" s="11" t="s">
        <v>56</v>
      </c>
      <c r="F58" s="11">
        <v>20</v>
      </c>
      <c r="G58" s="16">
        <v>42978</v>
      </c>
      <c r="H58" s="12"/>
      <c r="I58" s="12"/>
      <c r="J58" s="12"/>
      <c r="K58" s="12"/>
      <c r="L58" s="12"/>
      <c r="M58" s="12"/>
      <c r="N58" s="28"/>
      <c r="O58" s="12"/>
      <c r="P58" s="13" t="s">
        <v>55</v>
      </c>
      <c r="Q58" s="14"/>
      <c r="R58" s="36"/>
      <c r="S58" s="36"/>
      <c r="T58" s="37"/>
      <c r="U58" s="36">
        <v>0</v>
      </c>
      <c r="V58" s="36">
        <v>0</v>
      </c>
      <c r="W58" s="36">
        <f t="shared" si="7"/>
        <v>0</v>
      </c>
      <c r="X58" s="37"/>
    </row>
    <row r="59" spans="2:24" ht="16.5" x14ac:dyDescent="0.3">
      <c r="B59" s="11">
        <v>427</v>
      </c>
      <c r="C59" s="11" t="s">
        <v>44</v>
      </c>
      <c r="D59" s="11" t="s">
        <v>54</v>
      </c>
      <c r="E59" s="11" t="s">
        <v>56</v>
      </c>
      <c r="F59" s="11">
        <v>20</v>
      </c>
      <c r="G59" s="16">
        <v>42978</v>
      </c>
      <c r="H59" s="12"/>
      <c r="I59" s="12"/>
      <c r="J59" s="12"/>
      <c r="K59" s="12"/>
      <c r="L59" s="12"/>
      <c r="M59" s="12"/>
      <c r="N59" s="28"/>
      <c r="O59" s="12"/>
      <c r="P59" s="13" t="s">
        <v>55</v>
      </c>
      <c r="Q59" s="14"/>
      <c r="R59" s="36"/>
      <c r="S59" s="36"/>
      <c r="T59" s="37"/>
      <c r="U59" s="36">
        <v>0</v>
      </c>
      <c r="V59" s="36">
        <v>0</v>
      </c>
      <c r="W59" s="36">
        <f t="shared" si="7"/>
        <v>0</v>
      </c>
      <c r="X59" s="37"/>
    </row>
    <row r="60" spans="2:24" ht="16.5" x14ac:dyDescent="0.3">
      <c r="B60" s="11">
        <v>432</v>
      </c>
      <c r="C60" s="11" t="s">
        <v>42</v>
      </c>
      <c r="D60" s="11" t="s">
        <v>54</v>
      </c>
      <c r="E60" s="11" t="s">
        <v>56</v>
      </c>
      <c r="F60" s="11">
        <v>20</v>
      </c>
      <c r="G60" s="16">
        <v>42978</v>
      </c>
      <c r="H60" s="12"/>
      <c r="I60" s="12"/>
      <c r="J60" s="12"/>
      <c r="K60" s="12"/>
      <c r="L60" s="12"/>
      <c r="M60" s="12"/>
      <c r="N60" s="28"/>
      <c r="O60" s="12"/>
      <c r="P60" s="13" t="s">
        <v>55</v>
      </c>
      <c r="Q60" s="14"/>
      <c r="R60" s="36"/>
      <c r="S60" s="36"/>
      <c r="T60" s="37"/>
      <c r="U60" s="36">
        <v>0</v>
      </c>
      <c r="V60" s="36">
        <v>0</v>
      </c>
      <c r="W60" s="36">
        <f t="shared" si="7"/>
        <v>0</v>
      </c>
      <c r="X60" s="37"/>
    </row>
    <row r="61" spans="2:24" ht="16.5" x14ac:dyDescent="0.3">
      <c r="B61" s="11">
        <v>433</v>
      </c>
      <c r="C61" s="11" t="s">
        <v>42</v>
      </c>
      <c r="D61" s="11" t="s">
        <v>54</v>
      </c>
      <c r="E61" s="11" t="s">
        <v>56</v>
      </c>
      <c r="F61" s="11">
        <v>20</v>
      </c>
      <c r="G61" s="16">
        <v>42978</v>
      </c>
      <c r="H61" s="12"/>
      <c r="I61" s="12"/>
      <c r="J61" s="12"/>
      <c r="K61" s="12"/>
      <c r="L61" s="12"/>
      <c r="M61" s="12"/>
      <c r="N61" s="28"/>
      <c r="O61" s="12"/>
      <c r="P61" s="13" t="s">
        <v>55</v>
      </c>
      <c r="Q61" s="14"/>
      <c r="R61" s="36"/>
      <c r="S61" s="36"/>
      <c r="T61" s="37"/>
      <c r="U61" s="36">
        <v>0</v>
      </c>
      <c r="V61" s="36">
        <v>0</v>
      </c>
      <c r="W61" s="36">
        <f t="shared" si="7"/>
        <v>0</v>
      </c>
      <c r="X61" s="37"/>
    </row>
    <row r="62" spans="2:24" ht="16.5" x14ac:dyDescent="0.3">
      <c r="B62" s="11">
        <v>434</v>
      </c>
      <c r="C62" s="11" t="s">
        <v>42</v>
      </c>
      <c r="D62" s="11" t="s">
        <v>54</v>
      </c>
      <c r="E62" s="11" t="s">
        <v>56</v>
      </c>
      <c r="F62" s="11">
        <v>20</v>
      </c>
      <c r="G62" s="16">
        <v>42978</v>
      </c>
      <c r="H62" s="12"/>
      <c r="I62" s="12"/>
      <c r="J62" s="12"/>
      <c r="K62" s="12"/>
      <c r="L62" s="12"/>
      <c r="M62" s="12"/>
      <c r="N62" s="28"/>
      <c r="O62" s="12"/>
      <c r="P62" s="13" t="s">
        <v>55</v>
      </c>
      <c r="Q62" s="14"/>
      <c r="R62" s="36"/>
      <c r="S62" s="36"/>
      <c r="T62" s="37"/>
      <c r="U62" s="36">
        <v>0</v>
      </c>
      <c r="V62" s="36">
        <v>0</v>
      </c>
      <c r="W62" s="36">
        <f t="shared" si="7"/>
        <v>0</v>
      </c>
      <c r="X62" s="37"/>
    </row>
    <row r="63" spans="2:24" ht="16.5" x14ac:dyDescent="0.3">
      <c r="B63" s="11">
        <v>435</v>
      </c>
      <c r="C63" s="11" t="s">
        <v>42</v>
      </c>
      <c r="D63" s="11" t="s">
        <v>54</v>
      </c>
      <c r="E63" s="11" t="s">
        <v>56</v>
      </c>
      <c r="F63" s="11">
        <v>20</v>
      </c>
      <c r="G63" s="16">
        <v>42978</v>
      </c>
      <c r="H63" s="12"/>
      <c r="I63" s="12"/>
      <c r="J63" s="12"/>
      <c r="K63" s="12"/>
      <c r="L63" s="12"/>
      <c r="M63" s="12"/>
      <c r="N63" s="28"/>
      <c r="O63" s="12"/>
      <c r="P63" s="13" t="s">
        <v>55</v>
      </c>
      <c r="Q63" s="14"/>
      <c r="R63" s="36"/>
      <c r="S63" s="36"/>
      <c r="T63" s="37"/>
      <c r="U63" s="36">
        <v>0</v>
      </c>
      <c r="V63" s="36">
        <v>0</v>
      </c>
      <c r="W63" s="36">
        <f t="shared" si="7"/>
        <v>0</v>
      </c>
      <c r="X63" s="37"/>
    </row>
    <row r="64" spans="2:24" ht="16.5" x14ac:dyDescent="0.3">
      <c r="B64" s="11">
        <v>436</v>
      </c>
      <c r="C64" s="11" t="s">
        <v>42</v>
      </c>
      <c r="D64" s="11" t="s">
        <v>54</v>
      </c>
      <c r="E64" s="11" t="s">
        <v>56</v>
      </c>
      <c r="F64" s="11">
        <v>20</v>
      </c>
      <c r="G64" s="16">
        <v>42978</v>
      </c>
      <c r="H64" s="12"/>
      <c r="I64" s="12"/>
      <c r="J64" s="12"/>
      <c r="K64" s="12"/>
      <c r="L64" s="12"/>
      <c r="M64" s="12"/>
      <c r="N64" s="28"/>
      <c r="O64" s="12"/>
      <c r="P64" s="13" t="s">
        <v>55</v>
      </c>
      <c r="Q64" s="14"/>
      <c r="R64" s="36"/>
      <c r="S64" s="36"/>
      <c r="T64" s="37"/>
      <c r="U64" s="36">
        <v>0</v>
      </c>
      <c r="V64" s="36">
        <v>0</v>
      </c>
      <c r="W64" s="36">
        <f t="shared" si="7"/>
        <v>0</v>
      </c>
      <c r="X64" s="37"/>
    </row>
    <row r="65" spans="2:24" ht="16.5" x14ac:dyDescent="0.3">
      <c r="B65" s="11">
        <v>437</v>
      </c>
      <c r="C65" s="11" t="s">
        <v>42</v>
      </c>
      <c r="D65" s="11" t="s">
        <v>54</v>
      </c>
      <c r="E65" s="11" t="s">
        <v>56</v>
      </c>
      <c r="F65" s="11">
        <v>20</v>
      </c>
      <c r="G65" s="16">
        <v>42978</v>
      </c>
      <c r="H65" s="12"/>
      <c r="I65" s="12"/>
      <c r="J65" s="12"/>
      <c r="K65" s="12"/>
      <c r="L65" s="12"/>
      <c r="M65" s="12"/>
      <c r="N65" s="28"/>
      <c r="O65" s="12"/>
      <c r="P65" s="13" t="s">
        <v>55</v>
      </c>
      <c r="Q65" s="14"/>
      <c r="R65" s="36"/>
      <c r="S65" s="36"/>
      <c r="T65" s="37"/>
      <c r="U65" s="36">
        <v>0</v>
      </c>
      <c r="V65" s="36">
        <v>0</v>
      </c>
      <c r="W65" s="36">
        <f t="shared" si="7"/>
        <v>0</v>
      </c>
      <c r="X65" s="37"/>
    </row>
    <row r="66" spans="2:24" ht="16.5" x14ac:dyDescent="0.3">
      <c r="B66" s="11">
        <v>438</v>
      </c>
      <c r="C66" s="11" t="s">
        <v>42</v>
      </c>
      <c r="D66" s="11" t="s">
        <v>54</v>
      </c>
      <c r="E66" s="11" t="s">
        <v>56</v>
      </c>
      <c r="F66" s="11">
        <v>20</v>
      </c>
      <c r="G66" s="16">
        <v>42978</v>
      </c>
      <c r="H66" s="12"/>
      <c r="I66" s="12"/>
      <c r="J66" s="12"/>
      <c r="K66" s="12"/>
      <c r="L66" s="12"/>
      <c r="M66" s="12"/>
      <c r="N66" s="28"/>
      <c r="O66" s="12"/>
      <c r="P66" s="13" t="s">
        <v>55</v>
      </c>
      <c r="Q66" s="14"/>
      <c r="R66" s="36"/>
      <c r="S66" s="36"/>
      <c r="T66" s="37"/>
      <c r="U66" s="36">
        <v>0</v>
      </c>
      <c r="V66" s="36">
        <v>0</v>
      </c>
      <c r="W66" s="36">
        <f t="shared" si="7"/>
        <v>0</v>
      </c>
      <c r="X66" s="37"/>
    </row>
    <row r="67" spans="2:24" ht="16.5" x14ac:dyDescent="0.3">
      <c r="B67" s="11">
        <v>439</v>
      </c>
      <c r="C67" s="11" t="s">
        <v>42</v>
      </c>
      <c r="D67" s="11" t="s">
        <v>54</v>
      </c>
      <c r="E67" s="11" t="s">
        <v>56</v>
      </c>
      <c r="F67" s="11">
        <v>20</v>
      </c>
      <c r="G67" s="16">
        <v>42978</v>
      </c>
      <c r="H67" s="12"/>
      <c r="I67" s="12"/>
      <c r="J67" s="12"/>
      <c r="K67" s="12"/>
      <c r="L67" s="12"/>
      <c r="M67" s="12"/>
      <c r="N67" s="28"/>
      <c r="O67" s="12"/>
      <c r="P67" s="13" t="s">
        <v>55</v>
      </c>
      <c r="Q67" s="14"/>
      <c r="R67" s="36"/>
      <c r="S67" s="36"/>
      <c r="T67" s="37"/>
      <c r="U67" s="36">
        <v>0</v>
      </c>
      <c r="V67" s="36">
        <v>0</v>
      </c>
      <c r="W67" s="36">
        <f t="shared" si="7"/>
        <v>0</v>
      </c>
      <c r="X67" s="37"/>
    </row>
    <row r="68" spans="2:24" ht="16.5" x14ac:dyDescent="0.3">
      <c r="B68" s="11">
        <v>440</v>
      </c>
      <c r="C68" s="11" t="s">
        <v>42</v>
      </c>
      <c r="D68" s="11" t="s">
        <v>54</v>
      </c>
      <c r="E68" s="11" t="s">
        <v>56</v>
      </c>
      <c r="F68" s="11">
        <v>30</v>
      </c>
      <c r="G68" s="16">
        <v>42978</v>
      </c>
      <c r="H68" s="12"/>
      <c r="I68" s="12"/>
      <c r="J68" s="12"/>
      <c r="K68" s="12"/>
      <c r="L68" s="12"/>
      <c r="M68" s="12"/>
      <c r="N68" s="28"/>
      <c r="O68" s="12"/>
      <c r="P68" s="13" t="s">
        <v>55</v>
      </c>
      <c r="Q68" s="14"/>
      <c r="R68" s="36"/>
      <c r="S68" s="36"/>
      <c r="T68" s="37"/>
      <c r="U68" s="36">
        <v>0</v>
      </c>
      <c r="V68" s="36">
        <v>0</v>
      </c>
      <c r="W68" s="36">
        <f t="shared" si="7"/>
        <v>0</v>
      </c>
      <c r="X68" s="37"/>
    </row>
    <row r="69" spans="2:24" ht="16.5" x14ac:dyDescent="0.3">
      <c r="B69" s="11">
        <v>441</v>
      </c>
      <c r="C69" s="11" t="s">
        <v>42</v>
      </c>
      <c r="D69" s="11" t="s">
        <v>54</v>
      </c>
      <c r="E69" s="11" t="s">
        <v>56</v>
      </c>
      <c r="F69" s="11">
        <v>30</v>
      </c>
      <c r="G69" s="16">
        <v>42978</v>
      </c>
      <c r="H69" s="12"/>
      <c r="I69" s="12"/>
      <c r="J69" s="12"/>
      <c r="K69" s="12"/>
      <c r="L69" s="12"/>
      <c r="M69" s="12"/>
      <c r="N69" s="28"/>
      <c r="O69" s="12"/>
      <c r="P69" s="13" t="s">
        <v>55</v>
      </c>
      <c r="Q69" s="14"/>
      <c r="R69" s="36"/>
      <c r="S69" s="36"/>
      <c r="T69" s="37"/>
      <c r="U69" s="36">
        <v>0</v>
      </c>
      <c r="V69" s="36">
        <v>0</v>
      </c>
      <c r="W69" s="36">
        <f t="shared" si="7"/>
        <v>0</v>
      </c>
      <c r="X69" s="37"/>
    </row>
    <row r="70" spans="2:24" ht="16.5" x14ac:dyDescent="0.3">
      <c r="B70" s="11">
        <v>442</v>
      </c>
      <c r="C70" s="11" t="s">
        <v>42</v>
      </c>
      <c r="D70" s="11" t="s">
        <v>54</v>
      </c>
      <c r="E70" s="11" t="s">
        <v>56</v>
      </c>
      <c r="F70" s="11">
        <v>30</v>
      </c>
      <c r="G70" s="16">
        <v>42978</v>
      </c>
      <c r="H70" s="12"/>
      <c r="I70" s="12"/>
      <c r="J70" s="12"/>
      <c r="K70" s="12"/>
      <c r="L70" s="12"/>
      <c r="M70" s="12"/>
      <c r="N70" s="28"/>
      <c r="O70" s="12"/>
      <c r="P70" s="13" t="s">
        <v>55</v>
      </c>
      <c r="Q70" s="14"/>
      <c r="R70" s="36"/>
      <c r="S70" s="36"/>
      <c r="T70" s="37"/>
      <c r="U70" s="36">
        <v>0</v>
      </c>
      <c r="V70" s="36">
        <v>0</v>
      </c>
      <c r="W70" s="36">
        <f t="shared" si="7"/>
        <v>0</v>
      </c>
      <c r="X70" s="37"/>
    </row>
    <row r="71" spans="2:24" ht="16.5" x14ac:dyDescent="0.3">
      <c r="B71" s="11">
        <v>443</v>
      </c>
      <c r="C71" s="11" t="s">
        <v>42</v>
      </c>
      <c r="D71" s="11" t="s">
        <v>54</v>
      </c>
      <c r="E71" s="11" t="s">
        <v>56</v>
      </c>
      <c r="F71" s="11">
        <v>30</v>
      </c>
      <c r="G71" s="16">
        <v>42978</v>
      </c>
      <c r="H71" s="12"/>
      <c r="I71" s="12"/>
      <c r="J71" s="12"/>
      <c r="K71" s="12"/>
      <c r="L71" s="12"/>
      <c r="M71" s="12"/>
      <c r="N71" s="28"/>
      <c r="O71" s="12"/>
      <c r="P71" s="13" t="s">
        <v>55</v>
      </c>
      <c r="Q71" s="14"/>
      <c r="R71" s="36"/>
      <c r="S71" s="36"/>
      <c r="T71" s="37"/>
      <c r="U71" s="36">
        <v>0</v>
      </c>
      <c r="V71" s="36">
        <v>0</v>
      </c>
      <c r="W71" s="36">
        <f t="shared" si="7"/>
        <v>0</v>
      </c>
      <c r="X71" s="37"/>
    </row>
    <row r="72" spans="2:24" ht="16.5" x14ac:dyDescent="0.3">
      <c r="B72" s="11"/>
      <c r="C72" s="11"/>
      <c r="D72" s="11"/>
      <c r="E72" s="11"/>
      <c r="F72" s="11"/>
      <c r="G72" s="16"/>
      <c r="H72" s="12"/>
      <c r="I72" s="12"/>
      <c r="J72" s="12"/>
      <c r="K72" s="12"/>
      <c r="L72" s="12"/>
      <c r="M72" s="12"/>
      <c r="N72" s="28"/>
      <c r="O72" s="12"/>
      <c r="P72" s="13"/>
      <c r="Q72" s="14"/>
      <c r="R72" s="36"/>
      <c r="S72" s="36"/>
      <c r="T72" s="37"/>
      <c r="U72" s="36"/>
      <c r="V72" s="36"/>
      <c r="W72" s="36">
        <f t="shared" si="7"/>
        <v>0</v>
      </c>
      <c r="X72" s="37"/>
    </row>
    <row r="73" spans="2:24" ht="16.5" x14ac:dyDescent="0.3">
      <c r="B73" s="11"/>
      <c r="C73" s="11"/>
      <c r="D73" s="11"/>
      <c r="E73" s="11"/>
      <c r="F73" s="11"/>
      <c r="G73" s="16"/>
      <c r="H73" s="12"/>
      <c r="I73" s="12"/>
      <c r="J73" s="12"/>
      <c r="K73" s="12"/>
      <c r="L73" s="12"/>
      <c r="M73" s="12"/>
      <c r="N73" s="28"/>
      <c r="O73" s="12"/>
      <c r="P73" s="13"/>
      <c r="Q73" s="14"/>
      <c r="R73" s="36"/>
      <c r="S73" s="36"/>
      <c r="T73" s="37"/>
      <c r="U73" s="36"/>
      <c r="V73" s="36"/>
      <c r="W73" s="36"/>
      <c r="X73" s="37"/>
    </row>
    <row r="74" spans="2:24" ht="16.5" x14ac:dyDescent="0.3">
      <c r="B74" s="11"/>
      <c r="C74" s="11"/>
      <c r="D74" s="11"/>
      <c r="E74" s="11"/>
      <c r="F74" s="11"/>
      <c r="G74" s="16"/>
      <c r="H74" s="12"/>
      <c r="I74" s="12"/>
      <c r="J74" s="12"/>
      <c r="K74" s="12"/>
      <c r="L74" s="12"/>
      <c r="M74" s="12"/>
      <c r="N74" s="28"/>
      <c r="O74" s="12"/>
      <c r="P74" s="13"/>
      <c r="Q74" s="14"/>
      <c r="R74" s="36"/>
      <c r="S74" s="36"/>
      <c r="T74" s="37"/>
      <c r="U74" s="36"/>
      <c r="V74" s="36"/>
      <c r="W74" s="36"/>
      <c r="X74" s="37"/>
    </row>
  </sheetData>
  <autoFilter ref="B5:P71"/>
  <mergeCells count="2">
    <mergeCell ref="B2:P2"/>
    <mergeCell ref="B3:P3"/>
  </mergeCells>
  <pageMargins left="0.23622047244094491" right="0.23622047244094491" top="0.98425196850393704" bottom="0.74803149606299213" header="0.31496062992125984" footer="0.31496062992125984"/>
  <pageSetup scale="45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X50"/>
  <sheetViews>
    <sheetView showGridLines="0" topLeftCell="P1" zoomScale="80" zoomScaleNormal="80" workbookViewId="0">
      <pane ySplit="1" topLeftCell="A2" activePane="bottomLeft" state="frozen"/>
      <selection pane="bottomLeft" activeCell="H47" sqref="H47:M47"/>
    </sheetView>
  </sheetViews>
  <sheetFormatPr baseColWidth="10" defaultRowHeight="15" x14ac:dyDescent="0.25"/>
  <cols>
    <col min="1" max="1" width="6" customWidth="1"/>
    <col min="3" max="3" width="25.140625" customWidth="1"/>
    <col min="4" max="4" width="30.85546875" customWidth="1"/>
    <col min="5" max="5" width="24.42578125" customWidth="1"/>
    <col min="6" max="6" width="7.42578125" style="2" customWidth="1"/>
    <col min="7" max="7" width="13" style="2" customWidth="1"/>
    <col min="8" max="8" width="8.85546875" customWidth="1"/>
    <col min="9" max="9" width="11.140625" customWidth="1"/>
    <col min="10" max="10" width="9.7109375" customWidth="1"/>
    <col min="11" max="11" width="8.7109375" style="2" customWidth="1"/>
    <col min="12" max="12" width="8.7109375" customWidth="1"/>
    <col min="13" max="13" width="9.7109375" customWidth="1"/>
    <col min="14" max="14" width="8.42578125" customWidth="1"/>
    <col min="15" max="15" width="8.7109375" customWidth="1"/>
    <col min="16" max="16" width="62" customWidth="1"/>
    <col min="17" max="17" width="2.85546875" customWidth="1"/>
    <col min="18" max="18" width="13.42578125" style="18" customWidth="1"/>
    <col min="19" max="19" width="13.28515625" customWidth="1"/>
    <col min="20" max="20" width="12" style="23" customWidth="1"/>
    <col min="21" max="21" width="12.140625" customWidth="1"/>
    <col min="22" max="22" width="12.42578125" customWidth="1"/>
    <col min="23" max="23" width="12.7109375" customWidth="1"/>
    <col min="24" max="24" width="14.85546875" customWidth="1"/>
  </cols>
  <sheetData>
    <row r="2" spans="1:24" ht="21" x14ac:dyDescent="0.35">
      <c r="B2" s="48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24" ht="21" x14ac:dyDescent="0.35">
      <c r="B3" s="48" t="s">
        <v>67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R3" s="19">
        <f>AVERAGE(R6:R34)</f>
        <v>0.28071428571428581</v>
      </c>
      <c r="S3" s="19">
        <f>AVERAGE(S6:S42)</f>
        <v>0.24540025740025748</v>
      </c>
      <c r="T3" s="19">
        <f>AVERAGE(T6:T43)</f>
        <v>0.25310275689223061</v>
      </c>
      <c r="U3" s="19">
        <f>AVERAGE(U6:U48)</f>
        <v>0.23898615725359917</v>
      </c>
      <c r="V3" s="19">
        <f>AVERAGE(V6:V50)</f>
        <v>0.2630074074074073</v>
      </c>
      <c r="W3" s="19">
        <f>AVERAGE(W6:W50)</f>
        <v>0.31398095238095242</v>
      </c>
      <c r="X3" s="19">
        <f>AVERAGE(X6:X50)</f>
        <v>0.33309603174603158</v>
      </c>
    </row>
    <row r="4" spans="1:24" ht="18.75" x14ac:dyDescent="0.3">
      <c r="F4" s="1">
        <f>SUM(F6:F59)</f>
        <v>2299</v>
      </c>
      <c r="H4" s="26">
        <f>AVERAGE(H6:H49)</f>
        <v>0.99230769230769234</v>
      </c>
      <c r="I4" s="26">
        <f>AVERAGE(I6:I49)</f>
        <v>0.97272727272727266</v>
      </c>
      <c r="J4" s="26">
        <f>AVERAGE(J6:J49)</f>
        <v>0.85608695652173905</v>
      </c>
      <c r="K4" s="26">
        <f>AVERAGE(K6:K49)</f>
        <v>0.65714285714285714</v>
      </c>
      <c r="L4" s="26">
        <f>AVERAGE(L6:L49)</f>
        <v>0.77749999999999997</v>
      </c>
      <c r="M4" s="26">
        <f t="shared" ref="M4:O4" si="0">AVERAGE(M6:M49)</f>
        <v>0.86250000000000004</v>
      </c>
      <c r="N4" s="26">
        <f t="shared" si="0"/>
        <v>0.8833333333333333</v>
      </c>
      <c r="O4" s="26" t="e">
        <f t="shared" si="0"/>
        <v>#DIV/0!</v>
      </c>
      <c r="R4" s="20">
        <v>42982</v>
      </c>
      <c r="S4" s="3">
        <f t="shared" ref="S4:X4" si="1">+R4+1</f>
        <v>42983</v>
      </c>
      <c r="T4" s="24">
        <f t="shared" si="1"/>
        <v>42984</v>
      </c>
      <c r="U4" s="3">
        <f t="shared" si="1"/>
        <v>42985</v>
      </c>
      <c r="V4" s="3">
        <f t="shared" si="1"/>
        <v>42986</v>
      </c>
      <c r="W4" s="3">
        <f t="shared" si="1"/>
        <v>42987</v>
      </c>
      <c r="X4" s="3">
        <f t="shared" si="1"/>
        <v>42988</v>
      </c>
    </row>
    <row r="5" spans="1:24" s="9" customFormat="1" ht="38.25" x14ac:dyDescent="0.2">
      <c r="A5" s="4" t="s">
        <v>80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5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7" t="s">
        <v>28</v>
      </c>
      <c r="O5" s="6" t="s">
        <v>13</v>
      </c>
      <c r="P5" s="8" t="s">
        <v>14</v>
      </c>
      <c r="R5" s="21" t="s">
        <v>15</v>
      </c>
      <c r="S5" s="10" t="s">
        <v>16</v>
      </c>
      <c r="T5" s="25" t="s">
        <v>17</v>
      </c>
      <c r="U5" s="10" t="s">
        <v>18</v>
      </c>
      <c r="V5" s="10" t="s">
        <v>19</v>
      </c>
      <c r="W5" s="10" t="s">
        <v>20</v>
      </c>
      <c r="X5" s="10" t="s">
        <v>21</v>
      </c>
    </row>
    <row r="6" spans="1:24" ht="15.75" customHeight="1" x14ac:dyDescent="0.3">
      <c r="A6" s="43">
        <v>1</v>
      </c>
      <c r="B6" s="11">
        <v>252</v>
      </c>
      <c r="C6" s="11" t="s">
        <v>25</v>
      </c>
      <c r="D6" s="11" t="s">
        <v>23</v>
      </c>
      <c r="E6" s="11" t="s">
        <v>51</v>
      </c>
      <c r="F6" s="11">
        <v>5</v>
      </c>
      <c r="G6" s="16">
        <v>42866</v>
      </c>
      <c r="H6" s="12"/>
      <c r="I6" s="12"/>
      <c r="J6" s="12">
        <v>0.66</v>
      </c>
      <c r="K6" s="12">
        <v>0.45</v>
      </c>
      <c r="L6" s="12"/>
      <c r="M6" s="12"/>
      <c r="N6" s="28"/>
      <c r="O6" s="12"/>
      <c r="P6" s="13"/>
      <c r="R6" s="33">
        <v>0.20400000000000001</v>
      </c>
      <c r="S6" s="33">
        <v>0.21600000000000003</v>
      </c>
      <c r="T6" s="34">
        <v>0.21600000000000003</v>
      </c>
      <c r="U6" s="33">
        <v>0.22200000000000003</v>
      </c>
      <c r="V6" s="33">
        <v>0.22200000000000003</v>
      </c>
      <c r="W6" s="33">
        <v>0.22200000000000003</v>
      </c>
      <c r="X6" s="34">
        <f>SUM(M6+H6+L6+O6+N6+J6+I6+K6)/5</f>
        <v>0.22200000000000003</v>
      </c>
    </row>
    <row r="7" spans="1:24" ht="16.5" x14ac:dyDescent="0.3">
      <c r="A7" s="43">
        <v>2</v>
      </c>
      <c r="B7" s="11">
        <v>358</v>
      </c>
      <c r="C7" s="11" t="s">
        <v>30</v>
      </c>
      <c r="D7" s="11" t="s">
        <v>33</v>
      </c>
      <c r="E7" s="11" t="s">
        <v>32</v>
      </c>
      <c r="F7" s="29">
        <v>50</v>
      </c>
      <c r="G7" s="16">
        <v>42943</v>
      </c>
      <c r="H7" s="12">
        <v>1</v>
      </c>
      <c r="I7" s="12">
        <v>1</v>
      </c>
      <c r="J7" s="12">
        <v>0.95</v>
      </c>
      <c r="K7" s="12"/>
      <c r="L7" s="12">
        <v>0.95</v>
      </c>
      <c r="M7" s="12">
        <v>0.9</v>
      </c>
      <c r="N7" s="28"/>
      <c r="O7" s="12"/>
      <c r="P7" s="13"/>
      <c r="Q7" s="14"/>
      <c r="R7" s="17">
        <v>0.67166666666666675</v>
      </c>
      <c r="S7" s="17">
        <v>0.73</v>
      </c>
      <c r="T7" s="27">
        <v>0.76333333333333331</v>
      </c>
      <c r="U7" s="17">
        <v>0.77500000000000002</v>
      </c>
      <c r="V7" s="17">
        <v>0.79166666666666663</v>
      </c>
      <c r="W7" s="17">
        <v>0.78333333333333333</v>
      </c>
      <c r="X7" s="27">
        <f>SUM(M7+H7+L7+O7+N7+J7+I7+K7)/6</f>
        <v>0.79999999999999993</v>
      </c>
    </row>
    <row r="8" spans="1:24" ht="16.5" customHeight="1" x14ac:dyDescent="0.3">
      <c r="A8" s="43">
        <v>3</v>
      </c>
      <c r="B8" s="11">
        <v>357</v>
      </c>
      <c r="C8" s="11" t="s">
        <v>30</v>
      </c>
      <c r="D8" s="11" t="s">
        <v>31</v>
      </c>
      <c r="E8" s="11" t="s">
        <v>32</v>
      </c>
      <c r="F8" s="29">
        <v>14</v>
      </c>
      <c r="G8" s="16">
        <v>42943</v>
      </c>
      <c r="H8" s="12">
        <v>1</v>
      </c>
      <c r="I8" s="12">
        <v>1</v>
      </c>
      <c r="J8" s="12">
        <v>0.95</v>
      </c>
      <c r="K8" s="12"/>
      <c r="L8" s="12">
        <v>0.75</v>
      </c>
      <c r="M8" s="35">
        <v>0.3</v>
      </c>
      <c r="N8" s="28"/>
      <c r="O8" s="12"/>
      <c r="P8" s="13"/>
      <c r="Q8" s="14"/>
      <c r="R8" s="17">
        <v>0.65833333333333333</v>
      </c>
      <c r="S8" s="17">
        <v>0.66666666666666663</v>
      </c>
      <c r="T8" s="27">
        <v>0.66666666666666663</v>
      </c>
      <c r="U8" s="17">
        <v>0.66666666666666663</v>
      </c>
      <c r="V8" s="17">
        <v>0.66666666666666663</v>
      </c>
      <c r="W8" s="17">
        <v>0.67</v>
      </c>
      <c r="X8" s="27">
        <f>SUM(M8+H8+L8+O8+N8+J8+I8+K8)/6</f>
        <v>0.66666666666666663</v>
      </c>
    </row>
    <row r="9" spans="1:24" ht="16.5" x14ac:dyDescent="0.3">
      <c r="A9" s="43">
        <v>4</v>
      </c>
      <c r="B9" s="11">
        <v>362</v>
      </c>
      <c r="C9" s="11" t="s">
        <v>30</v>
      </c>
      <c r="D9" s="11" t="s">
        <v>34</v>
      </c>
      <c r="E9" s="11" t="s">
        <v>35</v>
      </c>
      <c r="F9" s="11">
        <v>2</v>
      </c>
      <c r="G9" s="16">
        <v>42951</v>
      </c>
      <c r="H9" s="12">
        <v>1</v>
      </c>
      <c r="I9" s="12">
        <v>1</v>
      </c>
      <c r="J9" s="12">
        <v>1</v>
      </c>
      <c r="K9" s="12"/>
      <c r="L9" s="12">
        <v>0.2</v>
      </c>
      <c r="M9" s="12"/>
      <c r="N9" s="28"/>
      <c r="O9" s="12"/>
      <c r="P9" s="13"/>
      <c r="Q9" s="14"/>
      <c r="R9" s="22">
        <v>0.42857142857142855</v>
      </c>
      <c r="S9" s="14">
        <v>0.45</v>
      </c>
      <c r="T9" s="15">
        <v>0.45714285714285718</v>
      </c>
      <c r="U9" s="14">
        <v>0.45714285714285718</v>
      </c>
      <c r="V9" s="14">
        <v>0.45714285714285718</v>
      </c>
      <c r="W9" s="14">
        <v>0.45714285714285718</v>
      </c>
      <c r="X9" s="15">
        <f>SUM(N9+J9+K9+O9+L9+M9+H9+I9)/7</f>
        <v>0.45714285714285718</v>
      </c>
    </row>
    <row r="10" spans="1:24" ht="16.5" x14ac:dyDescent="0.3">
      <c r="A10" s="43">
        <v>5</v>
      </c>
      <c r="B10" s="11">
        <v>363</v>
      </c>
      <c r="C10" s="11" t="s">
        <v>30</v>
      </c>
      <c r="D10" s="11" t="s">
        <v>34</v>
      </c>
      <c r="E10" s="11" t="s">
        <v>35</v>
      </c>
      <c r="F10" s="11">
        <v>3</v>
      </c>
      <c r="G10" s="16">
        <v>42951</v>
      </c>
      <c r="H10" s="12">
        <v>1</v>
      </c>
      <c r="I10" s="12">
        <v>1</v>
      </c>
      <c r="J10" s="12">
        <v>1</v>
      </c>
      <c r="K10" s="12"/>
      <c r="L10" s="12">
        <v>0.1</v>
      </c>
      <c r="M10" s="12"/>
      <c r="N10" s="28"/>
      <c r="O10" s="12"/>
      <c r="P10" s="13"/>
      <c r="Q10" s="14"/>
      <c r="R10" s="22">
        <v>0.42857142857142855</v>
      </c>
      <c r="S10" s="14">
        <v>0.42857142857142855</v>
      </c>
      <c r="T10" s="15">
        <v>0.44285714285714289</v>
      </c>
      <c r="U10" s="14">
        <v>0.44285714285714289</v>
      </c>
      <c r="V10" s="14">
        <v>0.44285714285714289</v>
      </c>
      <c r="W10" s="14">
        <v>0.44285714285714289</v>
      </c>
      <c r="X10" s="15">
        <f>SUM(N10+J10+K10+O10+L10+M10+H10+I10)/7</f>
        <v>0.44285714285714289</v>
      </c>
    </row>
    <row r="11" spans="1:24" ht="16.5" x14ac:dyDescent="0.3">
      <c r="A11" s="43">
        <v>6</v>
      </c>
      <c r="B11" s="11" t="s">
        <v>36</v>
      </c>
      <c r="C11" s="11" t="s">
        <v>37</v>
      </c>
      <c r="D11" s="11" t="s">
        <v>38</v>
      </c>
      <c r="E11" s="11" t="s">
        <v>26</v>
      </c>
      <c r="F11" s="11">
        <v>2</v>
      </c>
      <c r="G11" s="16">
        <v>42962</v>
      </c>
      <c r="H11" s="12">
        <v>1</v>
      </c>
      <c r="I11" s="12">
        <v>1</v>
      </c>
      <c r="J11" s="12">
        <v>1</v>
      </c>
      <c r="K11" s="12"/>
      <c r="L11" s="12">
        <v>1</v>
      </c>
      <c r="M11" s="12">
        <v>1</v>
      </c>
      <c r="N11" s="28"/>
      <c r="O11" s="12"/>
      <c r="P11" s="13"/>
      <c r="Q11" s="14"/>
      <c r="R11" s="17">
        <v>0.5</v>
      </c>
      <c r="S11" s="17">
        <v>0.5</v>
      </c>
      <c r="T11" s="27">
        <v>0.5</v>
      </c>
      <c r="U11" s="17">
        <v>0.505</v>
      </c>
      <c r="V11" s="17">
        <v>0.505</v>
      </c>
      <c r="W11" s="17">
        <v>0.73333333333333339</v>
      </c>
      <c r="X11" s="27">
        <f>SUM(O11+I11+N11+M11+J11+H11+L11+K11)/6</f>
        <v>0.83333333333333337</v>
      </c>
    </row>
    <row r="12" spans="1:24" ht="16.5" x14ac:dyDescent="0.3">
      <c r="A12" s="43">
        <v>7</v>
      </c>
      <c r="B12" s="11" t="s">
        <v>39</v>
      </c>
      <c r="C12" s="11" t="s">
        <v>37</v>
      </c>
      <c r="D12" s="11" t="s">
        <v>40</v>
      </c>
      <c r="E12" s="11" t="s">
        <v>26</v>
      </c>
      <c r="F12" s="11">
        <v>3</v>
      </c>
      <c r="G12" s="16">
        <v>42962</v>
      </c>
      <c r="H12" s="12">
        <v>1</v>
      </c>
      <c r="I12" s="12">
        <v>1</v>
      </c>
      <c r="J12" s="12">
        <v>1</v>
      </c>
      <c r="K12" s="12"/>
      <c r="L12" s="12">
        <v>1</v>
      </c>
      <c r="M12" s="12">
        <v>1</v>
      </c>
      <c r="N12" s="44">
        <v>0.8</v>
      </c>
      <c r="O12" s="12"/>
      <c r="P12" s="13"/>
      <c r="Q12" s="14"/>
      <c r="R12" s="40">
        <v>0.5</v>
      </c>
      <c r="S12" s="40">
        <v>0.5</v>
      </c>
      <c r="T12" s="41">
        <v>0.5</v>
      </c>
      <c r="U12" s="40">
        <v>0.49714285714285716</v>
      </c>
      <c r="V12" s="40">
        <v>0.63833333333333331</v>
      </c>
      <c r="W12" s="40">
        <v>0.82500000000000007</v>
      </c>
      <c r="X12" s="41">
        <f>SUM(O12+I12+N12+M12+J12+H12+L12+K12)/7</f>
        <v>0.82857142857142851</v>
      </c>
    </row>
    <row r="13" spans="1:24" ht="16.5" x14ac:dyDescent="0.3">
      <c r="A13" s="43">
        <v>8</v>
      </c>
      <c r="B13" s="11">
        <v>386</v>
      </c>
      <c r="C13" s="11" t="s">
        <v>37</v>
      </c>
      <c r="D13" s="11" t="s">
        <v>22</v>
      </c>
      <c r="E13" s="11" t="s">
        <v>32</v>
      </c>
      <c r="F13" s="11">
        <v>6</v>
      </c>
      <c r="G13" s="16">
        <v>42963</v>
      </c>
      <c r="H13" s="12">
        <v>1</v>
      </c>
      <c r="I13" s="12">
        <v>1</v>
      </c>
      <c r="J13" s="12">
        <v>1</v>
      </c>
      <c r="K13" s="12">
        <v>1</v>
      </c>
      <c r="L13" s="12">
        <v>1</v>
      </c>
      <c r="M13" s="12">
        <v>0.7</v>
      </c>
      <c r="N13" s="28"/>
      <c r="O13" s="12"/>
      <c r="P13" s="13"/>
      <c r="Q13" s="14"/>
      <c r="R13" s="40">
        <v>0.72499999999999998</v>
      </c>
      <c r="S13" s="40">
        <v>0.72499999999999998</v>
      </c>
      <c r="T13" s="41">
        <v>0.72499999999999998</v>
      </c>
      <c r="U13" s="40">
        <v>0.73000000000000009</v>
      </c>
      <c r="V13" s="40">
        <v>0.73</v>
      </c>
      <c r="W13" s="40">
        <v>0.77</v>
      </c>
      <c r="X13" s="41">
        <f>SUM(O13+I13+N13+M13+J13+H13+L13+K13)/7</f>
        <v>0.81428571428571428</v>
      </c>
    </row>
    <row r="14" spans="1:24" ht="16.5" x14ac:dyDescent="0.3">
      <c r="A14" s="43">
        <v>9</v>
      </c>
      <c r="B14" s="11">
        <v>396</v>
      </c>
      <c r="C14" s="11" t="s">
        <v>43</v>
      </c>
      <c r="D14" s="11" t="s">
        <v>41</v>
      </c>
      <c r="E14" s="11" t="s">
        <v>24</v>
      </c>
      <c r="F14" s="11">
        <v>200</v>
      </c>
      <c r="G14" s="16">
        <v>42965</v>
      </c>
      <c r="H14" s="12">
        <v>1</v>
      </c>
      <c r="I14" s="12">
        <v>0.9</v>
      </c>
      <c r="J14" s="12">
        <v>0.35</v>
      </c>
      <c r="K14" s="12"/>
      <c r="L14" s="12"/>
      <c r="M14" s="12"/>
      <c r="N14" s="28"/>
      <c r="O14" s="12"/>
      <c r="P14" s="13"/>
      <c r="Q14" s="14"/>
      <c r="R14" s="17">
        <v>0.34333333333333332</v>
      </c>
      <c r="S14" s="17">
        <v>0.34333333333333332</v>
      </c>
      <c r="T14" s="27">
        <v>0.34333333333333332</v>
      </c>
      <c r="U14" s="17">
        <v>0.375</v>
      </c>
      <c r="V14" s="17">
        <v>0.375</v>
      </c>
      <c r="W14" s="17">
        <v>0.375</v>
      </c>
      <c r="X14" s="27">
        <f>SUM(O14+I14+N14+M14+J14+H14+L14+K14)/6</f>
        <v>0.375</v>
      </c>
    </row>
    <row r="15" spans="1:24" ht="16.5" x14ac:dyDescent="0.3">
      <c r="A15" s="43">
        <v>10</v>
      </c>
      <c r="B15" s="11">
        <v>412</v>
      </c>
      <c r="C15" s="11" t="s">
        <v>44</v>
      </c>
      <c r="D15" s="11" t="s">
        <v>41</v>
      </c>
      <c r="E15" s="11" t="s">
        <v>24</v>
      </c>
      <c r="F15" s="11">
        <v>200</v>
      </c>
      <c r="G15" s="16">
        <v>42965</v>
      </c>
      <c r="H15" s="12">
        <v>1</v>
      </c>
      <c r="I15" s="12">
        <v>1</v>
      </c>
      <c r="J15" s="12">
        <v>0.48</v>
      </c>
      <c r="K15" s="12"/>
      <c r="L15" s="12"/>
      <c r="M15" s="12"/>
      <c r="N15" s="28"/>
      <c r="O15" s="12"/>
      <c r="P15" s="13"/>
      <c r="Q15" s="14"/>
      <c r="R15" s="17">
        <v>0.39166666666666666</v>
      </c>
      <c r="S15" s="17">
        <v>0.39166666666666666</v>
      </c>
      <c r="T15" s="27">
        <v>0.39166666666666666</v>
      </c>
      <c r="U15" s="17">
        <v>0.41333333333333333</v>
      </c>
      <c r="V15" s="17">
        <v>0.41333333333333333</v>
      </c>
      <c r="W15" s="17">
        <v>0.41333333333333333</v>
      </c>
      <c r="X15" s="27">
        <f>SUM(O15+I15+N15+M15+J15+H15+L15+K15)/6</f>
        <v>0.41333333333333333</v>
      </c>
    </row>
    <row r="16" spans="1:24" ht="16.5" x14ac:dyDescent="0.3">
      <c r="A16" s="43">
        <v>11</v>
      </c>
      <c r="B16" s="11">
        <v>428</v>
      </c>
      <c r="C16" s="11" t="s">
        <v>42</v>
      </c>
      <c r="D16" s="11" t="s">
        <v>41</v>
      </c>
      <c r="E16" s="11" t="s">
        <v>24</v>
      </c>
      <c r="F16" s="11">
        <v>300</v>
      </c>
      <c r="G16" s="16">
        <v>42965</v>
      </c>
      <c r="H16" s="12">
        <v>0.8</v>
      </c>
      <c r="I16" s="12"/>
      <c r="J16" s="12"/>
      <c r="K16" s="12"/>
      <c r="L16" s="12"/>
      <c r="M16" s="12"/>
      <c r="N16" s="28"/>
      <c r="O16" s="12"/>
      <c r="P16" s="13"/>
      <c r="Q16" s="14"/>
      <c r="R16" s="17">
        <v>0.13333333333333333</v>
      </c>
      <c r="S16" s="17">
        <v>0.13333333333333333</v>
      </c>
      <c r="T16" s="27">
        <v>0.13333333333333333</v>
      </c>
      <c r="U16" s="17">
        <v>0.13333333333333333</v>
      </c>
      <c r="V16" s="17">
        <v>0.13333333333333333</v>
      </c>
      <c r="W16" s="17">
        <v>0.13333333333333333</v>
      </c>
      <c r="X16" s="27">
        <f>SUM(O16+I16+N16+M16+J16+H16+L16+K16)/6</f>
        <v>0.13333333333333333</v>
      </c>
    </row>
    <row r="17" spans="1:24" ht="16.5" x14ac:dyDescent="0.3">
      <c r="A17" s="43">
        <v>12</v>
      </c>
      <c r="B17" s="11">
        <v>391</v>
      </c>
      <c r="C17" s="11" t="s">
        <v>37</v>
      </c>
      <c r="D17" s="11" t="s">
        <v>45</v>
      </c>
      <c r="E17" s="11" t="s">
        <v>32</v>
      </c>
      <c r="F17" s="11">
        <v>1</v>
      </c>
      <c r="G17" s="16">
        <v>42964</v>
      </c>
      <c r="H17" s="12">
        <v>1</v>
      </c>
      <c r="I17" s="12">
        <v>1</v>
      </c>
      <c r="J17" s="12">
        <v>1</v>
      </c>
      <c r="K17" s="12">
        <v>1</v>
      </c>
      <c r="L17" s="12">
        <v>1</v>
      </c>
      <c r="M17" s="12">
        <v>1</v>
      </c>
      <c r="N17" s="28"/>
      <c r="O17" s="12"/>
      <c r="P17" s="13"/>
      <c r="Q17" s="14"/>
      <c r="R17" s="40">
        <v>0.3</v>
      </c>
      <c r="S17" s="40">
        <v>0.4</v>
      </c>
      <c r="T17" s="41">
        <v>0.48</v>
      </c>
      <c r="U17" s="40">
        <v>0.505</v>
      </c>
      <c r="V17" s="40">
        <v>0.55000000000000004</v>
      </c>
      <c r="W17" s="40">
        <v>0.79285714285714282</v>
      </c>
      <c r="X17" s="41">
        <f>SUM(O17+I17+N17+M17+J17+H17+L17+K17)/7</f>
        <v>0.8571428571428571</v>
      </c>
    </row>
    <row r="18" spans="1:24" ht="16.5" x14ac:dyDescent="0.3">
      <c r="A18" s="43">
        <v>13</v>
      </c>
      <c r="B18" s="11">
        <v>444</v>
      </c>
      <c r="C18" s="11" t="s">
        <v>61</v>
      </c>
      <c r="D18" s="11" t="s">
        <v>46</v>
      </c>
      <c r="E18" s="11" t="s">
        <v>24</v>
      </c>
      <c r="F18" s="11">
        <v>1</v>
      </c>
      <c r="G18" s="16">
        <v>42969</v>
      </c>
      <c r="H18" s="12">
        <v>1</v>
      </c>
      <c r="I18" s="12">
        <v>1</v>
      </c>
      <c r="J18" s="12">
        <v>1</v>
      </c>
      <c r="K18" s="12"/>
      <c r="L18" s="12"/>
      <c r="M18" s="12"/>
      <c r="N18" s="32">
        <v>1</v>
      </c>
      <c r="O18" s="12"/>
      <c r="P18" s="13"/>
      <c r="Q18" s="14"/>
      <c r="R18" s="17">
        <v>0.66666666666666663</v>
      </c>
      <c r="S18" s="17">
        <v>0.66666666666666663</v>
      </c>
      <c r="T18" s="27">
        <v>0.66666666666666663</v>
      </c>
      <c r="U18" s="17">
        <v>0.66666666666666663</v>
      </c>
      <c r="V18" s="17">
        <v>0.66666666666666663</v>
      </c>
      <c r="W18" s="17">
        <v>0.66666666666666663</v>
      </c>
      <c r="X18" s="27">
        <f>SUM(O18+I18+N18+M18+J18+H18+L18+K18)/6</f>
        <v>0.66666666666666663</v>
      </c>
    </row>
    <row r="19" spans="1:24" ht="16.5" x14ac:dyDescent="0.3">
      <c r="A19" s="43">
        <v>14</v>
      </c>
      <c r="B19" s="11" t="s">
        <v>49</v>
      </c>
      <c r="C19" s="11" t="s">
        <v>37</v>
      </c>
      <c r="D19" s="11" t="s">
        <v>22</v>
      </c>
      <c r="E19" s="11" t="s">
        <v>26</v>
      </c>
      <c r="F19" s="11">
        <v>1</v>
      </c>
      <c r="G19" s="16">
        <v>42969</v>
      </c>
      <c r="H19" s="12">
        <v>1</v>
      </c>
      <c r="I19" s="12">
        <v>1</v>
      </c>
      <c r="J19" s="12">
        <v>1</v>
      </c>
      <c r="K19" s="12"/>
      <c r="L19" s="12">
        <v>1</v>
      </c>
      <c r="M19" s="12">
        <v>1</v>
      </c>
      <c r="N19" s="28"/>
      <c r="O19" s="12"/>
      <c r="P19" s="13"/>
      <c r="Q19" s="14"/>
      <c r="R19" s="17">
        <v>0.5</v>
      </c>
      <c r="S19" s="17">
        <v>0.5</v>
      </c>
      <c r="T19" s="27">
        <v>0.5</v>
      </c>
      <c r="U19" s="17">
        <v>0.505</v>
      </c>
      <c r="V19" s="17">
        <v>0.6</v>
      </c>
      <c r="W19" s="17">
        <v>0.72499999999999998</v>
      </c>
      <c r="X19" s="27">
        <f>SUM(O19+I19+N19+M19+J19+H19+L19+K19)/6</f>
        <v>0.83333333333333337</v>
      </c>
    </row>
    <row r="20" spans="1:24" ht="16.5" x14ac:dyDescent="0.3">
      <c r="A20" s="43">
        <v>15</v>
      </c>
      <c r="B20" s="11" t="s">
        <v>47</v>
      </c>
      <c r="C20" s="11" t="s">
        <v>37</v>
      </c>
      <c r="D20" s="11" t="s">
        <v>48</v>
      </c>
      <c r="E20" s="11" t="s">
        <v>26</v>
      </c>
      <c r="F20" s="11">
        <v>1</v>
      </c>
      <c r="G20" s="16">
        <v>42969</v>
      </c>
      <c r="H20" s="12">
        <v>1</v>
      </c>
      <c r="I20" s="12">
        <v>1</v>
      </c>
      <c r="J20" s="12">
        <v>1</v>
      </c>
      <c r="K20" s="12"/>
      <c r="L20" s="12">
        <v>1</v>
      </c>
      <c r="M20" s="12">
        <v>1</v>
      </c>
      <c r="N20" s="44">
        <v>0.85</v>
      </c>
      <c r="O20" s="12"/>
      <c r="P20" s="13"/>
      <c r="Q20" s="14"/>
      <c r="R20" s="40">
        <v>0.5</v>
      </c>
      <c r="S20" s="40">
        <v>0.5</v>
      </c>
      <c r="T20" s="41">
        <v>0.5</v>
      </c>
      <c r="U20" s="40">
        <v>0.50428571428571434</v>
      </c>
      <c r="V20" s="40">
        <v>0.64666666666666661</v>
      </c>
      <c r="W20" s="40">
        <v>0.8</v>
      </c>
      <c r="X20" s="41">
        <f>SUM(O20+I20+N20+M20+J20+H20+L20+K20)/7</f>
        <v>0.83571428571428563</v>
      </c>
    </row>
    <row r="21" spans="1:24" ht="16.5" x14ac:dyDescent="0.3">
      <c r="A21" s="43">
        <v>16</v>
      </c>
      <c r="B21" s="11">
        <v>429</v>
      </c>
      <c r="C21" s="11" t="s">
        <v>42</v>
      </c>
      <c r="D21" s="11" t="s">
        <v>41</v>
      </c>
      <c r="E21" s="11" t="s">
        <v>50</v>
      </c>
      <c r="F21" s="11">
        <v>300</v>
      </c>
      <c r="G21" s="16">
        <v>42971</v>
      </c>
      <c r="H21" s="12"/>
      <c r="I21" s="12"/>
      <c r="J21" s="12"/>
      <c r="K21" s="12"/>
      <c r="L21" s="12"/>
      <c r="M21" s="12"/>
      <c r="N21" s="28"/>
      <c r="O21" s="12"/>
      <c r="P21" s="13" t="s">
        <v>57</v>
      </c>
      <c r="Q21" s="14"/>
      <c r="R21" s="17">
        <v>0</v>
      </c>
      <c r="S21" s="17">
        <v>0</v>
      </c>
      <c r="T21" s="27">
        <v>0</v>
      </c>
      <c r="U21" s="17">
        <v>0</v>
      </c>
      <c r="V21" s="17">
        <v>0</v>
      </c>
      <c r="W21" s="17">
        <v>0</v>
      </c>
      <c r="X21" s="27">
        <f>SUM(O21+I21+N21+M21+J21+H21+L21+K21)/6</f>
        <v>0</v>
      </c>
    </row>
    <row r="22" spans="1:24" ht="16.5" x14ac:dyDescent="0.3">
      <c r="A22" s="43">
        <v>17</v>
      </c>
      <c r="B22" s="11">
        <v>397</v>
      </c>
      <c r="C22" s="11" t="s">
        <v>43</v>
      </c>
      <c r="D22" s="11" t="s">
        <v>41</v>
      </c>
      <c r="E22" s="11" t="s">
        <v>50</v>
      </c>
      <c r="F22" s="11">
        <v>200</v>
      </c>
      <c r="G22" s="16">
        <v>42971</v>
      </c>
      <c r="H22" s="12"/>
      <c r="I22" s="12"/>
      <c r="J22" s="12"/>
      <c r="K22" s="12"/>
      <c r="L22" s="12"/>
      <c r="M22" s="12"/>
      <c r="N22" s="28"/>
      <c r="O22" s="12"/>
      <c r="P22" s="13" t="s">
        <v>57</v>
      </c>
      <c r="Q22" s="14"/>
      <c r="R22" s="17">
        <v>0</v>
      </c>
      <c r="S22" s="17">
        <v>0</v>
      </c>
      <c r="T22" s="27">
        <v>0</v>
      </c>
      <c r="U22" s="17">
        <v>0</v>
      </c>
      <c r="V22" s="17">
        <v>0</v>
      </c>
      <c r="W22" s="17">
        <v>0</v>
      </c>
      <c r="X22" s="27">
        <f t="shared" ref="X22" si="2">SUM(O22+I22+N22+M22+J22+H22+L22+K22)/6</f>
        <v>0</v>
      </c>
    </row>
    <row r="23" spans="1:24" ht="16.5" x14ac:dyDescent="0.3">
      <c r="A23" s="43">
        <v>18</v>
      </c>
      <c r="B23" s="11">
        <v>413</v>
      </c>
      <c r="C23" s="11" t="s">
        <v>44</v>
      </c>
      <c r="D23" s="11" t="s">
        <v>41</v>
      </c>
      <c r="E23" s="11" t="s">
        <v>50</v>
      </c>
      <c r="F23" s="11">
        <v>200</v>
      </c>
      <c r="G23" s="16">
        <v>42971</v>
      </c>
      <c r="H23" s="12"/>
      <c r="I23" s="12"/>
      <c r="J23" s="12"/>
      <c r="K23" s="12"/>
      <c r="L23" s="12"/>
      <c r="M23" s="12"/>
      <c r="N23" s="28"/>
      <c r="O23" s="12"/>
      <c r="P23" s="13" t="s">
        <v>57</v>
      </c>
      <c r="Q23" s="14"/>
      <c r="R23" s="17">
        <v>0</v>
      </c>
      <c r="S23" s="17">
        <v>0</v>
      </c>
      <c r="T23" s="27">
        <v>0</v>
      </c>
      <c r="U23" s="17">
        <v>0</v>
      </c>
      <c r="V23" s="17">
        <v>0</v>
      </c>
      <c r="W23" s="17">
        <v>0</v>
      </c>
      <c r="X23" s="27">
        <f>SUM(O23+I23+N23+M23+J23+H23+L23+K23)/6</f>
        <v>0</v>
      </c>
    </row>
    <row r="24" spans="1:24" ht="16.5" x14ac:dyDescent="0.3">
      <c r="A24" s="43">
        <v>19</v>
      </c>
      <c r="B24" s="11">
        <v>414</v>
      </c>
      <c r="C24" s="11" t="s">
        <v>25</v>
      </c>
      <c r="D24" s="11" t="s">
        <v>52</v>
      </c>
      <c r="E24" s="11" t="s">
        <v>51</v>
      </c>
      <c r="F24" s="11">
        <v>50</v>
      </c>
      <c r="G24" s="16">
        <v>42971</v>
      </c>
      <c r="H24" s="12"/>
      <c r="I24" s="12"/>
      <c r="J24" s="12"/>
      <c r="K24" s="12">
        <v>0.55000000000000004</v>
      </c>
      <c r="L24" s="12"/>
      <c r="M24" s="12"/>
      <c r="N24" s="28"/>
      <c r="O24" s="12"/>
      <c r="P24" s="13" t="s">
        <v>85</v>
      </c>
      <c r="Q24" s="14"/>
      <c r="R24" s="33">
        <v>0.11000000000000001</v>
      </c>
      <c r="S24" s="33">
        <v>0.11000000000000001</v>
      </c>
      <c r="T24" s="34">
        <v>0.11000000000000001</v>
      </c>
      <c r="U24" s="33">
        <v>0.11000000000000001</v>
      </c>
      <c r="V24" s="33">
        <v>0.11000000000000001</v>
      </c>
      <c r="W24" s="33">
        <v>0.11000000000000001</v>
      </c>
      <c r="X24" s="34">
        <f>SUM(O24+J24+N24+M24+K24+H24+L24+I24)/5</f>
        <v>0.11000000000000001</v>
      </c>
    </row>
    <row r="25" spans="1:24" ht="16.5" x14ac:dyDescent="0.3">
      <c r="A25" s="43">
        <v>20</v>
      </c>
      <c r="B25" s="11">
        <v>415</v>
      </c>
      <c r="C25" s="11" t="s">
        <v>25</v>
      </c>
      <c r="D25" s="11" t="s">
        <v>52</v>
      </c>
      <c r="E25" s="11" t="s">
        <v>51</v>
      </c>
      <c r="F25" s="11">
        <v>50</v>
      </c>
      <c r="G25" s="16">
        <v>42971</v>
      </c>
      <c r="H25" s="12"/>
      <c r="I25" s="12"/>
      <c r="J25" s="12"/>
      <c r="K25" s="12">
        <v>0.55000000000000004</v>
      </c>
      <c r="L25" s="12"/>
      <c r="M25" s="12"/>
      <c r="N25" s="28"/>
      <c r="O25" s="12"/>
      <c r="P25" s="13" t="s">
        <v>85</v>
      </c>
      <c r="Q25" s="14"/>
      <c r="R25" s="33">
        <v>0.11000000000000001</v>
      </c>
      <c r="S25" s="33">
        <v>0.11000000000000001</v>
      </c>
      <c r="T25" s="34">
        <v>0.11000000000000001</v>
      </c>
      <c r="U25" s="33">
        <v>0.11000000000000001</v>
      </c>
      <c r="V25" s="33">
        <v>0.11000000000000001</v>
      </c>
      <c r="W25" s="33">
        <v>0.11000000000000001</v>
      </c>
      <c r="X25" s="34">
        <f t="shared" ref="X25:X31" si="3">SUM(O25+J25+N25+M25+K25+H25+L25+I25)/5</f>
        <v>0.11000000000000001</v>
      </c>
    </row>
    <row r="26" spans="1:24" ht="16.5" x14ac:dyDescent="0.3">
      <c r="A26" s="43">
        <v>21</v>
      </c>
      <c r="B26" s="11">
        <v>430</v>
      </c>
      <c r="C26" s="11" t="s">
        <v>25</v>
      </c>
      <c r="D26" s="11" t="s">
        <v>52</v>
      </c>
      <c r="E26" s="11" t="s">
        <v>51</v>
      </c>
      <c r="F26" s="11">
        <v>75</v>
      </c>
      <c r="G26" s="16">
        <v>42971</v>
      </c>
      <c r="H26" s="12"/>
      <c r="I26" s="12"/>
      <c r="J26" s="12"/>
      <c r="K26" s="12">
        <v>0.55000000000000004</v>
      </c>
      <c r="L26" s="12"/>
      <c r="M26" s="12"/>
      <c r="N26" s="28"/>
      <c r="O26" s="12"/>
      <c r="P26" s="13" t="s">
        <v>85</v>
      </c>
      <c r="Q26" s="14"/>
      <c r="R26" s="33">
        <v>0.11000000000000001</v>
      </c>
      <c r="S26" s="33">
        <v>0.11000000000000001</v>
      </c>
      <c r="T26" s="34">
        <v>0.11000000000000001</v>
      </c>
      <c r="U26" s="33">
        <v>0.11000000000000001</v>
      </c>
      <c r="V26" s="33">
        <v>0.11000000000000001</v>
      </c>
      <c r="W26" s="33">
        <v>0.11000000000000001</v>
      </c>
      <c r="X26" s="34">
        <f t="shared" si="3"/>
        <v>0.11000000000000001</v>
      </c>
    </row>
    <row r="27" spans="1:24" ht="16.5" x14ac:dyDescent="0.3">
      <c r="A27" s="43">
        <v>22</v>
      </c>
      <c r="B27" s="11">
        <v>431</v>
      </c>
      <c r="C27" s="11" t="s">
        <v>25</v>
      </c>
      <c r="D27" s="11" t="s">
        <v>52</v>
      </c>
      <c r="E27" s="11" t="s">
        <v>51</v>
      </c>
      <c r="F27" s="11">
        <v>75</v>
      </c>
      <c r="G27" s="16">
        <v>42971</v>
      </c>
      <c r="H27" s="12"/>
      <c r="I27" s="12"/>
      <c r="J27" s="12"/>
      <c r="K27" s="12">
        <v>0.55000000000000004</v>
      </c>
      <c r="L27" s="12"/>
      <c r="M27" s="12"/>
      <c r="N27" s="28"/>
      <c r="O27" s="12"/>
      <c r="P27" s="13" t="s">
        <v>85</v>
      </c>
      <c r="Q27" s="14"/>
      <c r="R27" s="33">
        <v>0.11000000000000001</v>
      </c>
      <c r="S27" s="33">
        <v>0.11000000000000001</v>
      </c>
      <c r="T27" s="34">
        <v>0.11000000000000001</v>
      </c>
      <c r="U27" s="33">
        <v>0.11000000000000001</v>
      </c>
      <c r="V27" s="33">
        <v>0.11000000000000001</v>
      </c>
      <c r="W27" s="33">
        <v>0.11000000000000001</v>
      </c>
      <c r="X27" s="34">
        <f t="shared" si="3"/>
        <v>0.11000000000000001</v>
      </c>
    </row>
    <row r="28" spans="1:24" ht="16.5" x14ac:dyDescent="0.3">
      <c r="A28" s="43">
        <v>23</v>
      </c>
      <c r="B28" s="11">
        <v>398</v>
      </c>
      <c r="C28" s="11" t="s">
        <v>25</v>
      </c>
      <c r="D28" s="11" t="s">
        <v>52</v>
      </c>
      <c r="E28" s="11" t="s">
        <v>51</v>
      </c>
      <c r="F28" s="11">
        <v>50</v>
      </c>
      <c r="G28" s="16">
        <v>42971</v>
      </c>
      <c r="H28" s="12"/>
      <c r="I28" s="12"/>
      <c r="J28" s="12"/>
      <c r="K28" s="12">
        <v>0.55000000000000004</v>
      </c>
      <c r="L28" s="12"/>
      <c r="M28" s="12"/>
      <c r="N28" s="28"/>
      <c r="O28" s="12"/>
      <c r="P28" s="13" t="s">
        <v>85</v>
      </c>
      <c r="Q28" s="14"/>
      <c r="R28" s="33">
        <v>0.11000000000000001</v>
      </c>
      <c r="S28" s="33">
        <v>0.11000000000000001</v>
      </c>
      <c r="T28" s="34">
        <v>0.11000000000000001</v>
      </c>
      <c r="U28" s="33">
        <v>0.11000000000000001</v>
      </c>
      <c r="V28" s="33">
        <v>0.11000000000000001</v>
      </c>
      <c r="W28" s="33">
        <v>0.11000000000000001</v>
      </c>
      <c r="X28" s="34">
        <f>SUM(O28+J28+N28+M28+K28+H28+L28+I28)/5</f>
        <v>0.11000000000000001</v>
      </c>
    </row>
    <row r="29" spans="1:24" ht="16.5" x14ac:dyDescent="0.3">
      <c r="A29" s="43">
        <v>24</v>
      </c>
      <c r="B29" s="11">
        <v>399</v>
      </c>
      <c r="C29" s="11" t="s">
        <v>25</v>
      </c>
      <c r="D29" s="11" t="s">
        <v>52</v>
      </c>
      <c r="E29" s="11" t="s">
        <v>51</v>
      </c>
      <c r="F29" s="11">
        <v>50</v>
      </c>
      <c r="G29" s="16">
        <v>42971</v>
      </c>
      <c r="H29" s="12"/>
      <c r="I29" s="12"/>
      <c r="J29" s="12"/>
      <c r="K29" s="12">
        <v>0.5</v>
      </c>
      <c r="L29" s="12"/>
      <c r="M29" s="12"/>
      <c r="N29" s="28"/>
      <c r="O29" s="12"/>
      <c r="P29" s="13" t="s">
        <v>85</v>
      </c>
      <c r="Q29" s="14"/>
      <c r="R29" s="33">
        <v>9.6000000000000002E-2</v>
      </c>
      <c r="S29" s="33">
        <v>0.1</v>
      </c>
      <c r="T29" s="34">
        <v>0.1</v>
      </c>
      <c r="U29" s="33">
        <v>0.1</v>
      </c>
      <c r="V29" s="33">
        <v>0.1</v>
      </c>
      <c r="W29" s="33">
        <v>0.1</v>
      </c>
      <c r="X29" s="34">
        <f t="shared" si="3"/>
        <v>0.1</v>
      </c>
    </row>
    <row r="30" spans="1:24" ht="16.5" x14ac:dyDescent="0.3">
      <c r="A30" s="43">
        <v>25</v>
      </c>
      <c r="B30" s="11">
        <v>457</v>
      </c>
      <c r="C30" s="11" t="s">
        <v>25</v>
      </c>
      <c r="D30" s="11" t="s">
        <v>52</v>
      </c>
      <c r="E30" s="11" t="s">
        <v>51</v>
      </c>
      <c r="F30" s="11">
        <v>75</v>
      </c>
      <c r="G30" s="16">
        <v>42982</v>
      </c>
      <c r="H30" s="12"/>
      <c r="I30" s="12"/>
      <c r="J30" s="12"/>
      <c r="K30" s="12"/>
      <c r="L30" s="12"/>
      <c r="M30" s="12"/>
      <c r="N30" s="28"/>
      <c r="O30" s="12"/>
      <c r="P30" s="13"/>
      <c r="Q30" s="14"/>
      <c r="R30" s="33">
        <v>0</v>
      </c>
      <c r="S30" s="33">
        <v>0</v>
      </c>
      <c r="T30" s="34">
        <v>0</v>
      </c>
      <c r="U30" s="33">
        <v>0</v>
      </c>
      <c r="V30" s="33">
        <v>0</v>
      </c>
      <c r="W30" s="33">
        <v>0</v>
      </c>
      <c r="X30" s="34">
        <f t="shared" si="3"/>
        <v>0</v>
      </c>
    </row>
    <row r="31" spans="1:24" ht="16.5" x14ac:dyDescent="0.3">
      <c r="A31" s="43">
        <v>26</v>
      </c>
      <c r="B31" s="11">
        <v>458</v>
      </c>
      <c r="C31" s="11" t="s">
        <v>25</v>
      </c>
      <c r="D31" s="11" t="s">
        <v>52</v>
      </c>
      <c r="E31" s="11" t="s">
        <v>51</v>
      </c>
      <c r="F31" s="11">
        <v>75</v>
      </c>
      <c r="G31" s="16">
        <v>42982</v>
      </c>
      <c r="H31" s="12"/>
      <c r="I31" s="12"/>
      <c r="J31" s="12"/>
      <c r="K31" s="12"/>
      <c r="L31" s="12"/>
      <c r="M31" s="12"/>
      <c r="N31" s="28"/>
      <c r="O31" s="12"/>
      <c r="P31" s="13"/>
      <c r="Q31" s="14"/>
      <c r="R31" s="33">
        <v>0</v>
      </c>
      <c r="S31" s="33">
        <v>0</v>
      </c>
      <c r="T31" s="34">
        <v>0</v>
      </c>
      <c r="U31" s="33">
        <v>0</v>
      </c>
      <c r="V31" s="33">
        <v>0</v>
      </c>
      <c r="W31" s="33">
        <v>0</v>
      </c>
      <c r="X31" s="34">
        <f t="shared" si="3"/>
        <v>0</v>
      </c>
    </row>
    <row r="32" spans="1:24" ht="16.5" x14ac:dyDescent="0.3">
      <c r="A32" s="43">
        <v>27</v>
      </c>
      <c r="B32" s="11">
        <v>454</v>
      </c>
      <c r="C32" s="11" t="s">
        <v>68</v>
      </c>
      <c r="D32" s="11" t="s">
        <v>59</v>
      </c>
      <c r="E32" s="11" t="s">
        <v>60</v>
      </c>
      <c r="F32" s="11">
        <v>2</v>
      </c>
      <c r="G32" s="16">
        <v>42979</v>
      </c>
      <c r="H32" s="12">
        <v>1</v>
      </c>
      <c r="I32" s="12"/>
      <c r="J32" s="12"/>
      <c r="K32" s="12"/>
      <c r="L32" s="12"/>
      <c r="M32" s="12"/>
      <c r="N32" s="28"/>
      <c r="O32" s="12"/>
      <c r="P32" s="13"/>
      <c r="Q32" s="14"/>
      <c r="R32" s="40">
        <v>0.14285714285714285</v>
      </c>
      <c r="S32" s="40">
        <v>0.14285714285714285</v>
      </c>
      <c r="T32" s="41">
        <v>0.14285714285714285</v>
      </c>
      <c r="U32" s="40">
        <v>0.14285714285714285</v>
      </c>
      <c r="V32" s="40">
        <v>0.14285714285714285</v>
      </c>
      <c r="W32" s="40">
        <v>0.14285714285714285</v>
      </c>
      <c r="X32" s="41">
        <f>SUM(O32+J32+N32+M32+K32+H32+L32+I32)/7</f>
        <v>0.14285714285714285</v>
      </c>
    </row>
    <row r="33" spans="1:24" ht="16.5" x14ac:dyDescent="0.3">
      <c r="A33" s="43">
        <v>28</v>
      </c>
      <c r="B33" s="11">
        <v>374</v>
      </c>
      <c r="C33" s="11" t="s">
        <v>61</v>
      </c>
      <c r="D33" s="11" t="s">
        <v>62</v>
      </c>
      <c r="E33" s="11" t="s">
        <v>63</v>
      </c>
      <c r="F33" s="11">
        <v>3</v>
      </c>
      <c r="G33" s="16">
        <v>42979</v>
      </c>
      <c r="H33" s="12">
        <v>1</v>
      </c>
      <c r="I33" s="12"/>
      <c r="J33" s="12"/>
      <c r="K33" s="12"/>
      <c r="L33" s="12"/>
      <c r="M33" s="12"/>
      <c r="N33" s="28"/>
      <c r="O33" s="12"/>
      <c r="P33" s="13"/>
      <c r="Q33" s="14"/>
      <c r="R33" s="17">
        <v>0.12</v>
      </c>
      <c r="S33" s="17">
        <v>0.14285714285714285</v>
      </c>
      <c r="T33" s="27">
        <v>0.14285714285714285</v>
      </c>
      <c r="U33" s="17">
        <v>0.14285714285714285</v>
      </c>
      <c r="V33" s="17">
        <v>0.14285714285714285</v>
      </c>
      <c r="W33" s="17">
        <v>0.14285714285714285</v>
      </c>
      <c r="X33" s="27">
        <f>SUM(O33+J33+N33+M33+K33+H33+L33+I33)/6</f>
        <v>0.16666666666666666</v>
      </c>
    </row>
    <row r="34" spans="1:24" ht="16.5" x14ac:dyDescent="0.3">
      <c r="A34" s="43">
        <v>29</v>
      </c>
      <c r="B34" s="11">
        <v>381</v>
      </c>
      <c r="C34" s="11" t="s">
        <v>64</v>
      </c>
      <c r="D34" s="11" t="s">
        <v>65</v>
      </c>
      <c r="E34" s="11" t="s">
        <v>63</v>
      </c>
      <c r="F34" s="11">
        <v>36</v>
      </c>
      <c r="G34" s="16">
        <v>42979</v>
      </c>
      <c r="H34" s="12">
        <v>1</v>
      </c>
      <c r="I34" s="12">
        <v>1</v>
      </c>
      <c r="J34" s="12">
        <v>0.5</v>
      </c>
      <c r="K34" s="12">
        <v>0.85</v>
      </c>
      <c r="L34" s="12"/>
      <c r="M34" s="12"/>
      <c r="N34" s="28"/>
      <c r="O34" s="12"/>
      <c r="P34" s="13"/>
      <c r="Q34" s="14"/>
      <c r="R34" s="46"/>
      <c r="S34" s="46">
        <v>0.18571428571428572</v>
      </c>
      <c r="T34" s="47">
        <v>0.22857142857142859</v>
      </c>
      <c r="U34" s="46">
        <v>0.3</v>
      </c>
      <c r="V34" s="46">
        <v>0.35</v>
      </c>
      <c r="W34" s="46">
        <v>0.38</v>
      </c>
      <c r="X34" s="47">
        <f>SUM(O34+J34+N34+M34+K34+H34+L34+I34)/8</f>
        <v>0.41875000000000001</v>
      </c>
    </row>
    <row r="35" spans="1:24" ht="16.5" x14ac:dyDescent="0.3">
      <c r="A35" s="43">
        <v>30</v>
      </c>
      <c r="B35" s="11">
        <v>392</v>
      </c>
      <c r="C35" s="11" t="s">
        <v>64</v>
      </c>
      <c r="D35" s="11" t="s">
        <v>72</v>
      </c>
      <c r="E35" s="11" t="s">
        <v>32</v>
      </c>
      <c r="F35" s="11">
        <v>20</v>
      </c>
      <c r="G35" s="16">
        <v>42982</v>
      </c>
      <c r="H35" s="12">
        <v>1</v>
      </c>
      <c r="I35" s="12">
        <v>1</v>
      </c>
      <c r="J35" s="12">
        <v>1</v>
      </c>
      <c r="K35" s="12">
        <v>0.4</v>
      </c>
      <c r="L35" s="12">
        <v>0.33</v>
      </c>
      <c r="M35" s="12"/>
      <c r="N35" s="28"/>
      <c r="O35" s="12"/>
      <c r="P35" s="13"/>
      <c r="Q35" s="14"/>
      <c r="R35" s="40"/>
      <c r="S35" s="40">
        <v>0.16428571428571428</v>
      </c>
      <c r="T35" s="41">
        <v>0.16428571428571428</v>
      </c>
      <c r="U35" s="40">
        <v>0.22142857142857145</v>
      </c>
      <c r="V35" s="40">
        <v>0.26428571428571429</v>
      </c>
      <c r="W35" s="40">
        <v>0.36428571428571427</v>
      </c>
      <c r="X35" s="41">
        <f>SUM(O35+J35+N35+M35+K35+H35+L35+I35)/7</f>
        <v>0.53285714285714281</v>
      </c>
    </row>
    <row r="36" spans="1:24" ht="16.5" x14ac:dyDescent="0.3">
      <c r="A36" s="43">
        <v>31</v>
      </c>
      <c r="B36" s="11">
        <v>371</v>
      </c>
      <c r="C36" s="11" t="s">
        <v>61</v>
      </c>
      <c r="D36" s="11" t="s">
        <v>66</v>
      </c>
      <c r="E36" s="11" t="s">
        <v>32</v>
      </c>
      <c r="F36" s="11">
        <v>1</v>
      </c>
      <c r="G36" s="16">
        <v>42979</v>
      </c>
      <c r="H36" s="12">
        <v>1</v>
      </c>
      <c r="I36" s="12">
        <v>1</v>
      </c>
      <c r="J36" s="12">
        <v>0.85</v>
      </c>
      <c r="K36" s="12"/>
      <c r="L36" s="12"/>
      <c r="M36" s="12"/>
      <c r="N36" s="28"/>
      <c r="O36" s="12"/>
      <c r="P36" s="13"/>
      <c r="Q36" s="14"/>
      <c r="R36" s="46"/>
      <c r="S36" s="46">
        <v>0.14285714285714285</v>
      </c>
      <c r="T36" s="47">
        <v>0.17</v>
      </c>
      <c r="U36" s="46">
        <v>0.2</v>
      </c>
      <c r="V36" s="46">
        <v>0.28000000000000003</v>
      </c>
      <c r="W36" s="46">
        <v>0.3</v>
      </c>
      <c r="X36" s="47">
        <f>SUM(O36+J36+N36+M36+K36+H36+L36+I36)/8</f>
        <v>0.35625000000000001</v>
      </c>
    </row>
    <row r="37" spans="1:24" ht="16.5" x14ac:dyDescent="0.3">
      <c r="A37" s="43">
        <v>32</v>
      </c>
      <c r="B37" s="11">
        <v>453</v>
      </c>
      <c r="C37" s="11" t="s">
        <v>68</v>
      </c>
      <c r="D37" s="11" t="s">
        <v>69</v>
      </c>
      <c r="E37" s="11" t="s">
        <v>70</v>
      </c>
      <c r="F37" s="11">
        <v>40</v>
      </c>
      <c r="G37" s="16">
        <v>42982</v>
      </c>
      <c r="H37" s="12"/>
      <c r="I37" s="12"/>
      <c r="J37" s="12"/>
      <c r="K37" s="12"/>
      <c r="L37" s="12"/>
      <c r="M37" s="12"/>
      <c r="N37" s="28"/>
      <c r="O37" s="12"/>
      <c r="P37" s="13"/>
      <c r="Q37" s="14"/>
      <c r="R37" s="38"/>
      <c r="S37" s="38">
        <v>0</v>
      </c>
      <c r="T37" s="39">
        <v>0</v>
      </c>
      <c r="U37" s="38">
        <v>0</v>
      </c>
      <c r="V37" s="38">
        <v>0</v>
      </c>
      <c r="W37" s="38">
        <v>0</v>
      </c>
      <c r="X37" s="39">
        <f>SUM(O37+J37+N37+M37+K37+H37+L37+I37)/3</f>
        <v>0</v>
      </c>
    </row>
    <row r="38" spans="1:24" ht="16.5" x14ac:dyDescent="0.3">
      <c r="A38" s="43">
        <v>33</v>
      </c>
      <c r="B38" s="11">
        <v>455</v>
      </c>
      <c r="C38" s="11" t="s">
        <v>68</v>
      </c>
      <c r="D38" s="11" t="s">
        <v>71</v>
      </c>
      <c r="E38" s="11" t="s">
        <v>70</v>
      </c>
      <c r="F38" s="11">
        <v>84</v>
      </c>
      <c r="G38" s="16">
        <v>42982</v>
      </c>
      <c r="H38" s="12"/>
      <c r="I38" s="12"/>
      <c r="J38" s="12"/>
      <c r="K38" s="12"/>
      <c r="L38" s="12"/>
      <c r="M38" s="12"/>
      <c r="N38" s="28"/>
      <c r="O38" s="12"/>
      <c r="P38" s="13"/>
      <c r="Q38" s="14"/>
      <c r="R38" s="38"/>
      <c r="S38" s="38">
        <v>0</v>
      </c>
      <c r="T38" s="39">
        <v>0</v>
      </c>
      <c r="U38" s="38">
        <v>0</v>
      </c>
      <c r="V38" s="38">
        <v>0</v>
      </c>
      <c r="W38" s="38">
        <v>0</v>
      </c>
      <c r="X38" s="39">
        <f>SUM(O38+J38+N38+M38+K38+H38+L38+I38)/3</f>
        <v>0</v>
      </c>
    </row>
    <row r="39" spans="1:24" ht="16.5" x14ac:dyDescent="0.3">
      <c r="A39" s="43">
        <v>34</v>
      </c>
      <c r="B39" s="11">
        <v>456</v>
      </c>
      <c r="C39" s="11" t="s">
        <v>68</v>
      </c>
      <c r="D39" s="11" t="s">
        <v>71</v>
      </c>
      <c r="E39" s="11" t="s">
        <v>70</v>
      </c>
      <c r="F39" s="11">
        <v>3</v>
      </c>
      <c r="G39" s="16">
        <v>42982</v>
      </c>
      <c r="H39" s="12"/>
      <c r="I39" s="12"/>
      <c r="J39" s="12"/>
      <c r="K39" s="12"/>
      <c r="L39" s="12"/>
      <c r="M39" s="12"/>
      <c r="N39" s="28"/>
      <c r="O39" s="12"/>
      <c r="P39" s="13"/>
      <c r="Q39" s="14"/>
      <c r="R39" s="38"/>
      <c r="S39" s="38">
        <v>0</v>
      </c>
      <c r="T39" s="39">
        <v>0</v>
      </c>
      <c r="U39" s="38">
        <v>0</v>
      </c>
      <c r="V39" s="38">
        <v>0</v>
      </c>
      <c r="W39" s="38">
        <v>0</v>
      </c>
      <c r="X39" s="39">
        <f>SUM(O39+J39+N39+M39+K39+H39+L39+I39)/3</f>
        <v>0</v>
      </c>
    </row>
    <row r="40" spans="1:24" ht="16.5" x14ac:dyDescent="0.3">
      <c r="A40" s="43">
        <v>35</v>
      </c>
      <c r="B40" s="11">
        <v>393</v>
      </c>
      <c r="C40" s="11" t="s">
        <v>64</v>
      </c>
      <c r="D40" s="11" t="s">
        <v>73</v>
      </c>
      <c r="E40" s="11" t="s">
        <v>32</v>
      </c>
      <c r="F40" s="11">
        <v>1</v>
      </c>
      <c r="G40" s="16">
        <v>42983</v>
      </c>
      <c r="H40" s="45">
        <v>1</v>
      </c>
      <c r="I40" s="45">
        <v>1</v>
      </c>
      <c r="J40" s="12">
        <v>1</v>
      </c>
      <c r="K40" s="12">
        <v>1</v>
      </c>
      <c r="L40" s="12"/>
      <c r="M40" s="12"/>
      <c r="N40" s="28"/>
      <c r="O40" s="12"/>
      <c r="P40" s="13"/>
      <c r="Q40" s="14"/>
      <c r="R40" s="40"/>
      <c r="S40" s="40">
        <v>0.25</v>
      </c>
      <c r="T40" s="40">
        <v>0.33333333333333331</v>
      </c>
      <c r="U40" s="40">
        <v>0.33333333333333331</v>
      </c>
      <c r="V40" s="40">
        <v>0.4</v>
      </c>
      <c r="W40" s="40">
        <v>0.55833333333333335</v>
      </c>
      <c r="X40" s="41">
        <f>SUM(O40+J40+N40+M40+K40+H40+L40+I40)/7</f>
        <v>0.5714285714285714</v>
      </c>
    </row>
    <row r="41" spans="1:24" ht="16.5" x14ac:dyDescent="0.3">
      <c r="A41" s="43">
        <v>36</v>
      </c>
      <c r="B41" s="11">
        <v>459</v>
      </c>
      <c r="C41" s="11" t="s">
        <v>74</v>
      </c>
      <c r="D41" s="11" t="s">
        <v>75</v>
      </c>
      <c r="E41" s="11" t="s">
        <v>32</v>
      </c>
      <c r="F41" s="11">
        <v>17</v>
      </c>
      <c r="G41" s="16">
        <v>42983</v>
      </c>
      <c r="H41" s="12"/>
      <c r="I41" s="12"/>
      <c r="J41" s="12"/>
      <c r="K41" s="12"/>
      <c r="L41" s="12"/>
      <c r="M41" s="12"/>
      <c r="N41" s="28"/>
      <c r="O41" s="12"/>
      <c r="P41" s="13"/>
      <c r="Q41" s="14"/>
      <c r="R41" s="17"/>
      <c r="S41" s="17">
        <f>SUM(J41+M41+I41+H41+N41+K41+O41+L41)/6</f>
        <v>0</v>
      </c>
      <c r="T41" s="17">
        <v>0</v>
      </c>
      <c r="U41" s="17">
        <v>0</v>
      </c>
      <c r="V41" s="17">
        <v>0</v>
      </c>
      <c r="W41" s="17">
        <v>0</v>
      </c>
      <c r="X41" s="27">
        <f>SUM(O41+J41+N41+M41+K41+H41+L41+I41)/6</f>
        <v>0</v>
      </c>
    </row>
    <row r="42" spans="1:24" ht="16.5" x14ac:dyDescent="0.3">
      <c r="A42" s="43">
        <v>37</v>
      </c>
      <c r="B42" s="11">
        <v>395</v>
      </c>
      <c r="C42" s="11" t="s">
        <v>64</v>
      </c>
      <c r="D42" s="11" t="s">
        <v>76</v>
      </c>
      <c r="E42" s="11" t="s">
        <v>32</v>
      </c>
      <c r="F42" s="11">
        <v>1</v>
      </c>
      <c r="G42" s="16">
        <v>42983</v>
      </c>
      <c r="H42" s="45">
        <v>1</v>
      </c>
      <c r="I42" s="45">
        <v>1</v>
      </c>
      <c r="J42" s="12">
        <v>1</v>
      </c>
      <c r="K42" s="12">
        <v>1</v>
      </c>
      <c r="L42" s="12"/>
      <c r="M42" s="12"/>
      <c r="N42" s="28"/>
      <c r="O42" s="12"/>
      <c r="P42" s="13"/>
      <c r="Q42" s="14"/>
      <c r="R42" s="40"/>
      <c r="S42" s="40">
        <v>0.25</v>
      </c>
      <c r="T42" s="40">
        <v>0.33333333333333331</v>
      </c>
      <c r="U42" s="40">
        <v>0.33333333333333331</v>
      </c>
      <c r="V42" s="40">
        <v>0.4</v>
      </c>
      <c r="W42" s="40">
        <v>0.55833333333333335</v>
      </c>
      <c r="X42" s="41">
        <f>SUM(O42+J42+N42+M42+K42+H42+L42+I42)/7</f>
        <v>0.5714285714285714</v>
      </c>
    </row>
    <row r="43" spans="1:24" ht="16.5" x14ac:dyDescent="0.3">
      <c r="A43" s="43">
        <v>38</v>
      </c>
      <c r="B43" s="11">
        <v>382</v>
      </c>
      <c r="C43" s="11" t="s">
        <v>64</v>
      </c>
      <c r="D43" s="11" t="s">
        <v>65</v>
      </c>
      <c r="E43" s="11" t="s">
        <v>63</v>
      </c>
      <c r="F43" s="11">
        <v>12</v>
      </c>
      <c r="G43" s="16">
        <v>42983</v>
      </c>
      <c r="H43" s="12">
        <v>1</v>
      </c>
      <c r="I43" s="12">
        <v>1</v>
      </c>
      <c r="J43" s="12">
        <v>0.5</v>
      </c>
      <c r="K43" s="12">
        <v>0.25</v>
      </c>
      <c r="L43" s="12"/>
      <c r="M43" s="12"/>
      <c r="N43" s="28"/>
      <c r="O43" s="12"/>
      <c r="P43" s="13"/>
      <c r="Q43" s="14"/>
      <c r="R43" s="33"/>
      <c r="S43" s="42"/>
      <c r="T43" s="34">
        <v>0.16666666666666666</v>
      </c>
      <c r="U43" s="33">
        <v>0.20833333333333334</v>
      </c>
      <c r="V43" s="33">
        <v>0.27499999999999997</v>
      </c>
      <c r="W43" s="33">
        <v>0.33333333333333331</v>
      </c>
      <c r="X43" s="34">
        <f>SUM(O43+J43+N43+M43+K43+H43+L43+I43)/8</f>
        <v>0.34375</v>
      </c>
    </row>
    <row r="44" spans="1:24" ht="16.5" x14ac:dyDescent="0.3">
      <c r="A44" s="43">
        <v>39</v>
      </c>
      <c r="B44" s="11">
        <v>461</v>
      </c>
      <c r="C44" s="11" t="s">
        <v>77</v>
      </c>
      <c r="D44" s="11" t="s">
        <v>78</v>
      </c>
      <c r="E44" s="11" t="s">
        <v>63</v>
      </c>
      <c r="F44" s="11">
        <v>1</v>
      </c>
      <c r="G44" s="16">
        <v>42983</v>
      </c>
      <c r="H44" s="12">
        <v>1</v>
      </c>
      <c r="I44" s="12">
        <v>1</v>
      </c>
      <c r="J44" s="12">
        <v>0.75</v>
      </c>
      <c r="K44" s="12"/>
      <c r="L44" s="12"/>
      <c r="M44" s="12"/>
      <c r="N44" s="28"/>
      <c r="O44" s="12"/>
      <c r="P44" s="13"/>
      <c r="Q44" s="14"/>
      <c r="R44" s="17"/>
      <c r="S44" s="17"/>
      <c r="T44" s="17"/>
      <c r="U44" s="17">
        <v>0.16666666666666666</v>
      </c>
      <c r="V44" s="17">
        <v>0.26666666666666666</v>
      </c>
      <c r="W44" s="17">
        <v>0.43333333333333335</v>
      </c>
      <c r="X44" s="27">
        <f>SUM(O44+J44+N44+M44+K44+H44+L44+I44)/6</f>
        <v>0.45833333333333331</v>
      </c>
    </row>
    <row r="45" spans="1:24" ht="16.5" x14ac:dyDescent="0.3">
      <c r="A45" s="43">
        <v>40</v>
      </c>
      <c r="B45" s="11">
        <v>461</v>
      </c>
      <c r="C45" s="11" t="s">
        <v>77</v>
      </c>
      <c r="D45" s="11" t="s">
        <v>79</v>
      </c>
      <c r="E45" s="11" t="s">
        <v>63</v>
      </c>
      <c r="F45" s="11">
        <v>1</v>
      </c>
      <c r="G45" s="16">
        <v>42983</v>
      </c>
      <c r="H45" s="12">
        <v>1</v>
      </c>
      <c r="I45" s="12">
        <v>1</v>
      </c>
      <c r="J45" s="12">
        <v>0.7</v>
      </c>
      <c r="K45" s="12"/>
      <c r="L45" s="12"/>
      <c r="M45" s="12"/>
      <c r="N45" s="28"/>
      <c r="O45" s="12"/>
      <c r="P45" s="13"/>
      <c r="Q45" s="14"/>
      <c r="R45" s="17"/>
      <c r="S45" s="17"/>
      <c r="T45" s="27"/>
      <c r="U45" s="17">
        <v>0.16666666666666666</v>
      </c>
      <c r="V45" s="17">
        <v>0.29166666666666669</v>
      </c>
      <c r="W45" s="17">
        <v>0.42499999999999999</v>
      </c>
      <c r="X45" s="27">
        <f>SUM(O45+J45+N45+M45+K45+H45+L45+I45)/6</f>
        <v>0.45</v>
      </c>
    </row>
    <row r="46" spans="1:24" ht="16.5" x14ac:dyDescent="0.3">
      <c r="A46" s="43">
        <v>41</v>
      </c>
      <c r="B46" s="11">
        <v>378</v>
      </c>
      <c r="C46" s="11" t="s">
        <v>61</v>
      </c>
      <c r="D46" s="11" t="s">
        <v>81</v>
      </c>
      <c r="E46" s="11" t="s">
        <v>60</v>
      </c>
      <c r="F46" s="11">
        <v>2</v>
      </c>
      <c r="G46" s="16">
        <v>42984</v>
      </c>
      <c r="H46" s="12">
        <v>1</v>
      </c>
      <c r="I46" s="12">
        <v>0.5</v>
      </c>
      <c r="J46" s="12"/>
      <c r="K46" s="12"/>
      <c r="L46" s="12"/>
      <c r="M46" s="12"/>
      <c r="N46" s="28"/>
      <c r="O46" s="12"/>
      <c r="P46" s="13"/>
      <c r="Q46" s="14"/>
      <c r="R46" s="17"/>
      <c r="S46" s="17"/>
      <c r="T46" s="27"/>
      <c r="U46" s="17">
        <v>0</v>
      </c>
      <c r="V46" s="17">
        <v>0.16666666666666666</v>
      </c>
      <c r="W46" s="17">
        <v>0.25</v>
      </c>
      <c r="X46" s="27">
        <f>SUM(O46+J46+N46+M46+K46+H46+L46+I46)/6</f>
        <v>0.25</v>
      </c>
    </row>
    <row r="47" spans="1:24" ht="16.5" x14ac:dyDescent="0.3">
      <c r="A47" s="43">
        <v>42</v>
      </c>
      <c r="B47" s="11">
        <v>377</v>
      </c>
      <c r="C47" s="11" t="s">
        <v>61</v>
      </c>
      <c r="D47" s="11" t="s">
        <v>82</v>
      </c>
      <c r="E47" s="11" t="s">
        <v>60</v>
      </c>
      <c r="F47" s="11">
        <v>14</v>
      </c>
      <c r="G47" s="16">
        <v>42984</v>
      </c>
      <c r="H47" s="12">
        <v>1</v>
      </c>
      <c r="I47" s="12"/>
      <c r="J47" s="12"/>
      <c r="K47" s="12"/>
      <c r="L47" s="12"/>
      <c r="M47" s="12"/>
      <c r="N47" s="28"/>
      <c r="O47" s="12"/>
      <c r="P47" s="13"/>
      <c r="Q47" s="14"/>
      <c r="R47" s="17"/>
      <c r="S47" s="17"/>
      <c r="T47" s="27"/>
      <c r="U47" s="17">
        <v>0</v>
      </c>
      <c r="V47" s="17">
        <v>0.16666666666666666</v>
      </c>
      <c r="W47" s="17">
        <v>0.16666666666666666</v>
      </c>
      <c r="X47" s="27">
        <f>SUM(O47+J47+N47+M47+K47+H47+L47+I47)/6</f>
        <v>0.16666666666666666</v>
      </c>
    </row>
    <row r="48" spans="1:24" ht="16.5" x14ac:dyDescent="0.3">
      <c r="A48" s="43">
        <v>43</v>
      </c>
      <c r="B48" s="11">
        <v>390</v>
      </c>
      <c r="C48" s="11" t="s">
        <v>37</v>
      </c>
      <c r="D48" s="11" t="s">
        <v>83</v>
      </c>
      <c r="E48" s="11" t="s">
        <v>84</v>
      </c>
      <c r="F48" s="11">
        <v>4</v>
      </c>
      <c r="G48" s="16">
        <v>42984</v>
      </c>
      <c r="H48" s="12"/>
      <c r="I48" s="12"/>
      <c r="J48" s="12">
        <v>1</v>
      </c>
      <c r="K48" s="12"/>
      <c r="L48" s="12">
        <v>1</v>
      </c>
      <c r="M48" s="12"/>
      <c r="N48" s="28"/>
      <c r="O48" s="12"/>
      <c r="P48" s="13"/>
      <c r="Q48" s="14"/>
      <c r="R48" s="38"/>
      <c r="S48" s="38"/>
      <c r="T48" s="39"/>
      <c r="U48" s="38">
        <v>1.2500000000000001E-2</v>
      </c>
      <c r="V48" s="38">
        <v>0.2</v>
      </c>
      <c r="W48" s="38">
        <v>0.54999999999999993</v>
      </c>
      <c r="X48" s="39">
        <f>SUM(O48+J48+N48+M48+K48+H48+L48+I48)/3</f>
        <v>0.66666666666666663</v>
      </c>
    </row>
    <row r="49" spans="1:24" ht="16.5" x14ac:dyDescent="0.3">
      <c r="A49" s="43">
        <v>44</v>
      </c>
      <c r="B49" s="11">
        <v>375</v>
      </c>
      <c r="C49" s="11" t="s">
        <v>61</v>
      </c>
      <c r="D49" s="11" t="s">
        <v>86</v>
      </c>
      <c r="E49" s="11" t="s">
        <v>84</v>
      </c>
      <c r="F49" s="11">
        <v>10</v>
      </c>
      <c r="G49" s="16">
        <v>42985</v>
      </c>
      <c r="H49" s="12"/>
      <c r="I49" s="12"/>
      <c r="J49" s="12"/>
      <c r="K49" s="12"/>
      <c r="L49" s="12"/>
      <c r="M49" s="12"/>
      <c r="N49" s="28"/>
      <c r="O49" s="12"/>
      <c r="P49" s="13"/>
      <c r="Q49" s="14"/>
      <c r="R49" s="38"/>
      <c r="S49" s="38"/>
      <c r="T49" s="39"/>
      <c r="U49" s="38"/>
      <c r="V49" s="38">
        <v>0</v>
      </c>
      <c r="W49" s="38">
        <v>0</v>
      </c>
      <c r="X49" s="39">
        <f>SUM(O49+J49+N49+M49+K49+H49+L49+I49)/3</f>
        <v>0</v>
      </c>
    </row>
    <row r="50" spans="1:24" ht="16.5" x14ac:dyDescent="0.3">
      <c r="A50" s="43">
        <v>45</v>
      </c>
      <c r="B50" s="11">
        <v>379</v>
      </c>
      <c r="C50" s="11" t="s">
        <v>61</v>
      </c>
      <c r="D50" s="11" t="s">
        <v>87</v>
      </c>
      <c r="E50" s="11" t="s">
        <v>60</v>
      </c>
      <c r="F50" s="11">
        <v>58</v>
      </c>
      <c r="G50" s="16">
        <v>42986</v>
      </c>
      <c r="H50" s="12">
        <v>0.45</v>
      </c>
      <c r="I50" s="12"/>
      <c r="J50" s="12"/>
      <c r="K50" s="12"/>
      <c r="L50" s="12"/>
      <c r="M50" s="12"/>
      <c r="N50" s="28"/>
      <c r="O50" s="12"/>
      <c r="P50" s="13"/>
      <c r="Q50" s="14"/>
      <c r="R50" s="40"/>
      <c r="S50" s="40"/>
      <c r="T50" s="41"/>
      <c r="U50" s="40"/>
      <c r="V50" s="40">
        <v>0</v>
      </c>
      <c r="W50" s="40">
        <v>6.4285714285714293E-2</v>
      </c>
      <c r="X50" s="41">
        <f>SUM(O50+J50+N50+M50+K50+H50+L50+I50)/7</f>
        <v>6.4285714285714293E-2</v>
      </c>
    </row>
  </sheetData>
  <autoFilter ref="B5:P50"/>
  <mergeCells count="2">
    <mergeCell ref="B2:P2"/>
    <mergeCell ref="B3:P3"/>
  </mergeCells>
  <pageMargins left="0.23622047244094491" right="0.23622047244094491" top="0.98425196850393704" bottom="0.74803149606299213" header="0.31496062992125984" footer="0.31496062992125984"/>
  <pageSetup paperSize="5" scale="69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2:X50"/>
  <sheetViews>
    <sheetView showGridLines="0" tabSelected="1" zoomScale="80" zoomScaleNormal="80" workbookViewId="0">
      <pane ySplit="1" topLeftCell="A2" activePane="bottomLeft" state="frozen"/>
      <selection pane="bottomLeft" activeCell="A39" sqref="A39:XFD40"/>
    </sheetView>
  </sheetViews>
  <sheetFormatPr baseColWidth="10" defaultRowHeight="15" x14ac:dyDescent="0.25"/>
  <cols>
    <col min="1" max="1" width="6" customWidth="1"/>
    <col min="3" max="3" width="25.140625" customWidth="1"/>
    <col min="4" max="4" width="30.85546875" customWidth="1"/>
    <col min="5" max="5" width="24.42578125" customWidth="1"/>
    <col min="6" max="6" width="7.42578125" style="2" customWidth="1"/>
    <col min="7" max="7" width="13" style="2" customWidth="1"/>
    <col min="8" max="8" width="8.85546875" customWidth="1"/>
    <col min="9" max="9" width="11.140625" customWidth="1"/>
    <col min="10" max="10" width="9.7109375" customWidth="1"/>
    <col min="11" max="11" width="8.7109375" style="2" customWidth="1"/>
    <col min="12" max="12" width="8.7109375" customWidth="1"/>
    <col min="13" max="13" width="9.7109375" customWidth="1"/>
    <col min="14" max="14" width="8.42578125" customWidth="1"/>
    <col min="15" max="15" width="8.7109375" customWidth="1"/>
    <col min="16" max="16" width="62" customWidth="1"/>
    <col min="17" max="17" width="2.85546875" customWidth="1"/>
    <col min="18" max="18" width="13.42578125" style="18" customWidth="1"/>
    <col min="19" max="19" width="13.28515625" customWidth="1"/>
    <col min="20" max="20" width="12" style="23" customWidth="1"/>
    <col min="21" max="21" width="12.140625" customWidth="1"/>
    <col min="22" max="22" width="12.42578125" customWidth="1"/>
    <col min="23" max="23" width="12.7109375" customWidth="1"/>
    <col min="24" max="24" width="14.85546875" customWidth="1"/>
  </cols>
  <sheetData>
    <row r="2" spans="1:24" ht="21" x14ac:dyDescent="0.35">
      <c r="B2" s="48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24" ht="21" x14ac:dyDescent="0.35">
      <c r="B3" s="48" t="s">
        <v>88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R3" s="19">
        <f>AVERAGE(R6:R50)</f>
        <v>0.35753121693121676</v>
      </c>
      <c r="S3" s="19">
        <f>AVERAGE(S6:S50)</f>
        <v>0.39055952380952386</v>
      </c>
      <c r="T3" s="19">
        <f>AVERAGE(T6:T50)</f>
        <v>0.39135317460317459</v>
      </c>
      <c r="U3" s="19" t="e">
        <f>AVERAGE(U6:U48)</f>
        <v>#DIV/0!</v>
      </c>
      <c r="V3" s="19" t="e">
        <f>AVERAGE(V6:V50)</f>
        <v>#DIV/0!</v>
      </c>
      <c r="W3" s="19" t="e">
        <f>AVERAGE(W6:W50)</f>
        <v>#DIV/0!</v>
      </c>
      <c r="X3" s="19" t="e">
        <f>AVERAGE(X6:X50)</f>
        <v>#DIV/0!</v>
      </c>
    </row>
    <row r="4" spans="1:24" ht="18.75" x14ac:dyDescent="0.3">
      <c r="F4" s="1">
        <f>SUM(F6:F59)</f>
        <v>2299</v>
      </c>
      <c r="H4" s="26">
        <f>AVERAGE(H6:H49)</f>
        <v>0.99285714285714288</v>
      </c>
      <c r="I4" s="26">
        <f>AVERAGE(I6:I49)</f>
        <v>0.96304347826086956</v>
      </c>
      <c r="J4" s="26">
        <f>AVERAGE(J6:J49)</f>
        <v>0.90333333333333332</v>
      </c>
      <c r="K4" s="26">
        <f>AVERAGE(K6:K49)</f>
        <v>0.69285714285714295</v>
      </c>
      <c r="L4" s="26">
        <f>AVERAGE(L6:L49)</f>
        <v>0.86071428571428577</v>
      </c>
      <c r="M4" s="26">
        <f t="shared" ref="M4:O4" si="0">AVERAGE(M6:M49)</f>
        <v>0.81416666666666659</v>
      </c>
      <c r="N4" s="26">
        <f t="shared" si="0"/>
        <v>1</v>
      </c>
      <c r="O4" s="26">
        <f t="shared" si="0"/>
        <v>1</v>
      </c>
      <c r="R4" s="20">
        <v>42982</v>
      </c>
      <c r="S4" s="3">
        <f t="shared" ref="S4:X4" si="1">+R4+1</f>
        <v>42983</v>
      </c>
      <c r="T4" s="24">
        <f t="shared" si="1"/>
        <v>42984</v>
      </c>
      <c r="U4" s="3">
        <f t="shared" si="1"/>
        <v>42985</v>
      </c>
      <c r="V4" s="3">
        <f t="shared" si="1"/>
        <v>42986</v>
      </c>
      <c r="W4" s="3">
        <f t="shared" si="1"/>
        <v>42987</v>
      </c>
      <c r="X4" s="3">
        <f t="shared" si="1"/>
        <v>42988</v>
      </c>
    </row>
    <row r="5" spans="1:24" s="9" customFormat="1" ht="38.25" x14ac:dyDescent="0.2">
      <c r="A5" s="4" t="s">
        <v>80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5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7" t="s">
        <v>28</v>
      </c>
      <c r="O5" s="6" t="s">
        <v>13</v>
      </c>
      <c r="P5" s="8" t="s">
        <v>14</v>
      </c>
      <c r="R5" s="21" t="s">
        <v>15</v>
      </c>
      <c r="S5" s="10" t="s">
        <v>16</v>
      </c>
      <c r="T5" s="25" t="s">
        <v>17</v>
      </c>
      <c r="U5" s="10" t="s">
        <v>18</v>
      </c>
      <c r="V5" s="10" t="s">
        <v>19</v>
      </c>
      <c r="W5" s="10" t="s">
        <v>20</v>
      </c>
      <c r="X5" s="10" t="s">
        <v>21</v>
      </c>
    </row>
    <row r="6" spans="1:24" ht="15.75" hidden="1" customHeight="1" x14ac:dyDescent="0.3">
      <c r="A6" s="43">
        <v>1</v>
      </c>
      <c r="B6" s="11">
        <v>358</v>
      </c>
      <c r="C6" s="11" t="s">
        <v>30</v>
      </c>
      <c r="D6" s="11" t="s">
        <v>33</v>
      </c>
      <c r="E6" s="11" t="s">
        <v>32</v>
      </c>
      <c r="F6" s="29">
        <v>50</v>
      </c>
      <c r="G6" s="16">
        <v>42943</v>
      </c>
      <c r="H6" s="12">
        <v>1</v>
      </c>
      <c r="I6" s="12">
        <v>1</v>
      </c>
      <c r="J6" s="12">
        <v>0.95</v>
      </c>
      <c r="K6" s="12"/>
      <c r="L6" s="12">
        <v>0.95</v>
      </c>
      <c r="M6" s="12">
        <v>0.97</v>
      </c>
      <c r="N6" s="28"/>
      <c r="O6" s="12"/>
      <c r="P6" s="13"/>
      <c r="Q6" s="53"/>
      <c r="R6" s="17">
        <v>0.79999999999999993</v>
      </c>
      <c r="S6" s="17">
        <v>0.81166666666666665</v>
      </c>
      <c r="T6" s="27">
        <f>SUM(L6+I6+M6+K6+J6+O6+H6+N6)/6</f>
        <v>0.81166666666666665</v>
      </c>
      <c r="U6" s="17"/>
      <c r="V6" s="17"/>
      <c r="W6" s="17"/>
      <c r="X6" s="27"/>
    </row>
    <row r="7" spans="1:24" ht="16.5" hidden="1" x14ac:dyDescent="0.3">
      <c r="A7" s="43">
        <v>2</v>
      </c>
      <c r="B7" s="11">
        <v>357</v>
      </c>
      <c r="C7" s="11" t="s">
        <v>30</v>
      </c>
      <c r="D7" s="11" t="s">
        <v>31</v>
      </c>
      <c r="E7" s="11" t="s">
        <v>32</v>
      </c>
      <c r="F7" s="29">
        <v>14</v>
      </c>
      <c r="G7" s="16">
        <v>42943</v>
      </c>
      <c r="H7" s="12">
        <v>1</v>
      </c>
      <c r="I7" s="12">
        <v>1</v>
      </c>
      <c r="J7" s="12">
        <v>0.95</v>
      </c>
      <c r="K7" s="12"/>
      <c r="L7" s="12">
        <v>0.8</v>
      </c>
      <c r="M7" s="35">
        <v>0.45</v>
      </c>
      <c r="N7" s="28"/>
      <c r="O7" s="12"/>
      <c r="P7" s="13"/>
      <c r="Q7" s="14"/>
      <c r="R7" s="17">
        <v>0.66666666666666663</v>
      </c>
      <c r="S7" s="17">
        <v>0.70000000000000007</v>
      </c>
      <c r="T7" s="27">
        <f>SUM(L7+I7+M7+K7+J7+O7+H7+N7)/6</f>
        <v>0.70000000000000007</v>
      </c>
      <c r="U7" s="17"/>
      <c r="V7" s="17"/>
      <c r="W7" s="17"/>
      <c r="X7" s="27"/>
    </row>
    <row r="8" spans="1:24" ht="16.5" hidden="1" customHeight="1" x14ac:dyDescent="0.3">
      <c r="A8" s="43">
        <v>3</v>
      </c>
      <c r="B8" s="11">
        <v>362</v>
      </c>
      <c r="C8" s="11" t="s">
        <v>30</v>
      </c>
      <c r="D8" s="11" t="s">
        <v>34</v>
      </c>
      <c r="E8" s="11" t="s">
        <v>35</v>
      </c>
      <c r="F8" s="11">
        <v>2</v>
      </c>
      <c r="G8" s="16">
        <v>42951</v>
      </c>
      <c r="H8" s="12">
        <v>1</v>
      </c>
      <c r="I8" s="12">
        <v>1</v>
      </c>
      <c r="J8" s="12">
        <v>1</v>
      </c>
      <c r="K8" s="12"/>
      <c r="L8" s="12">
        <v>0.2</v>
      </c>
      <c r="M8" s="12"/>
      <c r="N8" s="28"/>
      <c r="O8" s="12"/>
      <c r="P8" s="13"/>
      <c r="Q8" s="14"/>
      <c r="R8" s="22">
        <v>0.45714285714285718</v>
      </c>
      <c r="S8" s="14">
        <v>0.45714285714285718</v>
      </c>
      <c r="T8" s="15">
        <f>SUM(J8+O8+N8+K8+M8+L8+I8+H8)/7</f>
        <v>0.45714285714285718</v>
      </c>
      <c r="U8" s="14"/>
      <c r="V8" s="14"/>
      <c r="W8" s="14"/>
      <c r="X8" s="15"/>
    </row>
    <row r="9" spans="1:24" ht="16.5" hidden="1" x14ac:dyDescent="0.3">
      <c r="A9" s="43">
        <v>4</v>
      </c>
      <c r="B9" s="11">
        <v>363</v>
      </c>
      <c r="C9" s="11" t="s">
        <v>30</v>
      </c>
      <c r="D9" s="11" t="s">
        <v>34</v>
      </c>
      <c r="E9" s="11" t="s">
        <v>35</v>
      </c>
      <c r="F9" s="11">
        <v>3</v>
      </c>
      <c r="G9" s="16">
        <v>42951</v>
      </c>
      <c r="H9" s="12">
        <v>1</v>
      </c>
      <c r="I9" s="12">
        <v>1</v>
      </c>
      <c r="J9" s="12">
        <v>1</v>
      </c>
      <c r="K9" s="12"/>
      <c r="L9" s="12">
        <v>0.1</v>
      </c>
      <c r="M9" s="12"/>
      <c r="N9" s="28"/>
      <c r="O9" s="12"/>
      <c r="P9" s="13"/>
      <c r="Q9" s="14"/>
      <c r="R9" s="22">
        <v>0.44285714285714289</v>
      </c>
      <c r="S9" s="14">
        <v>0.44285714285714289</v>
      </c>
      <c r="T9" s="15">
        <f>SUM(J9+O9+N9+K9+M9+L9+I9+H9)/7</f>
        <v>0.44285714285714289</v>
      </c>
      <c r="U9" s="14"/>
      <c r="V9" s="14"/>
      <c r="W9" s="14"/>
      <c r="X9" s="15"/>
    </row>
    <row r="10" spans="1:24" ht="16.5" hidden="1" x14ac:dyDescent="0.3">
      <c r="A10" s="43">
        <v>5</v>
      </c>
      <c r="B10" s="11" t="s">
        <v>36</v>
      </c>
      <c r="C10" s="11" t="s">
        <v>37</v>
      </c>
      <c r="D10" s="11" t="s">
        <v>38</v>
      </c>
      <c r="E10" s="11" t="s">
        <v>26</v>
      </c>
      <c r="F10" s="11">
        <v>2</v>
      </c>
      <c r="G10" s="16">
        <v>42962</v>
      </c>
      <c r="H10" s="12">
        <v>1</v>
      </c>
      <c r="I10" s="12">
        <v>1</v>
      </c>
      <c r="J10" s="12">
        <v>1</v>
      </c>
      <c r="K10" s="12"/>
      <c r="L10" s="12">
        <v>1</v>
      </c>
      <c r="M10" s="12">
        <v>1</v>
      </c>
      <c r="N10" s="28"/>
      <c r="O10" s="12">
        <v>1</v>
      </c>
      <c r="P10" s="13"/>
      <c r="Q10" s="14"/>
      <c r="R10" s="17">
        <v>1</v>
      </c>
      <c r="S10" s="17">
        <v>1</v>
      </c>
      <c r="T10" s="27">
        <f>SUM(L10+I10+M10+K10+J10+O10+H10+N10)/6</f>
        <v>1</v>
      </c>
      <c r="U10" s="17"/>
      <c r="V10" s="17"/>
      <c r="W10" s="17"/>
      <c r="X10" s="27"/>
    </row>
    <row r="11" spans="1:24" ht="16.5" hidden="1" x14ac:dyDescent="0.3">
      <c r="A11" s="43">
        <v>6</v>
      </c>
      <c r="B11" s="11" t="s">
        <v>39</v>
      </c>
      <c r="C11" s="11" t="s">
        <v>37</v>
      </c>
      <c r="D11" s="11" t="s">
        <v>40</v>
      </c>
      <c r="E11" s="11" t="s">
        <v>26</v>
      </c>
      <c r="F11" s="11">
        <v>3</v>
      </c>
      <c r="G11" s="16">
        <v>42962</v>
      </c>
      <c r="H11" s="12">
        <v>1</v>
      </c>
      <c r="I11" s="12">
        <v>1</v>
      </c>
      <c r="J11" s="12">
        <v>1</v>
      </c>
      <c r="K11" s="12"/>
      <c r="L11" s="12">
        <v>1</v>
      </c>
      <c r="M11" s="12">
        <v>1</v>
      </c>
      <c r="N11" s="44">
        <v>1</v>
      </c>
      <c r="O11" s="12">
        <v>1</v>
      </c>
      <c r="P11" s="13"/>
      <c r="Q11" s="14"/>
      <c r="R11" s="40">
        <v>1</v>
      </c>
      <c r="S11" s="40">
        <v>1</v>
      </c>
      <c r="T11" s="41">
        <f>SUM(J11+O11+N11+K11+M11+L11+I11+H11)/7</f>
        <v>1</v>
      </c>
      <c r="U11" s="40"/>
      <c r="V11" s="40"/>
      <c r="W11" s="40"/>
      <c r="X11" s="41"/>
    </row>
    <row r="12" spans="1:24" ht="16.5" hidden="1" x14ac:dyDescent="0.3">
      <c r="A12" s="43">
        <v>7</v>
      </c>
      <c r="B12" s="11">
        <v>386</v>
      </c>
      <c r="C12" s="11" t="s">
        <v>37</v>
      </c>
      <c r="D12" s="11" t="s">
        <v>22</v>
      </c>
      <c r="E12" s="11" t="s">
        <v>32</v>
      </c>
      <c r="F12" s="11">
        <v>6</v>
      </c>
      <c r="G12" s="16">
        <v>42963</v>
      </c>
      <c r="H12" s="12">
        <v>1</v>
      </c>
      <c r="I12" s="12">
        <v>1</v>
      </c>
      <c r="J12" s="12">
        <v>1</v>
      </c>
      <c r="K12" s="12">
        <v>1</v>
      </c>
      <c r="L12" s="12">
        <v>1</v>
      </c>
      <c r="M12" s="12">
        <v>1</v>
      </c>
      <c r="N12" s="28"/>
      <c r="O12" s="12"/>
      <c r="P12" s="13"/>
      <c r="Q12" s="14"/>
      <c r="R12" s="40">
        <v>0.8571428571428571</v>
      </c>
      <c r="S12" s="40">
        <v>0.8571428571428571</v>
      </c>
      <c r="T12" s="41">
        <f>SUM(J12+O12+N12+K12+M12+L12+I12+H12)/7</f>
        <v>0.8571428571428571</v>
      </c>
      <c r="U12" s="40"/>
      <c r="V12" s="40"/>
      <c r="W12" s="40"/>
      <c r="X12" s="41"/>
    </row>
    <row r="13" spans="1:24" ht="16.5" hidden="1" x14ac:dyDescent="0.3">
      <c r="A13" s="43">
        <v>8</v>
      </c>
      <c r="B13" s="11">
        <v>391</v>
      </c>
      <c r="C13" s="11" t="s">
        <v>37</v>
      </c>
      <c r="D13" s="11" t="s">
        <v>45</v>
      </c>
      <c r="E13" s="11" t="s">
        <v>32</v>
      </c>
      <c r="F13" s="11">
        <v>1</v>
      </c>
      <c r="G13" s="16">
        <v>42964</v>
      </c>
      <c r="H13" s="12">
        <v>1</v>
      </c>
      <c r="I13" s="12">
        <v>1</v>
      </c>
      <c r="J13" s="12">
        <v>1</v>
      </c>
      <c r="K13" s="12">
        <v>1</v>
      </c>
      <c r="L13" s="12">
        <v>1</v>
      </c>
      <c r="M13" s="12">
        <v>1</v>
      </c>
      <c r="N13" s="28"/>
      <c r="O13" s="12">
        <v>1</v>
      </c>
      <c r="P13" s="13"/>
      <c r="Q13" s="14"/>
      <c r="R13" s="40">
        <v>1</v>
      </c>
      <c r="S13" s="40">
        <v>1</v>
      </c>
      <c r="T13" s="41">
        <f>SUM(J13+O13+N13+K13+M13+L13+I13+H13)/7</f>
        <v>1</v>
      </c>
      <c r="U13" s="40"/>
      <c r="V13" s="40"/>
      <c r="W13" s="40"/>
      <c r="X13" s="41"/>
    </row>
    <row r="14" spans="1:24" ht="16.5" hidden="1" x14ac:dyDescent="0.3">
      <c r="A14" s="43">
        <v>9</v>
      </c>
      <c r="B14" s="11" t="s">
        <v>49</v>
      </c>
      <c r="C14" s="11" t="s">
        <v>37</v>
      </c>
      <c r="D14" s="11" t="s">
        <v>22</v>
      </c>
      <c r="E14" s="11" t="s">
        <v>26</v>
      </c>
      <c r="F14" s="11">
        <v>1</v>
      </c>
      <c r="G14" s="16">
        <v>42969</v>
      </c>
      <c r="H14" s="12">
        <v>1</v>
      </c>
      <c r="I14" s="12">
        <v>1</v>
      </c>
      <c r="J14" s="12">
        <v>1</v>
      </c>
      <c r="K14" s="12"/>
      <c r="L14" s="12">
        <v>1</v>
      </c>
      <c r="M14" s="12">
        <v>1</v>
      </c>
      <c r="N14" s="28"/>
      <c r="O14" s="12">
        <v>1</v>
      </c>
      <c r="P14" s="13"/>
      <c r="Q14" s="14"/>
      <c r="R14" s="17">
        <v>0.83333333333333337</v>
      </c>
      <c r="S14" s="17">
        <v>1</v>
      </c>
      <c r="T14" s="27">
        <f>SUM(L14+I14+M14+K14+J14+O14+H14+N14)/6</f>
        <v>1</v>
      </c>
      <c r="U14" s="17"/>
      <c r="V14" s="17"/>
      <c r="W14" s="17"/>
      <c r="X14" s="27"/>
    </row>
    <row r="15" spans="1:24" ht="16.5" hidden="1" x14ac:dyDescent="0.3">
      <c r="A15" s="43">
        <v>10</v>
      </c>
      <c r="B15" s="11" t="s">
        <v>47</v>
      </c>
      <c r="C15" s="11" t="s">
        <v>37</v>
      </c>
      <c r="D15" s="11" t="s">
        <v>48</v>
      </c>
      <c r="E15" s="11" t="s">
        <v>26</v>
      </c>
      <c r="F15" s="11">
        <v>1</v>
      </c>
      <c r="G15" s="16">
        <v>42969</v>
      </c>
      <c r="H15" s="12">
        <v>1</v>
      </c>
      <c r="I15" s="12">
        <v>1</v>
      </c>
      <c r="J15" s="12">
        <v>1</v>
      </c>
      <c r="K15" s="12"/>
      <c r="L15" s="12">
        <v>1</v>
      </c>
      <c r="M15" s="12">
        <v>1</v>
      </c>
      <c r="N15" s="44">
        <v>1</v>
      </c>
      <c r="O15" s="12">
        <v>1</v>
      </c>
      <c r="P15" s="13"/>
      <c r="Q15" s="14"/>
      <c r="R15" s="40">
        <v>0.8571428571428571</v>
      </c>
      <c r="S15" s="40">
        <v>1</v>
      </c>
      <c r="T15" s="41">
        <f>SUM(J15+O15+N15+K15+M15+L15+I15+H15)/7</f>
        <v>1</v>
      </c>
      <c r="U15" s="40"/>
      <c r="V15" s="40"/>
      <c r="W15" s="40"/>
      <c r="X15" s="41"/>
    </row>
    <row r="16" spans="1:24" ht="16.5" hidden="1" x14ac:dyDescent="0.3">
      <c r="A16" s="43">
        <v>11</v>
      </c>
      <c r="B16" s="11">
        <v>390</v>
      </c>
      <c r="C16" s="11" t="s">
        <v>37</v>
      </c>
      <c r="D16" s="11" t="s">
        <v>83</v>
      </c>
      <c r="E16" s="11" t="s">
        <v>84</v>
      </c>
      <c r="F16" s="11">
        <v>4</v>
      </c>
      <c r="G16" s="16">
        <v>42984</v>
      </c>
      <c r="H16" s="12"/>
      <c r="I16" s="12"/>
      <c r="J16" s="12">
        <v>1</v>
      </c>
      <c r="K16" s="12"/>
      <c r="L16" s="12">
        <v>1</v>
      </c>
      <c r="M16" s="12">
        <v>0.35</v>
      </c>
      <c r="N16" s="28"/>
      <c r="O16" s="12"/>
      <c r="P16" s="13"/>
      <c r="Q16" s="14"/>
      <c r="R16" s="38">
        <v>0.78333333333333333</v>
      </c>
      <c r="S16" s="38">
        <v>0.78333333333333333</v>
      </c>
      <c r="T16" s="39">
        <f>SUM(K16+O16+J16+L16+N16+I16+M16+H16)/3</f>
        <v>0.78333333333333333</v>
      </c>
      <c r="U16" s="38"/>
      <c r="V16" s="38"/>
      <c r="W16" s="38"/>
      <c r="X16" s="39"/>
    </row>
    <row r="17" spans="1:24" ht="16.5" hidden="1" x14ac:dyDescent="0.3">
      <c r="A17" s="43">
        <v>12</v>
      </c>
      <c r="B17" s="11">
        <v>461</v>
      </c>
      <c r="C17" s="11" t="s">
        <v>77</v>
      </c>
      <c r="D17" s="11" t="s">
        <v>78</v>
      </c>
      <c r="E17" s="11" t="s">
        <v>63</v>
      </c>
      <c r="F17" s="11">
        <v>1</v>
      </c>
      <c r="G17" s="16">
        <v>42983</v>
      </c>
      <c r="H17" s="12">
        <v>1</v>
      </c>
      <c r="I17" s="12">
        <v>1</v>
      </c>
      <c r="J17" s="12">
        <v>1</v>
      </c>
      <c r="K17" s="12"/>
      <c r="L17" s="12"/>
      <c r="M17" s="12"/>
      <c r="N17" s="28"/>
      <c r="O17" s="12"/>
      <c r="P17" s="13"/>
      <c r="Q17" s="14"/>
      <c r="R17" s="17">
        <v>0.45833333333333331</v>
      </c>
      <c r="S17" s="17">
        <v>0.5</v>
      </c>
      <c r="T17" s="49">
        <f>SUM(L17+I17+M17+K17+J17+O17+H17+N17)/6</f>
        <v>0.5</v>
      </c>
      <c r="U17" s="17"/>
      <c r="V17" s="17"/>
      <c r="W17" s="17"/>
      <c r="X17" s="27"/>
    </row>
    <row r="18" spans="1:24" ht="16.5" hidden="1" x14ac:dyDescent="0.3">
      <c r="A18" s="43">
        <v>13</v>
      </c>
      <c r="B18" s="11">
        <v>461</v>
      </c>
      <c r="C18" s="11" t="s">
        <v>77</v>
      </c>
      <c r="D18" s="11" t="s">
        <v>79</v>
      </c>
      <c r="E18" s="11" t="s">
        <v>63</v>
      </c>
      <c r="F18" s="11">
        <v>1</v>
      </c>
      <c r="G18" s="16">
        <v>42983</v>
      </c>
      <c r="H18" s="12">
        <v>1</v>
      </c>
      <c r="I18" s="12">
        <v>1</v>
      </c>
      <c r="J18" s="12">
        <v>1</v>
      </c>
      <c r="K18" s="12"/>
      <c r="L18" s="12"/>
      <c r="M18" s="12"/>
      <c r="N18" s="28"/>
      <c r="O18" s="12"/>
      <c r="P18" s="13"/>
      <c r="Q18" s="14"/>
      <c r="R18" s="17">
        <v>0.45</v>
      </c>
      <c r="S18" s="17">
        <v>0.5</v>
      </c>
      <c r="T18" s="49">
        <f>SUM(L18+I18+M18+K18+J18+O18+H18+N18)/6</f>
        <v>0.5</v>
      </c>
      <c r="U18" s="17"/>
      <c r="V18" s="17"/>
      <c r="W18" s="17"/>
      <c r="X18" s="27"/>
    </row>
    <row r="19" spans="1:24" ht="16.5" hidden="1" x14ac:dyDescent="0.3">
      <c r="A19" s="43">
        <v>14</v>
      </c>
      <c r="B19" s="11">
        <v>459</v>
      </c>
      <c r="C19" s="11" t="s">
        <v>74</v>
      </c>
      <c r="D19" s="11" t="s">
        <v>75</v>
      </c>
      <c r="E19" s="11" t="s">
        <v>32</v>
      </c>
      <c r="F19" s="11">
        <v>17</v>
      </c>
      <c r="G19" s="16">
        <v>42983</v>
      </c>
      <c r="H19" s="12">
        <v>1</v>
      </c>
      <c r="I19" s="12"/>
      <c r="J19" s="12"/>
      <c r="K19" s="12"/>
      <c r="L19" s="12"/>
      <c r="M19" s="12"/>
      <c r="N19" s="28"/>
      <c r="O19" s="12"/>
      <c r="P19" s="13"/>
      <c r="Q19" s="14"/>
      <c r="R19" s="17">
        <v>0</v>
      </c>
      <c r="S19" s="17">
        <v>0.16666666666666666</v>
      </c>
      <c r="T19" s="49">
        <f>SUM(L19+I19+M19+K19+J19+O19+H19+N19)/6</f>
        <v>0.16666666666666666</v>
      </c>
      <c r="U19" s="17"/>
      <c r="V19" s="17"/>
      <c r="W19" s="17"/>
      <c r="X19" s="27"/>
    </row>
    <row r="20" spans="1:24" ht="16.5" hidden="1" x14ac:dyDescent="0.3">
      <c r="A20" s="43">
        <v>15</v>
      </c>
      <c r="B20" s="11">
        <v>444</v>
      </c>
      <c r="C20" s="11" t="s">
        <v>61</v>
      </c>
      <c r="D20" s="11" t="s">
        <v>46</v>
      </c>
      <c r="E20" s="11" t="s">
        <v>24</v>
      </c>
      <c r="F20" s="11">
        <v>1</v>
      </c>
      <c r="G20" s="16">
        <v>42969</v>
      </c>
      <c r="H20" s="12">
        <v>1</v>
      </c>
      <c r="I20" s="12">
        <v>1</v>
      </c>
      <c r="J20" s="12">
        <v>1</v>
      </c>
      <c r="K20" s="12"/>
      <c r="L20" s="12"/>
      <c r="M20" s="12"/>
      <c r="N20" s="32">
        <v>1</v>
      </c>
      <c r="O20" s="12"/>
      <c r="P20" s="13"/>
      <c r="Q20" s="14"/>
      <c r="R20" s="17">
        <v>0.66666666666666663</v>
      </c>
      <c r="S20" s="17">
        <v>0.66666666666666663</v>
      </c>
      <c r="T20" s="27">
        <f>SUM(L20+I20+M20+K20+J20+O20+H20+N20)/6</f>
        <v>0.66666666666666663</v>
      </c>
      <c r="U20" s="17"/>
      <c r="V20" s="17"/>
      <c r="W20" s="17"/>
      <c r="X20" s="27"/>
    </row>
    <row r="21" spans="1:24" ht="19.5" hidden="1" customHeight="1" x14ac:dyDescent="0.3">
      <c r="A21" s="43">
        <v>16</v>
      </c>
      <c r="B21" s="11">
        <v>374</v>
      </c>
      <c r="C21" s="11" t="s">
        <v>61</v>
      </c>
      <c r="D21" s="11" t="s">
        <v>62</v>
      </c>
      <c r="E21" s="11" t="s">
        <v>63</v>
      </c>
      <c r="F21" s="11">
        <v>3</v>
      </c>
      <c r="G21" s="16">
        <v>42979</v>
      </c>
      <c r="H21" s="12">
        <v>1</v>
      </c>
      <c r="I21" s="12"/>
      <c r="J21" s="12"/>
      <c r="K21" s="12"/>
      <c r="L21" s="12"/>
      <c r="M21" s="12"/>
      <c r="N21" s="28"/>
      <c r="O21" s="12"/>
      <c r="P21" s="13"/>
      <c r="Q21" s="14"/>
      <c r="R21" s="17">
        <v>0.16666666666666666</v>
      </c>
      <c r="S21" s="17">
        <v>0.16666666666666666</v>
      </c>
      <c r="T21" s="27">
        <f>SUM(L21+I21+M21+K21+J21+O21+H21+N21)/6</f>
        <v>0.16666666666666666</v>
      </c>
      <c r="U21" s="17"/>
      <c r="V21" s="17"/>
      <c r="W21" s="17"/>
      <c r="X21" s="27"/>
    </row>
    <row r="22" spans="1:24" ht="16.5" hidden="1" x14ac:dyDescent="0.3">
      <c r="A22" s="43">
        <v>17</v>
      </c>
      <c r="B22" s="11">
        <v>371</v>
      </c>
      <c r="C22" s="11" t="s">
        <v>61</v>
      </c>
      <c r="D22" s="11" t="s">
        <v>66</v>
      </c>
      <c r="E22" s="11" t="s">
        <v>32</v>
      </c>
      <c r="F22" s="11">
        <v>1</v>
      </c>
      <c r="G22" s="16">
        <v>42979</v>
      </c>
      <c r="H22" s="12">
        <v>1</v>
      </c>
      <c r="I22" s="12">
        <v>1</v>
      </c>
      <c r="J22" s="12">
        <v>1</v>
      </c>
      <c r="K22" s="12"/>
      <c r="L22" s="12"/>
      <c r="M22" s="12"/>
      <c r="N22" s="44">
        <v>1</v>
      </c>
      <c r="O22" s="12"/>
      <c r="P22" s="13"/>
      <c r="Q22" s="14"/>
      <c r="R22" s="40">
        <v>0.35625000000000001</v>
      </c>
      <c r="S22" s="40">
        <v>0.5357142857142857</v>
      </c>
      <c r="T22" s="41">
        <f>SUM(J22+O22+N22+K22+M22+L22+I22+H22)/7</f>
        <v>0.5714285714285714</v>
      </c>
      <c r="U22" s="40"/>
      <c r="V22" s="40"/>
      <c r="W22" s="40"/>
      <c r="X22" s="41"/>
    </row>
    <row r="23" spans="1:24" ht="16.5" hidden="1" x14ac:dyDescent="0.3">
      <c r="A23" s="43">
        <v>18</v>
      </c>
      <c r="B23" s="11">
        <v>378</v>
      </c>
      <c r="C23" s="11" t="s">
        <v>61</v>
      </c>
      <c r="D23" s="11" t="s">
        <v>81</v>
      </c>
      <c r="E23" s="11" t="s">
        <v>60</v>
      </c>
      <c r="F23" s="11">
        <v>2</v>
      </c>
      <c r="G23" s="16">
        <v>42984</v>
      </c>
      <c r="H23" s="12">
        <v>1</v>
      </c>
      <c r="I23" s="12">
        <v>0.5</v>
      </c>
      <c r="J23" s="12"/>
      <c r="K23" s="12"/>
      <c r="L23" s="12"/>
      <c r="M23" s="12"/>
      <c r="N23" s="28"/>
      <c r="O23" s="12"/>
      <c r="P23" s="13"/>
      <c r="Q23" s="14"/>
      <c r="R23" s="17">
        <v>0.25</v>
      </c>
      <c r="S23" s="17">
        <v>0.25</v>
      </c>
      <c r="T23" s="49">
        <f>SUM(L23+I23+M23+K23+J23+O23+H23+N23)/6</f>
        <v>0.25</v>
      </c>
      <c r="U23" s="17"/>
      <c r="V23" s="17"/>
      <c r="W23" s="17"/>
      <c r="X23" s="27"/>
    </row>
    <row r="24" spans="1:24" ht="16.5" hidden="1" x14ac:dyDescent="0.3">
      <c r="A24" s="43">
        <v>19</v>
      </c>
      <c r="B24" s="11">
        <v>377</v>
      </c>
      <c r="C24" s="11" t="s">
        <v>61</v>
      </c>
      <c r="D24" s="11" t="s">
        <v>82</v>
      </c>
      <c r="E24" s="11" t="s">
        <v>60</v>
      </c>
      <c r="F24" s="11">
        <v>14</v>
      </c>
      <c r="G24" s="16">
        <v>42984</v>
      </c>
      <c r="H24" s="12">
        <v>1</v>
      </c>
      <c r="I24" s="12">
        <v>0.65</v>
      </c>
      <c r="J24" s="12"/>
      <c r="K24" s="12"/>
      <c r="L24" s="12"/>
      <c r="M24" s="12"/>
      <c r="N24" s="28"/>
      <c r="O24" s="12"/>
      <c r="P24" s="13"/>
      <c r="Q24" s="14"/>
      <c r="R24" s="17">
        <v>0.16666666666666666</v>
      </c>
      <c r="S24" s="17">
        <v>0.27499999999999997</v>
      </c>
      <c r="T24" s="49">
        <f>SUM(L24+I24+M24+K24+J24+O24+H24+N24)/6</f>
        <v>0.27499999999999997</v>
      </c>
      <c r="U24" s="17"/>
      <c r="V24" s="17"/>
      <c r="W24" s="17"/>
      <c r="X24" s="27"/>
    </row>
    <row r="25" spans="1:24" ht="16.5" hidden="1" x14ac:dyDescent="0.3">
      <c r="A25" s="43">
        <v>20</v>
      </c>
      <c r="B25" s="11">
        <v>375</v>
      </c>
      <c r="C25" s="11" t="s">
        <v>61</v>
      </c>
      <c r="D25" s="11" t="s">
        <v>86</v>
      </c>
      <c r="E25" s="11" t="s">
        <v>84</v>
      </c>
      <c r="F25" s="11">
        <v>10</v>
      </c>
      <c r="G25" s="16">
        <v>42985</v>
      </c>
      <c r="H25" s="12"/>
      <c r="I25" s="12"/>
      <c r="J25" s="12"/>
      <c r="K25" s="12"/>
      <c r="L25" s="12"/>
      <c r="M25" s="12"/>
      <c r="N25" s="28"/>
      <c r="O25" s="12"/>
      <c r="P25" s="13"/>
      <c r="Q25" s="14"/>
      <c r="R25" s="38">
        <v>0</v>
      </c>
      <c r="S25" s="38">
        <v>0</v>
      </c>
      <c r="T25" s="39">
        <f>SUM(K25+O25+J25+L25+N25+I25+M25+H25)/3</f>
        <v>0</v>
      </c>
      <c r="U25" s="38"/>
      <c r="V25" s="38"/>
      <c r="W25" s="38"/>
      <c r="X25" s="39"/>
    </row>
    <row r="26" spans="1:24" ht="16.5" hidden="1" x14ac:dyDescent="0.3">
      <c r="A26" s="43">
        <v>21</v>
      </c>
      <c r="B26" s="11">
        <v>379</v>
      </c>
      <c r="C26" s="11" t="s">
        <v>61</v>
      </c>
      <c r="D26" s="11" t="s">
        <v>87</v>
      </c>
      <c r="E26" s="11" t="s">
        <v>60</v>
      </c>
      <c r="F26" s="11">
        <v>58</v>
      </c>
      <c r="G26" s="16">
        <v>42986</v>
      </c>
      <c r="H26" s="12">
        <v>1</v>
      </c>
      <c r="I26" s="12"/>
      <c r="J26" s="12"/>
      <c r="K26" s="12"/>
      <c r="L26" s="12"/>
      <c r="M26" s="12"/>
      <c r="N26" s="28"/>
      <c r="O26" s="12"/>
      <c r="P26" s="13"/>
      <c r="Q26" s="14"/>
      <c r="R26" s="40">
        <v>6.4285714285714293E-2</v>
      </c>
      <c r="S26" s="40">
        <v>0.14285714285714285</v>
      </c>
      <c r="T26" s="41">
        <f>SUM(J26+O26+N26+K26+M26+L26+I26+H26)/7</f>
        <v>0.14285714285714285</v>
      </c>
      <c r="U26" s="40"/>
      <c r="V26" s="40"/>
      <c r="W26" s="40"/>
      <c r="X26" s="41"/>
    </row>
    <row r="27" spans="1:24" ht="16.5" hidden="1" x14ac:dyDescent="0.3">
      <c r="A27" s="43">
        <v>22</v>
      </c>
      <c r="B27" s="11">
        <v>381</v>
      </c>
      <c r="C27" s="11" t="s">
        <v>64</v>
      </c>
      <c r="D27" s="11" t="s">
        <v>65</v>
      </c>
      <c r="E27" s="11" t="s">
        <v>63</v>
      </c>
      <c r="F27" s="11">
        <v>36</v>
      </c>
      <c r="G27" s="16">
        <v>42979</v>
      </c>
      <c r="H27" s="12">
        <v>1</v>
      </c>
      <c r="I27" s="12">
        <v>1</v>
      </c>
      <c r="J27" s="12">
        <v>0.9</v>
      </c>
      <c r="K27" s="45">
        <v>0.85</v>
      </c>
      <c r="L27" s="12"/>
      <c r="M27" s="12"/>
      <c r="N27" s="28"/>
      <c r="O27" s="12"/>
      <c r="P27" s="13"/>
      <c r="Q27" s="14"/>
      <c r="R27" s="46">
        <v>0.43125000000000002</v>
      </c>
      <c r="S27" s="46">
        <v>0.46875</v>
      </c>
      <c r="T27" s="47">
        <f>SUM(K27+O27+J27+L27+N27+I27+M27+H27)/8</f>
        <v>0.46875</v>
      </c>
      <c r="U27" s="46"/>
      <c r="V27" s="46"/>
      <c r="W27" s="46"/>
      <c r="X27" s="47"/>
    </row>
    <row r="28" spans="1:24" ht="16.5" hidden="1" x14ac:dyDescent="0.3">
      <c r="A28" s="43">
        <v>23</v>
      </c>
      <c r="B28" s="11">
        <v>392</v>
      </c>
      <c r="C28" s="11" t="s">
        <v>64</v>
      </c>
      <c r="D28" s="11" t="s">
        <v>72</v>
      </c>
      <c r="E28" s="11" t="s">
        <v>32</v>
      </c>
      <c r="F28" s="11">
        <v>20</v>
      </c>
      <c r="G28" s="16">
        <v>42982</v>
      </c>
      <c r="H28" s="12">
        <v>1</v>
      </c>
      <c r="I28" s="12">
        <v>1</v>
      </c>
      <c r="J28" s="12">
        <v>1</v>
      </c>
      <c r="K28" s="12">
        <v>0.4</v>
      </c>
      <c r="L28" s="12">
        <v>1</v>
      </c>
      <c r="M28" s="12">
        <v>0.8</v>
      </c>
      <c r="N28" s="28"/>
      <c r="O28" s="12"/>
      <c r="P28" s="13"/>
      <c r="Q28" s="14"/>
      <c r="R28" s="40">
        <v>0.62857142857142867</v>
      </c>
      <c r="S28" s="40">
        <v>0.74285714285714288</v>
      </c>
      <c r="T28" s="41">
        <f>SUM(J28+O28+N28+K28+M28+L28+I28+H28)/7</f>
        <v>0.74285714285714288</v>
      </c>
      <c r="U28" s="40"/>
      <c r="V28" s="40"/>
      <c r="W28" s="40"/>
      <c r="X28" s="41"/>
    </row>
    <row r="29" spans="1:24" ht="16.5" hidden="1" x14ac:dyDescent="0.3">
      <c r="A29" s="43">
        <v>24</v>
      </c>
      <c r="B29" s="11">
        <v>393</v>
      </c>
      <c r="C29" s="11" t="s">
        <v>64</v>
      </c>
      <c r="D29" s="11" t="s">
        <v>73</v>
      </c>
      <c r="E29" s="11" t="s">
        <v>32</v>
      </c>
      <c r="F29" s="11">
        <v>1</v>
      </c>
      <c r="G29" s="16">
        <v>42983</v>
      </c>
      <c r="H29" s="45">
        <v>1</v>
      </c>
      <c r="I29" s="45">
        <v>1</v>
      </c>
      <c r="J29" s="12">
        <v>1</v>
      </c>
      <c r="K29" s="12">
        <v>1</v>
      </c>
      <c r="L29" s="12">
        <v>1</v>
      </c>
      <c r="M29" s="12">
        <v>0.6</v>
      </c>
      <c r="N29" s="28"/>
      <c r="O29" s="12"/>
      <c r="P29" s="13"/>
      <c r="Q29" s="14"/>
      <c r="R29" s="40">
        <v>0.7142857142857143</v>
      </c>
      <c r="S29" s="40">
        <v>0.79999999999999993</v>
      </c>
      <c r="T29" s="51">
        <f>SUM(J29+O29+N29+K29+M29+L29+I29+H29)/7</f>
        <v>0.79999999999999993</v>
      </c>
      <c r="U29" s="40"/>
      <c r="V29" s="40"/>
      <c r="W29" s="40"/>
      <c r="X29" s="41"/>
    </row>
    <row r="30" spans="1:24" ht="16.5" hidden="1" x14ac:dyDescent="0.3">
      <c r="A30" s="43">
        <v>25</v>
      </c>
      <c r="B30" s="11">
        <v>395</v>
      </c>
      <c r="C30" s="11" t="s">
        <v>64</v>
      </c>
      <c r="D30" s="11" t="s">
        <v>76</v>
      </c>
      <c r="E30" s="11" t="s">
        <v>32</v>
      </c>
      <c r="F30" s="11">
        <v>1</v>
      </c>
      <c r="G30" s="16">
        <v>42983</v>
      </c>
      <c r="H30" s="45">
        <v>1</v>
      </c>
      <c r="I30" s="45">
        <v>1</v>
      </c>
      <c r="J30" s="12">
        <v>1</v>
      </c>
      <c r="K30" s="12">
        <v>1</v>
      </c>
      <c r="L30" s="12">
        <v>1</v>
      </c>
      <c r="M30" s="12">
        <v>0.6</v>
      </c>
      <c r="N30" s="28"/>
      <c r="O30" s="12"/>
      <c r="P30" s="13"/>
      <c r="Q30" s="14"/>
      <c r="R30" s="40">
        <v>0.7142857142857143</v>
      </c>
      <c r="S30" s="40">
        <v>0.79999999999999993</v>
      </c>
      <c r="T30" s="51">
        <f>SUM(J30+O30+N30+K30+M30+L30+I30+H30)/7</f>
        <v>0.79999999999999993</v>
      </c>
      <c r="U30" s="40"/>
      <c r="V30" s="40"/>
      <c r="W30" s="40"/>
      <c r="X30" s="41"/>
    </row>
    <row r="31" spans="1:24" ht="16.5" hidden="1" x14ac:dyDescent="0.3">
      <c r="A31" s="43">
        <v>26</v>
      </c>
      <c r="B31" s="11">
        <v>382</v>
      </c>
      <c r="C31" s="11" t="s">
        <v>64</v>
      </c>
      <c r="D31" s="11" t="s">
        <v>65</v>
      </c>
      <c r="E31" s="11" t="s">
        <v>63</v>
      </c>
      <c r="F31" s="11">
        <v>12</v>
      </c>
      <c r="G31" s="16">
        <v>42983</v>
      </c>
      <c r="H31" s="12">
        <v>1</v>
      </c>
      <c r="I31" s="12">
        <v>1</v>
      </c>
      <c r="J31" s="12">
        <v>0.85</v>
      </c>
      <c r="K31" s="12">
        <v>0.75</v>
      </c>
      <c r="L31" s="12"/>
      <c r="M31" s="12"/>
      <c r="N31" s="28"/>
      <c r="O31" s="12"/>
      <c r="P31" s="13"/>
      <c r="Q31" s="14"/>
      <c r="R31" s="33">
        <v>0.38750000000000001</v>
      </c>
      <c r="S31" s="42">
        <v>0.45</v>
      </c>
      <c r="T31" s="34">
        <f>SUM(K31+O31+J31+L31+N31+I31+M31+H31)/8</f>
        <v>0.45</v>
      </c>
      <c r="U31" s="33"/>
      <c r="V31" s="33"/>
      <c r="W31" s="33"/>
      <c r="X31" s="34"/>
    </row>
    <row r="32" spans="1:24" ht="16.5" x14ac:dyDescent="0.3">
      <c r="A32" s="43">
        <v>27</v>
      </c>
      <c r="B32" s="11">
        <v>252</v>
      </c>
      <c r="C32" s="11" t="s">
        <v>89</v>
      </c>
      <c r="D32" s="11" t="s">
        <v>23</v>
      </c>
      <c r="E32" s="11" t="s">
        <v>51</v>
      </c>
      <c r="F32" s="11">
        <v>5</v>
      </c>
      <c r="G32" s="16">
        <v>42866</v>
      </c>
      <c r="H32" s="12"/>
      <c r="I32" s="12"/>
      <c r="J32" s="12">
        <v>0.7</v>
      </c>
      <c r="K32" s="12">
        <v>0.45</v>
      </c>
      <c r="L32" s="12"/>
      <c r="M32" s="12"/>
      <c r="N32" s="28"/>
      <c r="O32" s="12"/>
      <c r="P32" s="13"/>
      <c r="Q32" s="54"/>
      <c r="R32" s="33">
        <v>0.22200000000000003</v>
      </c>
      <c r="S32" s="33">
        <v>0.22999999999999998</v>
      </c>
      <c r="T32" s="34">
        <f>SUM(L32+I32+M32+K32+J32+O32+H32+N32)/5</f>
        <v>0.22999999999999998</v>
      </c>
      <c r="U32" s="33"/>
      <c r="V32" s="33"/>
      <c r="W32" s="33"/>
      <c r="X32" s="34"/>
    </row>
    <row r="33" spans="1:24" ht="16.5" x14ac:dyDescent="0.3">
      <c r="A33" s="43">
        <v>28</v>
      </c>
      <c r="B33" s="11">
        <v>414</v>
      </c>
      <c r="C33" s="11" t="s">
        <v>91</v>
      </c>
      <c r="D33" s="11" t="s">
        <v>52</v>
      </c>
      <c r="E33" s="11" t="s">
        <v>51</v>
      </c>
      <c r="F33" s="11">
        <v>50</v>
      </c>
      <c r="G33" s="16">
        <v>42971</v>
      </c>
      <c r="H33" s="12"/>
      <c r="I33" s="12"/>
      <c r="J33" s="12">
        <v>0.4</v>
      </c>
      <c r="K33" s="12">
        <v>0.55000000000000004</v>
      </c>
      <c r="L33" s="12"/>
      <c r="M33" s="12"/>
      <c r="N33" s="28"/>
      <c r="O33" s="12"/>
      <c r="P33" s="13" t="s">
        <v>85</v>
      </c>
      <c r="Q33" s="14"/>
      <c r="R33" s="33">
        <v>0.11000000000000001</v>
      </c>
      <c r="S33" s="33">
        <v>0.19</v>
      </c>
      <c r="T33" s="34">
        <f>SUM(K33+O33+J33+L33+N33+I33+M33+I33)/5</f>
        <v>0.19</v>
      </c>
      <c r="U33" s="33"/>
      <c r="V33" s="33"/>
      <c r="W33" s="33"/>
      <c r="X33" s="34"/>
    </row>
    <row r="34" spans="1:24" ht="16.5" x14ac:dyDescent="0.3">
      <c r="A34" s="43">
        <v>29</v>
      </c>
      <c r="B34" s="11">
        <v>415</v>
      </c>
      <c r="C34" s="11" t="s">
        <v>91</v>
      </c>
      <c r="D34" s="11" t="s">
        <v>52</v>
      </c>
      <c r="E34" s="11" t="s">
        <v>51</v>
      </c>
      <c r="F34" s="11">
        <v>50</v>
      </c>
      <c r="G34" s="16">
        <v>42971</v>
      </c>
      <c r="H34" s="12"/>
      <c r="I34" s="12"/>
      <c r="J34" s="12"/>
      <c r="K34" s="12">
        <v>0.55000000000000004</v>
      </c>
      <c r="L34" s="12"/>
      <c r="M34" s="12"/>
      <c r="N34" s="28"/>
      <c r="O34" s="12"/>
      <c r="P34" s="13" t="s">
        <v>85</v>
      </c>
      <c r="Q34" s="14"/>
      <c r="R34" s="33">
        <v>0.11000000000000001</v>
      </c>
      <c r="S34" s="33">
        <v>0.11000000000000001</v>
      </c>
      <c r="T34" s="34">
        <f>SUM(K34+O34+J34+L34+N34+I34+M34+I34)/5</f>
        <v>0.11000000000000001</v>
      </c>
      <c r="U34" s="33"/>
      <c r="V34" s="33"/>
      <c r="W34" s="33"/>
      <c r="X34" s="34"/>
    </row>
    <row r="35" spans="1:24" ht="16.5" x14ac:dyDescent="0.3">
      <c r="A35" s="43">
        <v>30</v>
      </c>
      <c r="B35" s="11">
        <v>430</v>
      </c>
      <c r="C35" s="11" t="s">
        <v>90</v>
      </c>
      <c r="D35" s="11" t="s">
        <v>52</v>
      </c>
      <c r="E35" s="11" t="s">
        <v>51</v>
      </c>
      <c r="F35" s="11">
        <v>75</v>
      </c>
      <c r="G35" s="16">
        <v>42971</v>
      </c>
      <c r="H35" s="12"/>
      <c r="I35" s="12"/>
      <c r="J35" s="12"/>
      <c r="K35" s="12">
        <v>0.55000000000000004</v>
      </c>
      <c r="L35" s="12"/>
      <c r="M35" s="12"/>
      <c r="N35" s="28"/>
      <c r="O35" s="12"/>
      <c r="P35" s="13" t="s">
        <v>85</v>
      </c>
      <c r="Q35" s="14"/>
      <c r="R35" s="33">
        <v>0.11000000000000001</v>
      </c>
      <c r="S35" s="33">
        <v>0.11000000000000001</v>
      </c>
      <c r="T35" s="34">
        <f>SUM(K35+O35+J35+L35+N35+I35+M35+I35)/5</f>
        <v>0.11000000000000001</v>
      </c>
      <c r="U35" s="33"/>
      <c r="V35" s="33"/>
      <c r="W35" s="33"/>
      <c r="X35" s="34"/>
    </row>
    <row r="36" spans="1:24" ht="16.5" x14ac:dyDescent="0.3">
      <c r="A36" s="43">
        <v>31</v>
      </c>
      <c r="B36" s="11">
        <v>431</v>
      </c>
      <c r="C36" s="11" t="s">
        <v>90</v>
      </c>
      <c r="D36" s="11" t="s">
        <v>52</v>
      </c>
      <c r="E36" s="11" t="s">
        <v>51</v>
      </c>
      <c r="F36" s="11">
        <v>75</v>
      </c>
      <c r="G36" s="16">
        <v>42971</v>
      </c>
      <c r="H36" s="12"/>
      <c r="I36" s="12"/>
      <c r="J36" s="12"/>
      <c r="K36" s="12">
        <v>0.55000000000000004</v>
      </c>
      <c r="L36" s="12"/>
      <c r="M36" s="12"/>
      <c r="N36" s="28"/>
      <c r="O36" s="12"/>
      <c r="P36" s="13" t="s">
        <v>85</v>
      </c>
      <c r="Q36" s="14"/>
      <c r="R36" s="33">
        <v>0.11000000000000001</v>
      </c>
      <c r="S36" s="33">
        <v>0.11000000000000001</v>
      </c>
      <c r="T36" s="34">
        <f>SUM(K36+O36+J36+L36+N36+I36+M36+I36)/5</f>
        <v>0.11000000000000001</v>
      </c>
      <c r="U36" s="33"/>
      <c r="V36" s="33"/>
      <c r="W36" s="33"/>
      <c r="X36" s="34"/>
    </row>
    <row r="37" spans="1:24" ht="16.5" x14ac:dyDescent="0.3">
      <c r="A37" s="43">
        <v>32</v>
      </c>
      <c r="B37" s="11">
        <v>398</v>
      </c>
      <c r="C37" s="11" t="s">
        <v>92</v>
      </c>
      <c r="D37" s="11" t="s">
        <v>52</v>
      </c>
      <c r="E37" s="11" t="s">
        <v>51</v>
      </c>
      <c r="F37" s="11">
        <v>50</v>
      </c>
      <c r="G37" s="16">
        <v>42971</v>
      </c>
      <c r="H37" s="12"/>
      <c r="I37" s="12"/>
      <c r="J37" s="12"/>
      <c r="K37" s="12">
        <v>0.55000000000000004</v>
      </c>
      <c r="L37" s="12"/>
      <c r="M37" s="12"/>
      <c r="N37" s="28"/>
      <c r="O37" s="12"/>
      <c r="P37" s="13" t="s">
        <v>85</v>
      </c>
      <c r="Q37" s="14"/>
      <c r="R37" s="33">
        <v>0.11000000000000001</v>
      </c>
      <c r="S37" s="33">
        <v>0.11000000000000001</v>
      </c>
      <c r="T37" s="34">
        <f>SUM(K37+O37+J37+L37+N37+I37+M37+I37)/5</f>
        <v>0.11000000000000001</v>
      </c>
      <c r="U37" s="33"/>
      <c r="V37" s="33"/>
      <c r="W37" s="33"/>
      <c r="X37" s="34"/>
    </row>
    <row r="38" spans="1:24" ht="16.5" x14ac:dyDescent="0.3">
      <c r="A38" s="43">
        <v>33</v>
      </c>
      <c r="B38" s="11">
        <v>399</v>
      </c>
      <c r="C38" s="11" t="s">
        <v>92</v>
      </c>
      <c r="D38" s="11" t="s">
        <v>52</v>
      </c>
      <c r="E38" s="11" t="s">
        <v>51</v>
      </c>
      <c r="F38" s="11">
        <v>50</v>
      </c>
      <c r="G38" s="16">
        <v>42971</v>
      </c>
      <c r="H38" s="12"/>
      <c r="I38" s="12"/>
      <c r="J38" s="12"/>
      <c r="K38" s="12">
        <v>0.5</v>
      </c>
      <c r="L38" s="12"/>
      <c r="M38" s="12"/>
      <c r="N38" s="28"/>
      <c r="O38" s="12"/>
      <c r="P38" s="13" t="s">
        <v>85</v>
      </c>
      <c r="Q38" s="14"/>
      <c r="R38" s="33">
        <v>0.1</v>
      </c>
      <c r="S38" s="33">
        <v>0.1</v>
      </c>
      <c r="T38" s="34">
        <f>SUM(K38+O38+J38+L38+N38+I38+M38+I38)/5</f>
        <v>0.1</v>
      </c>
      <c r="U38" s="33"/>
      <c r="V38" s="33"/>
      <c r="W38" s="33"/>
      <c r="X38" s="34"/>
    </row>
    <row r="39" spans="1:24" ht="16.5" x14ac:dyDescent="0.3">
      <c r="A39" s="43">
        <v>34</v>
      </c>
      <c r="B39" s="11">
        <v>457</v>
      </c>
      <c r="C39" s="11" t="s">
        <v>89</v>
      </c>
      <c r="D39" s="11" t="s">
        <v>52</v>
      </c>
      <c r="E39" s="11" t="s">
        <v>51</v>
      </c>
      <c r="F39" s="11">
        <v>75</v>
      </c>
      <c r="G39" s="16">
        <v>42982</v>
      </c>
      <c r="H39" s="12"/>
      <c r="I39" s="12"/>
      <c r="J39" s="12"/>
      <c r="K39" s="12"/>
      <c r="L39" s="12"/>
      <c r="M39" s="12"/>
      <c r="N39" s="28"/>
      <c r="O39" s="12"/>
      <c r="P39" s="13"/>
      <c r="Q39" s="14"/>
      <c r="R39" s="33">
        <v>0</v>
      </c>
      <c r="S39" s="33">
        <v>0</v>
      </c>
      <c r="T39" s="34">
        <f>SUM(K39+O39+J39+L39+N39+I39+M39+I39)/5</f>
        <v>0</v>
      </c>
      <c r="U39" s="33"/>
      <c r="V39" s="33"/>
      <c r="W39" s="33"/>
      <c r="X39" s="34"/>
    </row>
    <row r="40" spans="1:24" ht="16.5" x14ac:dyDescent="0.3">
      <c r="A40" s="43">
        <v>35</v>
      </c>
      <c r="B40" s="11">
        <v>458</v>
      </c>
      <c r="C40" s="11" t="s">
        <v>89</v>
      </c>
      <c r="D40" s="11" t="s">
        <v>52</v>
      </c>
      <c r="E40" s="11" t="s">
        <v>51</v>
      </c>
      <c r="F40" s="11">
        <v>75</v>
      </c>
      <c r="G40" s="16">
        <v>42982</v>
      </c>
      <c r="H40" s="12"/>
      <c r="I40" s="12"/>
      <c r="J40" s="12"/>
      <c r="K40" s="12"/>
      <c r="L40" s="12"/>
      <c r="M40" s="12"/>
      <c r="N40" s="28"/>
      <c r="O40" s="12"/>
      <c r="P40" s="13"/>
      <c r="Q40" s="14"/>
      <c r="R40" s="33">
        <v>0</v>
      </c>
      <c r="S40" s="33">
        <v>0</v>
      </c>
      <c r="T40" s="52">
        <f>SUM(K40+O40+J40+L40+N40+I40+M40+I40)/5</f>
        <v>0</v>
      </c>
      <c r="U40" s="33"/>
      <c r="V40" s="33"/>
      <c r="W40" s="33"/>
      <c r="X40" s="34"/>
    </row>
    <row r="41" spans="1:24" ht="16.5" x14ac:dyDescent="0.3">
      <c r="A41" s="43">
        <v>36</v>
      </c>
      <c r="B41" s="11">
        <v>428</v>
      </c>
      <c r="C41" s="11" t="s">
        <v>90</v>
      </c>
      <c r="D41" s="11" t="s">
        <v>41</v>
      </c>
      <c r="E41" s="11" t="s">
        <v>24</v>
      </c>
      <c r="F41" s="11">
        <v>300</v>
      </c>
      <c r="G41" s="16">
        <v>42965</v>
      </c>
      <c r="H41" s="12">
        <v>0.8</v>
      </c>
      <c r="I41" s="12"/>
      <c r="J41" s="12"/>
      <c r="K41" s="12"/>
      <c r="L41" s="12"/>
      <c r="M41" s="12"/>
      <c r="N41" s="28"/>
      <c r="O41" s="12"/>
      <c r="P41" s="13"/>
      <c r="Q41" s="14"/>
      <c r="R41" s="17">
        <v>0.13333333333333333</v>
      </c>
      <c r="S41" s="17">
        <v>0.13333333333333333</v>
      </c>
      <c r="T41" s="50">
        <f>SUM(L41+I41+M41+K41+J41+O41+H41+N41)/6</f>
        <v>0.13333333333333333</v>
      </c>
      <c r="U41" s="17"/>
      <c r="V41" s="17"/>
      <c r="W41" s="17"/>
      <c r="X41" s="27"/>
    </row>
    <row r="42" spans="1:24" ht="16.5" x14ac:dyDescent="0.3">
      <c r="A42" s="43">
        <v>37</v>
      </c>
      <c r="B42" s="11">
        <v>429</v>
      </c>
      <c r="C42" s="11" t="s">
        <v>90</v>
      </c>
      <c r="D42" s="11" t="s">
        <v>41</v>
      </c>
      <c r="E42" s="11" t="s">
        <v>50</v>
      </c>
      <c r="F42" s="11">
        <v>300</v>
      </c>
      <c r="G42" s="16">
        <v>42971</v>
      </c>
      <c r="H42" s="12"/>
      <c r="I42" s="12"/>
      <c r="J42" s="12"/>
      <c r="K42" s="12"/>
      <c r="L42" s="12"/>
      <c r="M42" s="12"/>
      <c r="N42" s="28"/>
      <c r="O42" s="12"/>
      <c r="P42" s="13" t="s">
        <v>57</v>
      </c>
      <c r="Q42" s="14"/>
      <c r="R42" s="17">
        <v>0</v>
      </c>
      <c r="S42" s="17">
        <v>0</v>
      </c>
      <c r="T42" s="50">
        <f>SUM(L42+I42+M42+K42+J42+O42+H42+N42)/6</f>
        <v>0</v>
      </c>
      <c r="U42" s="17"/>
      <c r="V42" s="17"/>
      <c r="W42" s="17"/>
      <c r="X42" s="27"/>
    </row>
    <row r="43" spans="1:24" ht="16.5" x14ac:dyDescent="0.3">
      <c r="A43" s="43">
        <v>38</v>
      </c>
      <c r="B43" s="11">
        <v>412</v>
      </c>
      <c r="C43" s="11" t="s">
        <v>91</v>
      </c>
      <c r="D43" s="11" t="s">
        <v>41</v>
      </c>
      <c r="E43" s="11" t="s">
        <v>24</v>
      </c>
      <c r="F43" s="11">
        <v>200</v>
      </c>
      <c r="G43" s="16">
        <v>42965</v>
      </c>
      <c r="H43" s="12">
        <v>1</v>
      </c>
      <c r="I43" s="12">
        <v>1</v>
      </c>
      <c r="J43" s="12">
        <v>0.55000000000000004</v>
      </c>
      <c r="K43" s="12"/>
      <c r="L43" s="12"/>
      <c r="M43" s="12"/>
      <c r="N43" s="28"/>
      <c r="O43" s="12"/>
      <c r="P43" s="13"/>
      <c r="Q43" s="14"/>
      <c r="R43" s="17">
        <v>0.41333333333333333</v>
      </c>
      <c r="S43" s="17">
        <v>0.42499999999999999</v>
      </c>
      <c r="T43" s="27">
        <f>SUM(L43+I43+M43+K43+J43+O43+H43+N43)/6</f>
        <v>0.42499999999999999</v>
      </c>
      <c r="U43" s="17"/>
      <c r="V43" s="17"/>
      <c r="W43" s="17"/>
      <c r="X43" s="27"/>
    </row>
    <row r="44" spans="1:24" ht="16.5" x14ac:dyDescent="0.3">
      <c r="A44" s="43">
        <v>39</v>
      </c>
      <c r="B44" s="11">
        <v>413</v>
      </c>
      <c r="C44" s="11" t="s">
        <v>91</v>
      </c>
      <c r="D44" s="11" t="s">
        <v>41</v>
      </c>
      <c r="E44" s="11" t="s">
        <v>50</v>
      </c>
      <c r="F44" s="11">
        <v>200</v>
      </c>
      <c r="G44" s="16">
        <v>42971</v>
      </c>
      <c r="H44" s="12"/>
      <c r="I44" s="12"/>
      <c r="J44" s="12"/>
      <c r="K44" s="12"/>
      <c r="L44" s="12"/>
      <c r="M44" s="12"/>
      <c r="N44" s="28"/>
      <c r="O44" s="12"/>
      <c r="P44" s="13" t="s">
        <v>57</v>
      </c>
      <c r="Q44" s="14"/>
      <c r="R44" s="17">
        <v>0</v>
      </c>
      <c r="S44" s="17">
        <v>0</v>
      </c>
      <c r="T44" s="50">
        <f>SUM(L44+I44+M44+K44+J44+O44+H44+N44)/6</f>
        <v>0</v>
      </c>
      <c r="U44" s="17"/>
      <c r="V44" s="17"/>
      <c r="W44" s="17"/>
      <c r="X44" s="27"/>
    </row>
    <row r="45" spans="1:24" ht="16.5" x14ac:dyDescent="0.3">
      <c r="A45" s="43">
        <v>40</v>
      </c>
      <c r="B45" s="11">
        <v>396</v>
      </c>
      <c r="C45" s="11" t="s">
        <v>92</v>
      </c>
      <c r="D45" s="11" t="s">
        <v>41</v>
      </c>
      <c r="E45" s="11" t="s">
        <v>24</v>
      </c>
      <c r="F45" s="11">
        <v>200</v>
      </c>
      <c r="G45" s="16">
        <v>42965</v>
      </c>
      <c r="H45" s="12">
        <v>1</v>
      </c>
      <c r="I45" s="12">
        <v>1</v>
      </c>
      <c r="J45" s="12">
        <v>0.38</v>
      </c>
      <c r="K45" s="12"/>
      <c r="L45" s="12"/>
      <c r="M45" s="12"/>
      <c r="N45" s="28"/>
      <c r="O45" s="12"/>
      <c r="P45" s="13"/>
      <c r="Q45" s="14"/>
      <c r="R45" s="17">
        <v>0.375</v>
      </c>
      <c r="S45" s="17">
        <v>0.39666666666666667</v>
      </c>
      <c r="T45" s="50">
        <f>SUM(L45+I45+M45+K45+J45+O45+H45+N45)/6</f>
        <v>0.39666666666666667</v>
      </c>
      <c r="U45" s="17"/>
      <c r="V45" s="17"/>
      <c r="W45" s="17"/>
      <c r="X45" s="27"/>
    </row>
    <row r="46" spans="1:24" ht="16.5" x14ac:dyDescent="0.3">
      <c r="A46" s="43">
        <v>41</v>
      </c>
      <c r="B46" s="11">
        <v>397</v>
      </c>
      <c r="C46" s="11" t="s">
        <v>92</v>
      </c>
      <c r="D46" s="11" t="s">
        <v>41</v>
      </c>
      <c r="E46" s="11" t="s">
        <v>50</v>
      </c>
      <c r="F46" s="11">
        <v>200</v>
      </c>
      <c r="G46" s="16">
        <v>42971</v>
      </c>
      <c r="H46" s="12"/>
      <c r="I46" s="12"/>
      <c r="J46" s="12"/>
      <c r="K46" s="12"/>
      <c r="L46" s="12"/>
      <c r="M46" s="12"/>
      <c r="N46" s="28"/>
      <c r="O46" s="12"/>
      <c r="P46" s="13" t="s">
        <v>57</v>
      </c>
      <c r="Q46" s="14"/>
      <c r="R46" s="17">
        <v>0</v>
      </c>
      <c r="S46" s="17">
        <v>0</v>
      </c>
      <c r="T46" s="50">
        <f>SUM(L46+I46+M46+K46+J46+O46+H46+N46)/6</f>
        <v>0</v>
      </c>
      <c r="U46" s="17"/>
      <c r="V46" s="17"/>
      <c r="W46" s="17"/>
      <c r="X46" s="27"/>
    </row>
    <row r="47" spans="1:24" ht="16.5" hidden="1" x14ac:dyDescent="0.3">
      <c r="A47" s="43">
        <v>42</v>
      </c>
      <c r="B47" s="11">
        <v>454</v>
      </c>
      <c r="C47" s="11" t="s">
        <v>68</v>
      </c>
      <c r="D47" s="11" t="s">
        <v>59</v>
      </c>
      <c r="E47" s="11" t="s">
        <v>60</v>
      </c>
      <c r="F47" s="11">
        <v>2</v>
      </c>
      <c r="G47" s="16">
        <v>42979</v>
      </c>
      <c r="H47" s="12">
        <v>1</v>
      </c>
      <c r="I47" s="12"/>
      <c r="J47" s="12"/>
      <c r="K47" s="12"/>
      <c r="L47" s="12"/>
      <c r="M47" s="12"/>
      <c r="N47" s="28"/>
      <c r="O47" s="12"/>
      <c r="P47" s="13"/>
      <c r="Q47" s="14"/>
      <c r="R47" s="40">
        <v>0.14285714285714285</v>
      </c>
      <c r="S47" s="40">
        <v>0.14285714285714285</v>
      </c>
      <c r="T47" s="55">
        <f>SUM(J47+O47+N47+K47+M47+L47+I47+H47)/7</f>
        <v>0.14285714285714285</v>
      </c>
      <c r="U47" s="40"/>
      <c r="V47" s="40"/>
      <c r="W47" s="40"/>
      <c r="X47" s="41"/>
    </row>
    <row r="48" spans="1:24" ht="16.5" hidden="1" x14ac:dyDescent="0.3">
      <c r="A48" s="43">
        <v>43</v>
      </c>
      <c r="B48" s="11">
        <v>453</v>
      </c>
      <c r="C48" s="11" t="s">
        <v>68</v>
      </c>
      <c r="D48" s="11" t="s">
        <v>69</v>
      </c>
      <c r="E48" s="11" t="s">
        <v>70</v>
      </c>
      <c r="F48" s="11">
        <v>40</v>
      </c>
      <c r="G48" s="16">
        <v>42982</v>
      </c>
      <c r="H48" s="12"/>
      <c r="I48" s="12"/>
      <c r="J48" s="12"/>
      <c r="K48" s="12"/>
      <c r="L48" s="12"/>
      <c r="M48" s="12"/>
      <c r="N48" s="28"/>
      <c r="O48" s="12"/>
      <c r="P48" s="13"/>
      <c r="Q48" s="14"/>
      <c r="R48" s="38">
        <v>0</v>
      </c>
      <c r="S48" s="38">
        <v>0</v>
      </c>
      <c r="T48" s="39">
        <f>SUM(K48+O48+J48+L48+N48+I48+M48+H48)/3</f>
        <v>0</v>
      </c>
      <c r="U48" s="38"/>
      <c r="V48" s="38"/>
      <c r="W48" s="38"/>
      <c r="X48" s="39"/>
    </row>
    <row r="49" spans="1:24" ht="16.5" hidden="1" x14ac:dyDescent="0.3">
      <c r="A49" s="43">
        <v>44</v>
      </c>
      <c r="B49" s="11">
        <v>455</v>
      </c>
      <c r="C49" s="11" t="s">
        <v>68</v>
      </c>
      <c r="D49" s="11" t="s">
        <v>71</v>
      </c>
      <c r="E49" s="11" t="s">
        <v>70</v>
      </c>
      <c r="F49" s="11">
        <v>84</v>
      </c>
      <c r="G49" s="16">
        <v>42982</v>
      </c>
      <c r="H49" s="12"/>
      <c r="I49" s="12"/>
      <c r="J49" s="12"/>
      <c r="K49" s="12"/>
      <c r="L49" s="12"/>
      <c r="M49" s="12"/>
      <c r="N49" s="28"/>
      <c r="O49" s="12"/>
      <c r="P49" s="13"/>
      <c r="Q49" s="14"/>
      <c r="R49" s="38">
        <v>0</v>
      </c>
      <c r="S49" s="38">
        <v>0</v>
      </c>
      <c r="T49" s="39">
        <f>SUM(K49+O49+J49+L49+N49+I49+M49+P49)/3</f>
        <v>0</v>
      </c>
      <c r="U49" s="38"/>
      <c r="V49" s="38"/>
      <c r="W49" s="38"/>
      <c r="X49" s="39"/>
    </row>
    <row r="50" spans="1:24" ht="16.5" hidden="1" x14ac:dyDescent="0.3">
      <c r="A50" s="43">
        <v>45</v>
      </c>
      <c r="B50" s="11">
        <v>456</v>
      </c>
      <c r="C50" s="11" t="s">
        <v>68</v>
      </c>
      <c r="D50" s="11" t="s">
        <v>71</v>
      </c>
      <c r="E50" s="11" t="s">
        <v>70</v>
      </c>
      <c r="F50" s="11">
        <v>3</v>
      </c>
      <c r="G50" s="16">
        <v>42982</v>
      </c>
      <c r="H50" s="12"/>
      <c r="I50" s="12"/>
      <c r="J50" s="12"/>
      <c r="K50" s="12"/>
      <c r="L50" s="12"/>
      <c r="M50" s="12"/>
      <c r="N50" s="28"/>
      <c r="O50" s="12"/>
      <c r="P50" s="13"/>
      <c r="Q50" s="14"/>
      <c r="R50" s="38">
        <v>0</v>
      </c>
      <c r="S50" s="38">
        <v>0</v>
      </c>
      <c r="T50" s="39">
        <f>SUM(K50+O50+J50+L50+N50+I50+M50+P50)/3</f>
        <v>0</v>
      </c>
      <c r="U50" s="38"/>
      <c r="V50" s="38"/>
      <c r="W50" s="38"/>
      <c r="X50" s="39"/>
    </row>
  </sheetData>
  <autoFilter ref="B5:P50">
    <filterColumn colId="1">
      <filters>
        <filter val="Werwork"/>
        <filter val="Werwork ( Holanda )"/>
        <filter val="Werwork ( New Jersey )"/>
        <filter val="Werwork ( Ontario )"/>
      </filters>
    </filterColumn>
  </autoFilter>
  <sortState ref="B6:X50">
    <sortCondition ref="C6:C50"/>
  </sortState>
  <mergeCells count="2">
    <mergeCell ref="B2:P2"/>
    <mergeCell ref="B3:P3"/>
  </mergeCells>
  <pageMargins left="0.23622047244094491" right="0.23622047244094491" top="0.98425196850393704" bottom="0.74803149606299213" header="0.31496062992125984" footer="0.31496062992125984"/>
  <pageSetup paperSize="5" scale="69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4:O40"/>
  <sheetViews>
    <sheetView topLeftCell="A4" workbookViewId="0">
      <selection activeCell="G18" sqref="G18"/>
    </sheetView>
  </sheetViews>
  <sheetFormatPr baseColWidth="10" defaultRowHeight="15" x14ac:dyDescent="0.25"/>
  <cols>
    <col min="2" max="2" width="21" customWidth="1"/>
  </cols>
  <sheetData>
    <row r="4" spans="1:15" ht="38.25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5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11</v>
      </c>
      <c r="L4" s="6" t="s">
        <v>12</v>
      </c>
      <c r="M4" s="7" t="s">
        <v>28</v>
      </c>
      <c r="N4" s="6" t="s">
        <v>13</v>
      </c>
      <c r="O4" s="8" t="s">
        <v>14</v>
      </c>
    </row>
    <row r="5" spans="1:15" x14ac:dyDescent="0.25">
      <c r="A5" s="11">
        <v>400</v>
      </c>
      <c r="B5" s="11" t="s">
        <v>43</v>
      </c>
      <c r="C5" s="11" t="s">
        <v>54</v>
      </c>
      <c r="D5" s="11" t="s">
        <v>56</v>
      </c>
      <c r="E5" s="11">
        <v>20</v>
      </c>
      <c r="F5" s="16">
        <v>42977</v>
      </c>
      <c r="G5" s="12"/>
      <c r="H5" s="12"/>
      <c r="I5" s="12"/>
      <c r="J5" s="12"/>
      <c r="K5" s="12"/>
      <c r="L5" s="12"/>
      <c r="M5" s="28"/>
      <c r="N5" s="12"/>
      <c r="O5" s="13" t="s">
        <v>55</v>
      </c>
    </row>
    <row r="6" spans="1:15" x14ac:dyDescent="0.25">
      <c r="A6" s="11">
        <v>401</v>
      </c>
      <c r="B6" s="11" t="s">
        <v>43</v>
      </c>
      <c r="C6" s="11" t="s">
        <v>54</v>
      </c>
      <c r="D6" s="11" t="s">
        <v>56</v>
      </c>
      <c r="E6" s="11">
        <v>20</v>
      </c>
      <c r="F6" s="16">
        <v>42977</v>
      </c>
      <c r="G6" s="12"/>
      <c r="H6" s="12"/>
      <c r="I6" s="12"/>
      <c r="J6" s="12"/>
      <c r="K6" s="12"/>
      <c r="L6" s="12"/>
      <c r="M6" s="28"/>
      <c r="N6" s="12"/>
      <c r="O6" s="13" t="s">
        <v>55</v>
      </c>
    </row>
    <row r="7" spans="1:15" x14ac:dyDescent="0.25">
      <c r="A7" s="11">
        <v>402</v>
      </c>
      <c r="B7" s="11" t="s">
        <v>43</v>
      </c>
      <c r="C7" s="11" t="s">
        <v>54</v>
      </c>
      <c r="D7" s="11" t="s">
        <v>56</v>
      </c>
      <c r="E7" s="11">
        <v>20</v>
      </c>
      <c r="F7" s="16">
        <v>42977</v>
      </c>
      <c r="G7" s="12"/>
      <c r="H7" s="12"/>
      <c r="I7" s="12"/>
      <c r="J7" s="12"/>
      <c r="K7" s="12"/>
      <c r="L7" s="12"/>
      <c r="M7" s="28"/>
      <c r="N7" s="12"/>
      <c r="O7" s="13" t="s">
        <v>55</v>
      </c>
    </row>
    <row r="8" spans="1:15" x14ac:dyDescent="0.25">
      <c r="A8" s="11">
        <v>403</v>
      </c>
      <c r="B8" s="11" t="s">
        <v>43</v>
      </c>
      <c r="C8" s="11" t="s">
        <v>54</v>
      </c>
      <c r="D8" s="11" t="s">
        <v>56</v>
      </c>
      <c r="E8" s="11">
        <v>20</v>
      </c>
      <c r="F8" s="16">
        <v>42977</v>
      </c>
      <c r="G8" s="12"/>
      <c r="H8" s="12"/>
      <c r="I8" s="12"/>
      <c r="J8" s="12"/>
      <c r="K8" s="12"/>
      <c r="L8" s="12"/>
      <c r="M8" s="28"/>
      <c r="N8" s="12"/>
      <c r="O8" s="13" t="s">
        <v>55</v>
      </c>
    </row>
    <row r="9" spans="1:15" x14ac:dyDescent="0.25">
      <c r="A9" s="11">
        <v>404</v>
      </c>
      <c r="B9" s="11" t="s">
        <v>43</v>
      </c>
      <c r="C9" s="11" t="s">
        <v>54</v>
      </c>
      <c r="D9" s="11" t="s">
        <v>56</v>
      </c>
      <c r="E9" s="11">
        <v>20</v>
      </c>
      <c r="F9" s="16">
        <v>42977</v>
      </c>
      <c r="G9" s="12"/>
      <c r="H9" s="12"/>
      <c r="I9" s="12"/>
      <c r="J9" s="12"/>
      <c r="K9" s="12"/>
      <c r="L9" s="12"/>
      <c r="M9" s="28"/>
      <c r="N9" s="12"/>
      <c r="O9" s="13" t="s">
        <v>55</v>
      </c>
    </row>
    <row r="10" spans="1:15" x14ac:dyDescent="0.25">
      <c r="A10" s="11">
        <v>405</v>
      </c>
      <c r="B10" s="11" t="s">
        <v>43</v>
      </c>
      <c r="C10" s="11" t="s">
        <v>54</v>
      </c>
      <c r="D10" s="11" t="s">
        <v>56</v>
      </c>
      <c r="E10" s="11">
        <v>20</v>
      </c>
      <c r="F10" s="16">
        <v>42977</v>
      </c>
      <c r="G10" s="12"/>
      <c r="H10" s="12"/>
      <c r="I10" s="12"/>
      <c r="J10" s="12"/>
      <c r="K10" s="12"/>
      <c r="L10" s="12"/>
      <c r="M10" s="28"/>
      <c r="N10" s="12"/>
      <c r="O10" s="13" t="s">
        <v>55</v>
      </c>
    </row>
    <row r="11" spans="1:15" x14ac:dyDescent="0.25">
      <c r="A11" s="11">
        <v>406</v>
      </c>
      <c r="B11" s="11" t="s">
        <v>43</v>
      </c>
      <c r="C11" s="11" t="s">
        <v>54</v>
      </c>
      <c r="D11" s="11" t="s">
        <v>56</v>
      </c>
      <c r="E11" s="11">
        <v>20</v>
      </c>
      <c r="F11" s="16">
        <v>42977</v>
      </c>
      <c r="G11" s="12"/>
      <c r="H11" s="12"/>
      <c r="I11" s="12"/>
      <c r="J11" s="12"/>
      <c r="K11" s="12"/>
      <c r="L11" s="12"/>
      <c r="M11" s="28"/>
      <c r="N11" s="12"/>
      <c r="O11" s="13" t="s">
        <v>55</v>
      </c>
    </row>
    <row r="12" spans="1:15" x14ac:dyDescent="0.25">
      <c r="A12" s="11">
        <v>407</v>
      </c>
      <c r="B12" s="11" t="s">
        <v>43</v>
      </c>
      <c r="C12" s="11" t="s">
        <v>54</v>
      </c>
      <c r="D12" s="11" t="s">
        <v>56</v>
      </c>
      <c r="E12" s="11">
        <v>20</v>
      </c>
      <c r="F12" s="16">
        <v>42977</v>
      </c>
      <c r="G12" s="12"/>
      <c r="H12" s="12"/>
      <c r="I12" s="12"/>
      <c r="J12" s="12"/>
      <c r="K12" s="12"/>
      <c r="L12" s="12"/>
      <c r="M12" s="28"/>
      <c r="N12" s="12"/>
      <c r="O12" s="13" t="s">
        <v>55</v>
      </c>
    </row>
    <row r="13" spans="1:15" x14ac:dyDescent="0.25">
      <c r="A13" s="11">
        <v>408</v>
      </c>
      <c r="B13" s="11" t="s">
        <v>43</v>
      </c>
      <c r="C13" s="11" t="s">
        <v>54</v>
      </c>
      <c r="D13" s="11" t="s">
        <v>56</v>
      </c>
      <c r="E13" s="11">
        <v>20</v>
      </c>
      <c r="F13" s="16">
        <v>42977</v>
      </c>
      <c r="G13" s="12"/>
      <c r="H13" s="12"/>
      <c r="I13" s="12"/>
      <c r="J13" s="12"/>
      <c r="K13" s="12"/>
      <c r="L13" s="12"/>
      <c r="M13" s="28"/>
      <c r="N13" s="12"/>
      <c r="O13" s="13" t="s">
        <v>55</v>
      </c>
    </row>
    <row r="14" spans="1:15" x14ac:dyDescent="0.25">
      <c r="A14" s="11">
        <v>409</v>
      </c>
      <c r="B14" s="11" t="s">
        <v>43</v>
      </c>
      <c r="C14" s="11" t="s">
        <v>54</v>
      </c>
      <c r="D14" s="11" t="s">
        <v>56</v>
      </c>
      <c r="E14" s="11">
        <v>20</v>
      </c>
      <c r="F14" s="16">
        <v>42977</v>
      </c>
      <c r="G14" s="12"/>
      <c r="H14" s="12"/>
      <c r="I14" s="12"/>
      <c r="J14" s="12"/>
      <c r="K14" s="12"/>
      <c r="L14" s="12"/>
      <c r="M14" s="28"/>
      <c r="N14" s="12"/>
      <c r="O14" s="13" t="s">
        <v>55</v>
      </c>
    </row>
    <row r="15" spans="1:15" x14ac:dyDescent="0.25">
      <c r="A15" s="11">
        <v>410</v>
      </c>
      <c r="B15" s="11" t="s">
        <v>43</v>
      </c>
      <c r="C15" s="11" t="s">
        <v>54</v>
      </c>
      <c r="D15" s="11" t="s">
        <v>56</v>
      </c>
      <c r="E15" s="11">
        <v>20</v>
      </c>
      <c r="F15" s="16">
        <v>42977</v>
      </c>
      <c r="G15" s="12"/>
      <c r="H15" s="12"/>
      <c r="I15" s="12"/>
      <c r="J15" s="12"/>
      <c r="K15" s="12"/>
      <c r="L15" s="12"/>
      <c r="M15" s="28"/>
      <c r="N15" s="12"/>
      <c r="O15" s="13" t="s">
        <v>55</v>
      </c>
    </row>
    <row r="16" spans="1:15" x14ac:dyDescent="0.25">
      <c r="A16" s="11">
        <v>411</v>
      </c>
      <c r="B16" s="11" t="s">
        <v>43</v>
      </c>
      <c r="C16" s="11" t="s">
        <v>54</v>
      </c>
      <c r="D16" s="11" t="s">
        <v>56</v>
      </c>
      <c r="E16" s="11">
        <v>20</v>
      </c>
      <c r="F16" s="16">
        <v>42977</v>
      </c>
      <c r="G16" s="12"/>
      <c r="H16" s="12"/>
      <c r="I16" s="12"/>
      <c r="J16" s="12"/>
      <c r="K16" s="12"/>
      <c r="L16" s="12"/>
      <c r="M16" s="28"/>
      <c r="N16" s="12"/>
      <c r="O16" s="13" t="s">
        <v>55</v>
      </c>
    </row>
    <row r="17" spans="1:15" x14ac:dyDescent="0.25">
      <c r="A17" s="11">
        <v>416</v>
      </c>
      <c r="B17" s="11" t="s">
        <v>44</v>
      </c>
      <c r="C17" s="11" t="s">
        <v>54</v>
      </c>
      <c r="D17" s="11" t="s">
        <v>56</v>
      </c>
      <c r="E17" s="11">
        <v>20</v>
      </c>
      <c r="F17" s="16">
        <v>42978</v>
      </c>
      <c r="G17" s="12"/>
      <c r="H17" s="12"/>
      <c r="I17" s="12"/>
      <c r="J17" s="12"/>
      <c r="K17" s="12"/>
      <c r="L17" s="12"/>
      <c r="M17" s="28"/>
      <c r="N17" s="12"/>
      <c r="O17" s="13" t="s">
        <v>55</v>
      </c>
    </row>
    <row r="18" spans="1:15" x14ac:dyDescent="0.25">
      <c r="A18" s="11">
        <v>417</v>
      </c>
      <c r="B18" s="11" t="s">
        <v>44</v>
      </c>
      <c r="C18" s="11" t="s">
        <v>54</v>
      </c>
      <c r="D18" s="11" t="s">
        <v>56</v>
      </c>
      <c r="E18" s="11">
        <v>20</v>
      </c>
      <c r="F18" s="16">
        <v>42978</v>
      </c>
      <c r="G18" s="12"/>
      <c r="H18" s="12"/>
      <c r="I18" s="12"/>
      <c r="J18" s="12"/>
      <c r="K18" s="12"/>
      <c r="L18" s="12"/>
      <c r="M18" s="28"/>
      <c r="N18" s="12"/>
      <c r="O18" s="13" t="s">
        <v>55</v>
      </c>
    </row>
    <row r="19" spans="1:15" x14ac:dyDescent="0.25">
      <c r="A19" s="11">
        <v>418</v>
      </c>
      <c r="B19" s="11" t="s">
        <v>44</v>
      </c>
      <c r="C19" s="11" t="s">
        <v>54</v>
      </c>
      <c r="D19" s="11" t="s">
        <v>56</v>
      </c>
      <c r="E19" s="11">
        <v>20</v>
      </c>
      <c r="F19" s="16">
        <v>42978</v>
      </c>
      <c r="G19" s="12"/>
      <c r="H19" s="12"/>
      <c r="I19" s="12"/>
      <c r="J19" s="12"/>
      <c r="K19" s="12"/>
      <c r="L19" s="12"/>
      <c r="M19" s="28"/>
      <c r="N19" s="12"/>
      <c r="O19" s="13" t="s">
        <v>55</v>
      </c>
    </row>
    <row r="20" spans="1:15" x14ac:dyDescent="0.25">
      <c r="A20" s="11">
        <v>419</v>
      </c>
      <c r="B20" s="11" t="s">
        <v>44</v>
      </c>
      <c r="C20" s="11" t="s">
        <v>54</v>
      </c>
      <c r="D20" s="11" t="s">
        <v>56</v>
      </c>
      <c r="E20" s="11">
        <v>20</v>
      </c>
      <c r="F20" s="16">
        <v>42978</v>
      </c>
      <c r="G20" s="12"/>
      <c r="H20" s="12"/>
      <c r="I20" s="12"/>
      <c r="J20" s="12"/>
      <c r="K20" s="12"/>
      <c r="L20" s="12"/>
      <c r="M20" s="28"/>
      <c r="N20" s="12"/>
      <c r="O20" s="13" t="s">
        <v>55</v>
      </c>
    </row>
    <row r="21" spans="1:15" x14ac:dyDescent="0.25">
      <c r="A21" s="11">
        <v>420</v>
      </c>
      <c r="B21" s="11" t="s">
        <v>44</v>
      </c>
      <c r="C21" s="11" t="s">
        <v>54</v>
      </c>
      <c r="D21" s="11" t="s">
        <v>56</v>
      </c>
      <c r="E21" s="11">
        <v>20</v>
      </c>
      <c r="F21" s="16">
        <v>42978</v>
      </c>
      <c r="G21" s="12"/>
      <c r="H21" s="12"/>
      <c r="I21" s="12"/>
      <c r="J21" s="12"/>
      <c r="K21" s="12"/>
      <c r="L21" s="12"/>
      <c r="M21" s="28"/>
      <c r="N21" s="12"/>
      <c r="O21" s="13" t="s">
        <v>55</v>
      </c>
    </row>
    <row r="22" spans="1:15" x14ac:dyDescent="0.25">
      <c r="A22" s="11">
        <v>421</v>
      </c>
      <c r="B22" s="11" t="s">
        <v>44</v>
      </c>
      <c r="C22" s="11" t="s">
        <v>54</v>
      </c>
      <c r="D22" s="11" t="s">
        <v>56</v>
      </c>
      <c r="E22" s="11">
        <v>20</v>
      </c>
      <c r="F22" s="16">
        <v>42978</v>
      </c>
      <c r="G22" s="12"/>
      <c r="H22" s="12"/>
      <c r="I22" s="12"/>
      <c r="J22" s="12"/>
      <c r="K22" s="12"/>
      <c r="L22" s="12"/>
      <c r="M22" s="28"/>
      <c r="N22" s="12"/>
      <c r="O22" s="13" t="s">
        <v>55</v>
      </c>
    </row>
    <row r="23" spans="1:15" x14ac:dyDescent="0.25">
      <c r="A23" s="11">
        <v>422</v>
      </c>
      <c r="B23" s="11" t="s">
        <v>44</v>
      </c>
      <c r="C23" s="11" t="s">
        <v>54</v>
      </c>
      <c r="D23" s="11" t="s">
        <v>56</v>
      </c>
      <c r="E23" s="11">
        <v>20</v>
      </c>
      <c r="F23" s="16">
        <v>42978</v>
      </c>
      <c r="G23" s="12"/>
      <c r="H23" s="12"/>
      <c r="I23" s="12"/>
      <c r="J23" s="12"/>
      <c r="K23" s="12"/>
      <c r="L23" s="12"/>
      <c r="M23" s="28"/>
      <c r="N23" s="12"/>
      <c r="O23" s="13" t="s">
        <v>55</v>
      </c>
    </row>
    <row r="24" spans="1:15" x14ac:dyDescent="0.25">
      <c r="A24" s="11">
        <v>423</v>
      </c>
      <c r="B24" s="11" t="s">
        <v>44</v>
      </c>
      <c r="C24" s="11" t="s">
        <v>54</v>
      </c>
      <c r="D24" s="11" t="s">
        <v>56</v>
      </c>
      <c r="E24" s="11">
        <v>20</v>
      </c>
      <c r="F24" s="16">
        <v>42978</v>
      </c>
      <c r="G24" s="12"/>
      <c r="H24" s="12"/>
      <c r="I24" s="12"/>
      <c r="J24" s="12"/>
      <c r="K24" s="12"/>
      <c r="L24" s="12"/>
      <c r="M24" s="28"/>
      <c r="N24" s="12"/>
      <c r="O24" s="13" t="s">
        <v>55</v>
      </c>
    </row>
    <row r="25" spans="1:15" x14ac:dyDescent="0.25">
      <c r="A25" s="11">
        <v>424</v>
      </c>
      <c r="B25" s="11" t="s">
        <v>44</v>
      </c>
      <c r="C25" s="11" t="s">
        <v>54</v>
      </c>
      <c r="D25" s="11" t="s">
        <v>56</v>
      </c>
      <c r="E25" s="11">
        <v>20</v>
      </c>
      <c r="F25" s="16">
        <v>42978</v>
      </c>
      <c r="G25" s="12"/>
      <c r="H25" s="12"/>
      <c r="I25" s="12"/>
      <c r="J25" s="12"/>
      <c r="K25" s="12"/>
      <c r="L25" s="12"/>
      <c r="M25" s="28"/>
      <c r="N25" s="12"/>
      <c r="O25" s="13" t="s">
        <v>55</v>
      </c>
    </row>
    <row r="26" spans="1:15" x14ac:dyDescent="0.25">
      <c r="A26" s="11">
        <v>425</v>
      </c>
      <c r="B26" s="11" t="s">
        <v>44</v>
      </c>
      <c r="C26" s="11" t="s">
        <v>54</v>
      </c>
      <c r="D26" s="11" t="s">
        <v>56</v>
      </c>
      <c r="E26" s="11">
        <v>20</v>
      </c>
      <c r="F26" s="16">
        <v>42978</v>
      </c>
      <c r="G26" s="12"/>
      <c r="H26" s="12"/>
      <c r="I26" s="12"/>
      <c r="J26" s="12"/>
      <c r="K26" s="12"/>
      <c r="L26" s="12"/>
      <c r="M26" s="28"/>
      <c r="N26" s="12"/>
      <c r="O26" s="13" t="s">
        <v>55</v>
      </c>
    </row>
    <row r="27" spans="1:15" x14ac:dyDescent="0.25">
      <c r="A27" s="11">
        <v>426</v>
      </c>
      <c r="B27" s="11" t="s">
        <v>44</v>
      </c>
      <c r="C27" s="11" t="s">
        <v>54</v>
      </c>
      <c r="D27" s="11" t="s">
        <v>56</v>
      </c>
      <c r="E27" s="11">
        <v>20</v>
      </c>
      <c r="F27" s="16">
        <v>42978</v>
      </c>
      <c r="G27" s="12"/>
      <c r="H27" s="12"/>
      <c r="I27" s="12"/>
      <c r="J27" s="12"/>
      <c r="K27" s="12"/>
      <c r="L27" s="12"/>
      <c r="M27" s="28"/>
      <c r="N27" s="12"/>
      <c r="O27" s="13" t="s">
        <v>55</v>
      </c>
    </row>
    <row r="28" spans="1:15" x14ac:dyDescent="0.25">
      <c r="A28" s="11">
        <v>427</v>
      </c>
      <c r="B28" s="11" t="s">
        <v>44</v>
      </c>
      <c r="C28" s="11" t="s">
        <v>54</v>
      </c>
      <c r="D28" s="11" t="s">
        <v>56</v>
      </c>
      <c r="E28" s="11">
        <v>20</v>
      </c>
      <c r="F28" s="16">
        <v>42978</v>
      </c>
      <c r="G28" s="12"/>
      <c r="H28" s="12"/>
      <c r="I28" s="12"/>
      <c r="J28" s="12"/>
      <c r="K28" s="12"/>
      <c r="L28" s="12"/>
      <c r="M28" s="28"/>
      <c r="N28" s="12"/>
      <c r="O28" s="13" t="s">
        <v>55</v>
      </c>
    </row>
    <row r="29" spans="1:15" x14ac:dyDescent="0.25">
      <c r="A29" s="11">
        <v>432</v>
      </c>
      <c r="B29" s="11" t="s">
        <v>42</v>
      </c>
      <c r="C29" s="11" t="s">
        <v>54</v>
      </c>
      <c r="D29" s="11" t="s">
        <v>56</v>
      </c>
      <c r="E29" s="11">
        <v>20</v>
      </c>
      <c r="F29" s="16">
        <v>42978</v>
      </c>
      <c r="G29" s="12"/>
      <c r="H29" s="12"/>
      <c r="I29" s="12"/>
      <c r="J29" s="12"/>
      <c r="K29" s="12"/>
      <c r="L29" s="12"/>
      <c r="M29" s="28"/>
      <c r="N29" s="12"/>
      <c r="O29" s="13" t="s">
        <v>55</v>
      </c>
    </row>
    <row r="30" spans="1:15" x14ac:dyDescent="0.25">
      <c r="A30" s="11">
        <v>433</v>
      </c>
      <c r="B30" s="11" t="s">
        <v>42</v>
      </c>
      <c r="C30" s="11" t="s">
        <v>54</v>
      </c>
      <c r="D30" s="11" t="s">
        <v>56</v>
      </c>
      <c r="E30" s="11">
        <v>20</v>
      </c>
      <c r="F30" s="16">
        <v>42978</v>
      </c>
      <c r="G30" s="12"/>
      <c r="H30" s="12"/>
      <c r="I30" s="12"/>
      <c r="J30" s="12"/>
      <c r="K30" s="12"/>
      <c r="L30" s="12"/>
      <c r="M30" s="28"/>
      <c r="N30" s="12"/>
      <c r="O30" s="13" t="s">
        <v>55</v>
      </c>
    </row>
    <row r="31" spans="1:15" x14ac:dyDescent="0.25">
      <c r="A31" s="11">
        <v>434</v>
      </c>
      <c r="B31" s="11" t="s">
        <v>42</v>
      </c>
      <c r="C31" s="11" t="s">
        <v>54</v>
      </c>
      <c r="D31" s="11" t="s">
        <v>56</v>
      </c>
      <c r="E31" s="11">
        <v>20</v>
      </c>
      <c r="F31" s="16">
        <v>42978</v>
      </c>
      <c r="G31" s="12"/>
      <c r="H31" s="12"/>
      <c r="I31" s="12"/>
      <c r="J31" s="12"/>
      <c r="K31" s="12"/>
      <c r="L31" s="12"/>
      <c r="M31" s="28"/>
      <c r="N31" s="12"/>
      <c r="O31" s="13" t="s">
        <v>55</v>
      </c>
    </row>
    <row r="32" spans="1:15" x14ac:dyDescent="0.25">
      <c r="A32" s="11">
        <v>435</v>
      </c>
      <c r="B32" s="11" t="s">
        <v>42</v>
      </c>
      <c r="C32" s="11" t="s">
        <v>54</v>
      </c>
      <c r="D32" s="11" t="s">
        <v>56</v>
      </c>
      <c r="E32" s="11">
        <v>20</v>
      </c>
      <c r="F32" s="16">
        <v>42978</v>
      </c>
      <c r="G32" s="12"/>
      <c r="H32" s="12"/>
      <c r="I32" s="12"/>
      <c r="J32" s="12"/>
      <c r="K32" s="12"/>
      <c r="L32" s="12"/>
      <c r="M32" s="28"/>
      <c r="N32" s="12"/>
      <c r="O32" s="13" t="s">
        <v>55</v>
      </c>
    </row>
    <row r="33" spans="1:15" x14ac:dyDescent="0.25">
      <c r="A33" s="11">
        <v>436</v>
      </c>
      <c r="B33" s="11" t="s">
        <v>42</v>
      </c>
      <c r="C33" s="11" t="s">
        <v>54</v>
      </c>
      <c r="D33" s="11" t="s">
        <v>56</v>
      </c>
      <c r="E33" s="11">
        <v>20</v>
      </c>
      <c r="F33" s="16">
        <v>42978</v>
      </c>
      <c r="G33" s="12"/>
      <c r="H33" s="12"/>
      <c r="I33" s="12"/>
      <c r="J33" s="12"/>
      <c r="K33" s="12"/>
      <c r="L33" s="12"/>
      <c r="M33" s="28"/>
      <c r="N33" s="12"/>
      <c r="O33" s="13" t="s">
        <v>55</v>
      </c>
    </row>
    <row r="34" spans="1:15" x14ac:dyDescent="0.25">
      <c r="A34" s="11">
        <v>437</v>
      </c>
      <c r="B34" s="11" t="s">
        <v>42</v>
      </c>
      <c r="C34" s="11" t="s">
        <v>54</v>
      </c>
      <c r="D34" s="11" t="s">
        <v>56</v>
      </c>
      <c r="E34" s="11">
        <v>20</v>
      </c>
      <c r="F34" s="16">
        <v>42978</v>
      </c>
      <c r="G34" s="12"/>
      <c r="H34" s="12"/>
      <c r="I34" s="12"/>
      <c r="J34" s="12"/>
      <c r="K34" s="12"/>
      <c r="L34" s="12"/>
      <c r="M34" s="28"/>
      <c r="N34" s="12"/>
      <c r="O34" s="13" t="s">
        <v>55</v>
      </c>
    </row>
    <row r="35" spans="1:15" x14ac:dyDescent="0.25">
      <c r="A35" s="11">
        <v>438</v>
      </c>
      <c r="B35" s="11" t="s">
        <v>42</v>
      </c>
      <c r="C35" s="11" t="s">
        <v>54</v>
      </c>
      <c r="D35" s="11" t="s">
        <v>56</v>
      </c>
      <c r="E35" s="11">
        <v>20</v>
      </c>
      <c r="F35" s="16">
        <v>42978</v>
      </c>
      <c r="G35" s="12"/>
      <c r="H35" s="12"/>
      <c r="I35" s="12"/>
      <c r="J35" s="12"/>
      <c r="K35" s="12"/>
      <c r="L35" s="12"/>
      <c r="M35" s="28"/>
      <c r="N35" s="12"/>
      <c r="O35" s="13" t="s">
        <v>55</v>
      </c>
    </row>
    <row r="36" spans="1:15" x14ac:dyDescent="0.25">
      <c r="A36" s="11">
        <v>439</v>
      </c>
      <c r="B36" s="11" t="s">
        <v>42</v>
      </c>
      <c r="C36" s="11" t="s">
        <v>54</v>
      </c>
      <c r="D36" s="11" t="s">
        <v>56</v>
      </c>
      <c r="E36" s="11">
        <v>20</v>
      </c>
      <c r="F36" s="16">
        <v>42978</v>
      </c>
      <c r="G36" s="12"/>
      <c r="H36" s="12"/>
      <c r="I36" s="12"/>
      <c r="J36" s="12"/>
      <c r="K36" s="12"/>
      <c r="L36" s="12"/>
      <c r="M36" s="28"/>
      <c r="N36" s="12"/>
      <c r="O36" s="13" t="s">
        <v>55</v>
      </c>
    </row>
    <row r="37" spans="1:15" x14ac:dyDescent="0.25">
      <c r="A37" s="11">
        <v>440</v>
      </c>
      <c r="B37" s="11" t="s">
        <v>42</v>
      </c>
      <c r="C37" s="11" t="s">
        <v>54</v>
      </c>
      <c r="D37" s="11" t="s">
        <v>56</v>
      </c>
      <c r="E37" s="11">
        <v>30</v>
      </c>
      <c r="F37" s="16">
        <v>42978</v>
      </c>
      <c r="G37" s="12"/>
      <c r="H37" s="12"/>
      <c r="I37" s="12"/>
      <c r="J37" s="12"/>
      <c r="K37" s="12"/>
      <c r="L37" s="12"/>
      <c r="M37" s="28"/>
      <c r="N37" s="12"/>
      <c r="O37" s="13" t="s">
        <v>55</v>
      </c>
    </row>
    <row r="38" spans="1:15" x14ac:dyDescent="0.25">
      <c r="A38" s="11">
        <v>441</v>
      </c>
      <c r="B38" s="11" t="s">
        <v>42</v>
      </c>
      <c r="C38" s="11" t="s">
        <v>54</v>
      </c>
      <c r="D38" s="11" t="s">
        <v>56</v>
      </c>
      <c r="E38" s="11">
        <v>30</v>
      </c>
      <c r="F38" s="16">
        <v>42978</v>
      </c>
      <c r="G38" s="12"/>
      <c r="H38" s="12"/>
      <c r="I38" s="12"/>
      <c r="J38" s="12"/>
      <c r="K38" s="12"/>
      <c r="L38" s="12"/>
      <c r="M38" s="28"/>
      <c r="N38" s="12"/>
      <c r="O38" s="13" t="s">
        <v>55</v>
      </c>
    </row>
    <row r="39" spans="1:15" x14ac:dyDescent="0.25">
      <c r="A39" s="11">
        <v>442</v>
      </c>
      <c r="B39" s="11" t="s">
        <v>42</v>
      </c>
      <c r="C39" s="11" t="s">
        <v>54</v>
      </c>
      <c r="D39" s="11" t="s">
        <v>56</v>
      </c>
      <c r="E39" s="11">
        <v>30</v>
      </c>
      <c r="F39" s="16">
        <v>42978</v>
      </c>
      <c r="G39" s="12"/>
      <c r="H39" s="12"/>
      <c r="I39" s="12"/>
      <c r="J39" s="12"/>
      <c r="K39" s="12"/>
      <c r="L39" s="12"/>
      <c r="M39" s="28"/>
      <c r="N39" s="12"/>
      <c r="O39" s="13" t="s">
        <v>55</v>
      </c>
    </row>
    <row r="40" spans="1:15" x14ac:dyDescent="0.25">
      <c r="A40" s="11">
        <v>443</v>
      </c>
      <c r="B40" s="11" t="s">
        <v>42</v>
      </c>
      <c r="C40" s="11" t="s">
        <v>54</v>
      </c>
      <c r="D40" s="11" t="s">
        <v>56</v>
      </c>
      <c r="E40" s="11">
        <v>30</v>
      </c>
      <c r="F40" s="16">
        <v>42978</v>
      </c>
      <c r="G40" s="12"/>
      <c r="H40" s="12"/>
      <c r="I40" s="12"/>
      <c r="J40" s="12"/>
      <c r="K40" s="12"/>
      <c r="L40" s="12"/>
      <c r="M40" s="28"/>
      <c r="N40" s="12"/>
      <c r="O40" s="13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28 agosto al 03  de Sep  35</vt:lpstr>
      <vt:lpstr>04 Sep al 10  de Sep  36 </vt:lpstr>
      <vt:lpstr>11 Sep al 17  de Sep  37</vt:lpstr>
      <vt:lpstr>Ordenes en stop</vt:lpstr>
      <vt:lpstr>'04 Sep al 10  de Sep  36 '!Área_de_impresión</vt:lpstr>
      <vt:lpstr>'11 Sep al 17  de Sep  37'!Área_de_impresión</vt:lpstr>
      <vt:lpstr>'28 agosto al 03  de Sep  35'!Área_de_impresión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</dc:creator>
  <cp:lastModifiedBy>pc</cp:lastModifiedBy>
  <cp:lastPrinted>2017-09-09T17:02:16Z</cp:lastPrinted>
  <dcterms:created xsi:type="dcterms:W3CDTF">2017-06-05T14:55:43Z</dcterms:created>
  <dcterms:modified xsi:type="dcterms:W3CDTF">2017-09-13T19:53:22Z</dcterms:modified>
</cp:coreProperties>
</file>