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hidePivotFieldList="1" defaultThemeVersion="124226"/>
  <mc:AlternateContent xmlns:mc="http://schemas.openxmlformats.org/markup-compatibility/2006">
    <mc:Choice Requires="x15">
      <x15ac:absPath xmlns:x15ac="http://schemas.microsoft.com/office/spreadsheetml/2010/11/ac" url="C:\RTISProjects\AgroForestal\DocsClients\"/>
    </mc:Choice>
  </mc:AlternateContent>
  <xr:revisionPtr revIDLastSave="0" documentId="13_ncr:1_{BD1C956E-73FA-4464-B967-9456843871A8}" xr6:coauthVersionLast="47" xr6:coauthVersionMax="47" xr10:uidLastSave="{00000000-0000-0000-0000-000000000000}"/>
  <bookViews>
    <workbookView xWindow="-120" yWindow="-120" windowWidth="29040" windowHeight="15840" firstSheet="2" activeTab="6" xr2:uid="{00000000-000D-0000-FFFF-FFFF00000000}"/>
  </bookViews>
  <sheets>
    <sheet name="Ingreso de Data" sheetId="4" r:id="rId1"/>
    <sheet name="Resumin por MdO por OT" sheetId="3" r:id="rId2"/>
    <sheet name="Resumin por Pago de Trabajador" sheetId="6" r:id="rId3"/>
    <sheet name="Lista de Trabajadores" sheetId="2" r:id="rId4"/>
    <sheet name="Hoja para imprimir format 2" sheetId="7" r:id="rId5"/>
    <sheet name="Hoja1" sheetId="8" r:id="rId6"/>
    <sheet name="Sheet1" sheetId="9" r:id="rId7"/>
  </sheets>
  <definedNames>
    <definedName name="_xlnm._FilterDatabase" localSheetId="0" hidden="1">'Ingreso de Data'!$B$1:$B$256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25" i="9" l="1"/>
  <c r="X24" i="9"/>
  <c r="X23" i="9"/>
  <c r="X22" i="9"/>
  <c r="X21" i="9"/>
  <c r="X20" i="9"/>
  <c r="X19" i="9"/>
  <c r="X18" i="9"/>
  <c r="X17" i="9"/>
  <c r="X16" i="9"/>
  <c r="X15" i="9"/>
  <c r="X14" i="9"/>
  <c r="X13" i="9"/>
  <c r="X12" i="9"/>
  <c r="X11" i="9"/>
  <c r="X10" i="9"/>
  <c r="X9" i="9"/>
  <c r="X8" i="9"/>
  <c r="X7" i="9"/>
  <c r="X6" i="9"/>
  <c r="X5" i="9"/>
  <c r="X4" i="9"/>
  <c r="V25" i="9"/>
  <c r="V24" i="9"/>
  <c r="V23" i="9"/>
  <c r="V22" i="9"/>
  <c r="V21" i="9"/>
  <c r="V20" i="9"/>
  <c r="V19" i="9"/>
  <c r="V18" i="9"/>
  <c r="V17" i="9"/>
  <c r="V16" i="9"/>
  <c r="V15" i="9"/>
  <c r="V14" i="9"/>
  <c r="V13" i="9"/>
  <c r="V12" i="9"/>
  <c r="V11" i="9"/>
  <c r="V10" i="9"/>
  <c r="V9" i="9"/>
  <c r="V8" i="9"/>
  <c r="V7" i="9"/>
  <c r="V6" i="9"/>
  <c r="V5" i="9"/>
  <c r="V4" i="9"/>
  <c r="B28" i="2"/>
  <c r="B27" i="2"/>
  <c r="B26" i="2"/>
  <c r="B25" i="2"/>
  <c r="B24" i="2"/>
  <c r="B23" i="2"/>
  <c r="B22" i="2"/>
  <c r="B21" i="2"/>
  <c r="B20" i="2"/>
  <c r="B19" i="2"/>
  <c r="B18" i="2"/>
  <c r="B17" i="2"/>
  <c r="B16" i="2"/>
  <c r="B15" i="2"/>
  <c r="B14" i="2"/>
  <c r="B13" i="2"/>
  <c r="B12" i="2"/>
  <c r="B11" i="2"/>
  <c r="B10" i="2"/>
  <c r="B9" i="2"/>
  <c r="B8" i="2"/>
  <c r="B7" i="2"/>
  <c r="R28" i="2"/>
  <c r="R27" i="2"/>
  <c r="R26" i="2"/>
  <c r="R25" i="2"/>
  <c r="R24" i="2"/>
  <c r="R23" i="2"/>
  <c r="R22" i="2"/>
  <c r="R21" i="2"/>
  <c r="R20" i="2"/>
  <c r="R19" i="2"/>
  <c r="R18" i="2"/>
  <c r="R17" i="2"/>
  <c r="R16" i="2"/>
  <c r="R15" i="2"/>
  <c r="R14" i="2"/>
  <c r="R13" i="2"/>
  <c r="R12" i="2"/>
  <c r="R11" i="2"/>
  <c r="R10" i="2"/>
  <c r="R9" i="2"/>
  <c r="R8" i="2"/>
  <c r="R7" i="2"/>
  <c r="HS24" i="7"/>
  <c r="HS1" i="7"/>
  <c r="HJ24" i="7" l="1"/>
  <c r="HJ1" i="7"/>
  <c r="HA24" i="7"/>
  <c r="HA1" i="7"/>
  <c r="B1" i="7"/>
  <c r="B24" i="7"/>
  <c r="GR24" i="7" l="1"/>
  <c r="GR1" i="7"/>
  <c r="GI24" i="7"/>
  <c r="GI1" i="7"/>
  <c r="FZ24" i="7"/>
  <c r="FZ1" i="7"/>
  <c r="FQ24" i="7"/>
  <c r="FQ1" i="7"/>
  <c r="FH24" i="7"/>
  <c r="FH1" i="7"/>
  <c r="EY24" i="7"/>
  <c r="EY1" i="7"/>
  <c r="EP24" i="7"/>
  <c r="EP1" i="7"/>
  <c r="EG24" i="7"/>
  <c r="EG1" i="7"/>
  <c r="DX24" i="7"/>
  <c r="DX1" i="7"/>
  <c r="DO24" i="7"/>
  <c r="DO1" i="7"/>
  <c r="DF24" i="7"/>
  <c r="DF1" i="7"/>
  <c r="CW24" i="7"/>
  <c r="CW1" i="7"/>
  <c r="CN24" i="7"/>
  <c r="CN1" i="7"/>
  <c r="CE24" i="7"/>
  <c r="CE1" i="7"/>
  <c r="BV24" i="7"/>
  <c r="BV1" i="7"/>
  <c r="BM24" i="7"/>
  <c r="BM1" i="7"/>
  <c r="BD24" i="7"/>
  <c r="BD1" i="7"/>
  <c r="AU24" i="7"/>
  <c r="AU1" i="7"/>
  <c r="AL24" i="7"/>
  <c r="AL1" i="7"/>
  <c r="AC24" i="7"/>
  <c r="AC1" i="7"/>
  <c r="T24" i="7"/>
  <c r="T1" i="7"/>
  <c r="K24" i="7"/>
  <c r="K1" i="7"/>
  <c r="M45" i="4" l="1"/>
  <c r="N45" i="4"/>
  <c r="O45" i="4"/>
  <c r="M34" i="4"/>
  <c r="N34" i="4"/>
  <c r="O34" i="4"/>
  <c r="M35" i="4"/>
  <c r="N35" i="4"/>
  <c r="O35" i="4"/>
  <c r="M36" i="4"/>
  <c r="N36" i="4"/>
  <c r="O36" i="4"/>
  <c r="M37" i="4"/>
  <c r="N37" i="4"/>
  <c r="O37" i="4"/>
  <c r="M38" i="4"/>
  <c r="N38" i="4"/>
  <c r="O38" i="4"/>
  <c r="M39" i="4"/>
  <c r="N39" i="4"/>
  <c r="O39" i="4"/>
  <c r="M40" i="4"/>
  <c r="N40" i="4"/>
  <c r="O40" i="4"/>
  <c r="M41" i="4"/>
  <c r="N41" i="4"/>
  <c r="O41" i="4"/>
  <c r="M42" i="4"/>
  <c r="N42" i="4"/>
  <c r="O42" i="4"/>
  <c r="M43" i="4"/>
  <c r="N43" i="4"/>
  <c r="O43" i="4"/>
  <c r="M44" i="4"/>
  <c r="N44" i="4"/>
  <c r="O44" i="4"/>
  <c r="M24" i="4"/>
  <c r="N24" i="4"/>
  <c r="O24" i="4"/>
  <c r="M25" i="4"/>
  <c r="N25" i="4"/>
  <c r="O25" i="4"/>
  <c r="M26" i="4"/>
  <c r="N26" i="4"/>
  <c r="O26" i="4"/>
  <c r="M27" i="4"/>
  <c r="N27" i="4"/>
  <c r="O27" i="4"/>
  <c r="M28" i="4"/>
  <c r="N28" i="4"/>
  <c r="O28" i="4"/>
  <c r="M29" i="4"/>
  <c r="N29" i="4"/>
  <c r="O29" i="4"/>
  <c r="M30" i="4"/>
  <c r="N30" i="4"/>
  <c r="O30" i="4"/>
  <c r="M31" i="4"/>
  <c r="N31" i="4"/>
  <c r="O31" i="4"/>
  <c r="M32" i="4"/>
  <c r="N32" i="4"/>
  <c r="O32" i="4"/>
  <c r="M33" i="4"/>
  <c r="N33" i="4"/>
  <c r="O33" i="4"/>
  <c r="M16" i="4"/>
  <c r="N16" i="4"/>
  <c r="O16" i="4"/>
  <c r="M17" i="4"/>
  <c r="N17" i="4"/>
  <c r="O17" i="4"/>
  <c r="M18" i="4"/>
  <c r="N18" i="4"/>
  <c r="O18" i="4"/>
  <c r="M19" i="4"/>
  <c r="N19" i="4"/>
  <c r="O19" i="4"/>
  <c r="M20" i="4"/>
  <c r="N20" i="4"/>
  <c r="O20" i="4"/>
  <c r="M21" i="4"/>
  <c r="N21" i="4"/>
  <c r="O21" i="4"/>
  <c r="M22" i="4"/>
  <c r="N22" i="4"/>
  <c r="O22" i="4"/>
  <c r="M23" i="4"/>
  <c r="N23" i="4"/>
  <c r="O23" i="4"/>
  <c r="M7" i="4"/>
  <c r="N7" i="4"/>
  <c r="O7" i="4"/>
  <c r="M8" i="4"/>
  <c r="N8" i="4"/>
  <c r="O8" i="4"/>
  <c r="M9" i="4"/>
  <c r="N9" i="4"/>
  <c r="O9" i="4"/>
  <c r="M10" i="4"/>
  <c r="N10" i="4"/>
  <c r="O10" i="4"/>
  <c r="M11" i="4"/>
  <c r="N11" i="4"/>
  <c r="O11" i="4"/>
  <c r="M12" i="4"/>
  <c r="N12" i="4"/>
  <c r="O12" i="4"/>
  <c r="M13" i="4"/>
  <c r="N13" i="4"/>
  <c r="O13" i="4"/>
  <c r="M14" i="4"/>
  <c r="N14" i="4"/>
  <c r="O14" i="4"/>
  <c r="M15" i="4"/>
  <c r="N15" i="4"/>
  <c r="O15" i="4"/>
  <c r="N6" i="4"/>
  <c r="O6" i="4"/>
  <c r="M6" i="4"/>
  <c r="R905" i="4"/>
  <c r="R906" i="4"/>
  <c r="R907" i="4"/>
  <c r="R908" i="4"/>
  <c r="R909" i="4"/>
  <c r="R910" i="4"/>
  <c r="R911" i="4"/>
  <c r="R912" i="4"/>
  <c r="R913" i="4"/>
  <c r="R914" i="4"/>
  <c r="R915" i="4"/>
  <c r="R916" i="4"/>
  <c r="R917" i="4"/>
  <c r="R918" i="4"/>
  <c r="R919" i="4"/>
  <c r="R920" i="4"/>
  <c r="R921" i="4"/>
  <c r="R922" i="4"/>
  <c r="R923" i="4"/>
  <c r="R904" i="4"/>
  <c r="R881" i="4"/>
  <c r="R882" i="4"/>
  <c r="R883" i="4"/>
  <c r="R884" i="4"/>
  <c r="R885" i="4"/>
  <c r="R886" i="4"/>
  <c r="R887" i="4"/>
  <c r="R888" i="4"/>
  <c r="R889" i="4"/>
  <c r="R890" i="4"/>
  <c r="R891" i="4"/>
  <c r="R892" i="4"/>
  <c r="R893" i="4"/>
  <c r="R894" i="4"/>
  <c r="R895" i="4"/>
  <c r="R896" i="4"/>
  <c r="R897" i="4"/>
  <c r="R898" i="4"/>
  <c r="R899" i="4"/>
  <c r="R900" i="4"/>
  <c r="R859" i="4"/>
  <c r="R860" i="4"/>
  <c r="R861" i="4"/>
  <c r="R862" i="4"/>
  <c r="R863" i="4"/>
  <c r="R864" i="4"/>
  <c r="R865" i="4"/>
  <c r="R866" i="4"/>
  <c r="R867" i="4"/>
  <c r="R868" i="4"/>
  <c r="R869" i="4"/>
  <c r="R870" i="4"/>
  <c r="R871" i="4"/>
  <c r="R872" i="4"/>
  <c r="R873" i="4"/>
  <c r="R874" i="4"/>
  <c r="R875" i="4"/>
  <c r="R876" i="4"/>
  <c r="R877" i="4"/>
  <c r="R858" i="4"/>
  <c r="R836" i="4"/>
  <c r="R837" i="4"/>
  <c r="R838" i="4"/>
  <c r="R839" i="4"/>
  <c r="R840" i="4"/>
  <c r="R841" i="4"/>
  <c r="R842" i="4"/>
  <c r="R843" i="4"/>
  <c r="R844" i="4"/>
  <c r="R845" i="4"/>
  <c r="R846" i="4"/>
  <c r="R847" i="4"/>
  <c r="R848" i="4"/>
  <c r="R849" i="4"/>
  <c r="R850" i="4"/>
  <c r="R851" i="4"/>
  <c r="R852" i="4"/>
  <c r="R853" i="4"/>
  <c r="R854" i="4"/>
  <c r="R835" i="4"/>
  <c r="R813" i="4"/>
  <c r="R814" i="4"/>
  <c r="R815" i="4"/>
  <c r="R816" i="4"/>
  <c r="R817" i="4"/>
  <c r="R818" i="4"/>
  <c r="R819" i="4"/>
  <c r="R820" i="4"/>
  <c r="R821" i="4"/>
  <c r="R822" i="4"/>
  <c r="R823" i="4"/>
  <c r="R824" i="4"/>
  <c r="R825" i="4"/>
  <c r="R826" i="4"/>
  <c r="R827" i="4"/>
  <c r="R828" i="4"/>
  <c r="R829" i="4"/>
  <c r="R830" i="4"/>
  <c r="R831" i="4"/>
  <c r="R812" i="4"/>
  <c r="R790" i="4"/>
  <c r="R791" i="4"/>
  <c r="R792" i="4"/>
  <c r="R793" i="4"/>
  <c r="R794" i="4"/>
  <c r="R795" i="4"/>
  <c r="R796" i="4"/>
  <c r="R797" i="4"/>
  <c r="R798" i="4"/>
  <c r="R799" i="4"/>
  <c r="R800" i="4"/>
  <c r="R801" i="4"/>
  <c r="R802" i="4"/>
  <c r="R803" i="4"/>
  <c r="R804" i="4"/>
  <c r="R805" i="4"/>
  <c r="R806" i="4"/>
  <c r="R807" i="4"/>
  <c r="R808" i="4"/>
  <c r="R789" i="4"/>
  <c r="R767" i="4"/>
  <c r="R768" i="4"/>
  <c r="R769" i="4"/>
  <c r="R770" i="4"/>
  <c r="R771" i="4"/>
  <c r="R772" i="4"/>
  <c r="R773" i="4"/>
  <c r="R774" i="4"/>
  <c r="R775" i="4"/>
  <c r="R776" i="4"/>
  <c r="R777" i="4"/>
  <c r="R778" i="4"/>
  <c r="R779" i="4"/>
  <c r="R780" i="4"/>
  <c r="R781" i="4"/>
  <c r="R782" i="4"/>
  <c r="R783" i="4"/>
  <c r="R784" i="4"/>
  <c r="R785" i="4"/>
  <c r="R766" i="4"/>
  <c r="R744" i="4"/>
  <c r="R745" i="4"/>
  <c r="R746" i="4"/>
  <c r="R747" i="4"/>
  <c r="R748" i="4"/>
  <c r="R749" i="4"/>
  <c r="R750" i="4"/>
  <c r="R751" i="4"/>
  <c r="R752" i="4"/>
  <c r="R753" i="4"/>
  <c r="R754" i="4"/>
  <c r="R755" i="4"/>
  <c r="R756" i="4"/>
  <c r="R757" i="4"/>
  <c r="R758" i="4"/>
  <c r="R759" i="4"/>
  <c r="R760" i="4"/>
  <c r="R761" i="4"/>
  <c r="R762" i="4"/>
  <c r="R743" i="4"/>
  <c r="C903" i="4"/>
  <c r="B903" i="4"/>
  <c r="C880" i="4"/>
  <c r="B880" i="4"/>
  <c r="C857" i="4"/>
  <c r="B857" i="4"/>
  <c r="C834" i="4"/>
  <c r="B834" i="4"/>
  <c r="C811" i="4"/>
  <c r="B811" i="4"/>
  <c r="C788" i="4"/>
  <c r="B788" i="4"/>
  <c r="C765" i="4"/>
  <c r="B765" i="4"/>
  <c r="C742" i="4"/>
  <c r="B742" i="4"/>
  <c r="R721" i="4"/>
  <c r="R722" i="4"/>
  <c r="R723" i="4"/>
  <c r="R724" i="4"/>
  <c r="R725" i="4"/>
  <c r="R726" i="4"/>
  <c r="R727" i="4"/>
  <c r="R728" i="4"/>
  <c r="R729" i="4"/>
  <c r="R730" i="4"/>
  <c r="R731" i="4"/>
  <c r="R732" i="4"/>
  <c r="R733" i="4"/>
  <c r="R734" i="4"/>
  <c r="R735" i="4"/>
  <c r="R736" i="4"/>
  <c r="R737" i="4"/>
  <c r="R738" i="4"/>
  <c r="R739" i="4"/>
  <c r="R720" i="4"/>
  <c r="R698" i="4"/>
  <c r="R699" i="4"/>
  <c r="R700" i="4"/>
  <c r="R701" i="4"/>
  <c r="R702" i="4"/>
  <c r="R703" i="4"/>
  <c r="R704" i="4"/>
  <c r="R705" i="4"/>
  <c r="R706" i="4"/>
  <c r="R707" i="4"/>
  <c r="R708" i="4"/>
  <c r="R709" i="4"/>
  <c r="R710" i="4"/>
  <c r="R711" i="4"/>
  <c r="R712" i="4"/>
  <c r="R713" i="4"/>
  <c r="R714" i="4"/>
  <c r="R715" i="4"/>
  <c r="R716" i="4"/>
  <c r="R697" i="4"/>
  <c r="R675" i="4"/>
  <c r="R676" i="4"/>
  <c r="R677" i="4"/>
  <c r="R678" i="4"/>
  <c r="R679" i="4"/>
  <c r="R680" i="4"/>
  <c r="R681" i="4"/>
  <c r="R682" i="4"/>
  <c r="R683" i="4"/>
  <c r="R684" i="4"/>
  <c r="R685" i="4"/>
  <c r="R686" i="4"/>
  <c r="R687" i="4"/>
  <c r="R688" i="4"/>
  <c r="R689" i="4"/>
  <c r="R690" i="4"/>
  <c r="R691" i="4"/>
  <c r="R692" i="4"/>
  <c r="R693" i="4"/>
  <c r="R674" i="4"/>
  <c r="R652" i="4"/>
  <c r="R653" i="4"/>
  <c r="R654" i="4"/>
  <c r="R655" i="4"/>
  <c r="R656" i="4"/>
  <c r="R657" i="4"/>
  <c r="R658" i="4"/>
  <c r="R659" i="4"/>
  <c r="R660" i="4"/>
  <c r="R661" i="4"/>
  <c r="R662" i="4"/>
  <c r="R663" i="4"/>
  <c r="R664" i="4"/>
  <c r="R665" i="4"/>
  <c r="R666" i="4"/>
  <c r="R667" i="4"/>
  <c r="R668" i="4"/>
  <c r="R669" i="4"/>
  <c r="R670" i="4"/>
  <c r="R651" i="4"/>
  <c r="R629" i="4"/>
  <c r="R630" i="4"/>
  <c r="R631" i="4"/>
  <c r="R632" i="4"/>
  <c r="R633" i="4"/>
  <c r="R634" i="4"/>
  <c r="R635" i="4"/>
  <c r="R636" i="4"/>
  <c r="R637" i="4"/>
  <c r="R638" i="4"/>
  <c r="R639" i="4"/>
  <c r="R640" i="4"/>
  <c r="R641" i="4"/>
  <c r="R642" i="4"/>
  <c r="R643" i="4"/>
  <c r="R644" i="4"/>
  <c r="R645" i="4"/>
  <c r="R646" i="4"/>
  <c r="R647" i="4"/>
  <c r="R628" i="4"/>
  <c r="R606" i="4"/>
  <c r="R607" i="4"/>
  <c r="R608" i="4"/>
  <c r="R609" i="4"/>
  <c r="R610" i="4"/>
  <c r="R611" i="4"/>
  <c r="R612" i="4"/>
  <c r="R613" i="4"/>
  <c r="R614" i="4"/>
  <c r="R615" i="4"/>
  <c r="R616" i="4"/>
  <c r="R617" i="4"/>
  <c r="R618" i="4"/>
  <c r="R619" i="4"/>
  <c r="R620" i="4"/>
  <c r="R621" i="4"/>
  <c r="R622" i="4"/>
  <c r="R623" i="4"/>
  <c r="R624" i="4"/>
  <c r="R605" i="4"/>
  <c r="R583" i="4"/>
  <c r="R584" i="4"/>
  <c r="R585" i="4"/>
  <c r="R586" i="4"/>
  <c r="R587" i="4"/>
  <c r="R588" i="4"/>
  <c r="R589" i="4"/>
  <c r="R590" i="4"/>
  <c r="R591" i="4"/>
  <c r="R592" i="4"/>
  <c r="R593" i="4"/>
  <c r="R594" i="4"/>
  <c r="R595" i="4"/>
  <c r="R596" i="4"/>
  <c r="R597" i="4"/>
  <c r="R598" i="4"/>
  <c r="R599" i="4"/>
  <c r="R600" i="4"/>
  <c r="R601" i="4"/>
  <c r="R582" i="4"/>
  <c r="AA7" i="4" l="1"/>
  <c r="R559" i="4"/>
  <c r="R536" i="4"/>
  <c r="R513" i="4"/>
  <c r="R491" i="4"/>
  <c r="R492" i="4"/>
  <c r="R493" i="4"/>
  <c r="R494" i="4"/>
  <c r="R495" i="4"/>
  <c r="R496" i="4"/>
  <c r="R497" i="4"/>
  <c r="R498" i="4"/>
  <c r="R499" i="4"/>
  <c r="R500" i="4"/>
  <c r="R501" i="4"/>
  <c r="R502" i="4"/>
  <c r="R503" i="4"/>
  <c r="R504" i="4"/>
  <c r="R505" i="4"/>
  <c r="R506" i="4"/>
  <c r="R507" i="4"/>
  <c r="R508" i="4"/>
  <c r="R509" i="4"/>
  <c r="R514" i="4"/>
  <c r="R490" i="4"/>
  <c r="R467" i="4"/>
  <c r="R444" i="4"/>
  <c r="R560" i="4"/>
  <c r="R561" i="4"/>
  <c r="R562" i="4"/>
  <c r="R563" i="4"/>
  <c r="R564" i="4"/>
  <c r="R565" i="4"/>
  <c r="R566" i="4"/>
  <c r="R567" i="4"/>
  <c r="R568" i="4"/>
  <c r="R569" i="4"/>
  <c r="R570" i="4"/>
  <c r="R571" i="4"/>
  <c r="R572" i="4"/>
  <c r="R573" i="4"/>
  <c r="R574" i="4"/>
  <c r="R575" i="4"/>
  <c r="R576" i="4"/>
  <c r="R577" i="4"/>
  <c r="R578" i="4"/>
  <c r="R537" i="4"/>
  <c r="R538" i="4"/>
  <c r="R539" i="4"/>
  <c r="R540" i="4"/>
  <c r="R541" i="4"/>
  <c r="R542" i="4"/>
  <c r="R543" i="4"/>
  <c r="R544" i="4"/>
  <c r="R545" i="4"/>
  <c r="R546" i="4"/>
  <c r="R547" i="4"/>
  <c r="R548" i="4"/>
  <c r="R549" i="4"/>
  <c r="R550" i="4"/>
  <c r="R551" i="4"/>
  <c r="R552" i="4"/>
  <c r="R553" i="4"/>
  <c r="R554" i="4"/>
  <c r="R555" i="4"/>
  <c r="R515" i="4"/>
  <c r="R516" i="4"/>
  <c r="R517" i="4"/>
  <c r="R518" i="4"/>
  <c r="R519" i="4"/>
  <c r="R520" i="4"/>
  <c r="R521" i="4"/>
  <c r="R522" i="4"/>
  <c r="R523" i="4"/>
  <c r="R524" i="4"/>
  <c r="R525" i="4"/>
  <c r="R526" i="4"/>
  <c r="R527" i="4"/>
  <c r="R528" i="4"/>
  <c r="R529" i="4"/>
  <c r="R530" i="4"/>
  <c r="R531" i="4"/>
  <c r="R532" i="4"/>
  <c r="C719" i="4"/>
  <c r="B719" i="4"/>
  <c r="C696" i="4"/>
  <c r="B696" i="4"/>
  <c r="C673" i="4"/>
  <c r="B673" i="4"/>
  <c r="C650" i="4"/>
  <c r="B650" i="4"/>
  <c r="C627" i="4"/>
  <c r="B627" i="4"/>
  <c r="C604" i="4"/>
  <c r="B604" i="4"/>
  <c r="C581" i="4"/>
  <c r="B581" i="4"/>
  <c r="C558" i="4"/>
  <c r="B558" i="4"/>
  <c r="C535" i="4"/>
  <c r="B535" i="4"/>
  <c r="C512" i="4"/>
  <c r="B512" i="4"/>
  <c r="C489" i="4"/>
  <c r="B489" i="4"/>
  <c r="R468" i="4"/>
  <c r="R469" i="4"/>
  <c r="R470" i="4"/>
  <c r="R471" i="4"/>
  <c r="R472" i="4"/>
  <c r="R473" i="4"/>
  <c r="R474" i="4"/>
  <c r="R475" i="4"/>
  <c r="R476" i="4"/>
  <c r="R477" i="4"/>
  <c r="R478" i="4"/>
  <c r="R479" i="4"/>
  <c r="R480" i="4"/>
  <c r="R481" i="4"/>
  <c r="R482" i="4"/>
  <c r="R483" i="4"/>
  <c r="R484" i="4"/>
  <c r="R485" i="4"/>
  <c r="R486" i="4"/>
  <c r="R445" i="4"/>
  <c r="R446" i="4"/>
  <c r="R447" i="4"/>
  <c r="R448" i="4"/>
  <c r="R449" i="4"/>
  <c r="R450" i="4"/>
  <c r="R451" i="4"/>
  <c r="R452" i="4"/>
  <c r="R453" i="4"/>
  <c r="R454" i="4"/>
  <c r="R455" i="4"/>
  <c r="R456" i="4"/>
  <c r="R457" i="4"/>
  <c r="R458" i="4"/>
  <c r="R459" i="4"/>
  <c r="R460" i="4"/>
  <c r="R461" i="4"/>
  <c r="R462" i="4"/>
  <c r="R463" i="4"/>
  <c r="R422" i="4"/>
  <c r="R423" i="4"/>
  <c r="R424" i="4"/>
  <c r="R425" i="4"/>
  <c r="R426" i="4"/>
  <c r="R427" i="4"/>
  <c r="R428" i="4"/>
  <c r="R429" i="4"/>
  <c r="R430" i="4"/>
  <c r="R431" i="4"/>
  <c r="R432" i="4"/>
  <c r="R433" i="4"/>
  <c r="R434" i="4"/>
  <c r="R435" i="4"/>
  <c r="R436" i="4"/>
  <c r="R437" i="4"/>
  <c r="R438" i="4"/>
  <c r="R439" i="4"/>
  <c r="R440" i="4"/>
  <c r="R421" i="4"/>
  <c r="R399" i="4"/>
  <c r="R400" i="4"/>
  <c r="R401" i="4"/>
  <c r="R402" i="4"/>
  <c r="R403" i="4"/>
  <c r="R404" i="4"/>
  <c r="R405" i="4"/>
  <c r="R406" i="4"/>
  <c r="R407" i="4"/>
  <c r="R408" i="4"/>
  <c r="R409" i="4"/>
  <c r="R410" i="4"/>
  <c r="R411" i="4"/>
  <c r="R412" i="4"/>
  <c r="R413" i="4"/>
  <c r="R414" i="4"/>
  <c r="R415" i="4"/>
  <c r="R416" i="4"/>
  <c r="R417" i="4"/>
  <c r="R398" i="4"/>
  <c r="C466" i="4"/>
  <c r="B466" i="4"/>
  <c r="C443" i="4"/>
  <c r="B443" i="4"/>
  <c r="C420" i="4"/>
  <c r="B420" i="4"/>
  <c r="C397" i="4"/>
  <c r="B397" i="4"/>
  <c r="R376" i="4"/>
  <c r="R377" i="4"/>
  <c r="R378" i="4"/>
  <c r="R379" i="4"/>
  <c r="R380" i="4"/>
  <c r="R381" i="4"/>
  <c r="R382" i="4"/>
  <c r="R383" i="4"/>
  <c r="R384" i="4"/>
  <c r="R385" i="4"/>
  <c r="R386" i="4"/>
  <c r="R387" i="4"/>
  <c r="R388" i="4"/>
  <c r="R389" i="4"/>
  <c r="R390" i="4"/>
  <c r="R391" i="4"/>
  <c r="R392" i="4"/>
  <c r="R393" i="4"/>
  <c r="R394" i="4"/>
  <c r="R375" i="4"/>
  <c r="R353" i="4"/>
  <c r="R354" i="4"/>
  <c r="R355" i="4"/>
  <c r="R356" i="4"/>
  <c r="R357" i="4"/>
  <c r="R358" i="4"/>
  <c r="R359" i="4"/>
  <c r="R360" i="4"/>
  <c r="R361" i="4"/>
  <c r="R362" i="4"/>
  <c r="R363" i="4"/>
  <c r="R364" i="4"/>
  <c r="R365" i="4"/>
  <c r="R366" i="4"/>
  <c r="R367" i="4"/>
  <c r="R368" i="4"/>
  <c r="R369" i="4"/>
  <c r="R370" i="4"/>
  <c r="R371" i="4"/>
  <c r="R352" i="4"/>
  <c r="R330" i="4"/>
  <c r="R331" i="4"/>
  <c r="R332" i="4"/>
  <c r="R333" i="4"/>
  <c r="R334" i="4"/>
  <c r="R335" i="4"/>
  <c r="R336" i="4"/>
  <c r="R337" i="4"/>
  <c r="R338" i="4"/>
  <c r="R339" i="4"/>
  <c r="R340" i="4"/>
  <c r="R341" i="4"/>
  <c r="R342" i="4"/>
  <c r="R343" i="4"/>
  <c r="R344" i="4"/>
  <c r="R345" i="4"/>
  <c r="R346" i="4"/>
  <c r="R347" i="4"/>
  <c r="R348" i="4"/>
  <c r="R329" i="4"/>
  <c r="R307" i="4"/>
  <c r="R308" i="4"/>
  <c r="R309" i="4"/>
  <c r="R310" i="4"/>
  <c r="R311" i="4"/>
  <c r="R312" i="4"/>
  <c r="R313" i="4"/>
  <c r="R314" i="4"/>
  <c r="R315" i="4"/>
  <c r="R316" i="4"/>
  <c r="R317" i="4"/>
  <c r="R318" i="4"/>
  <c r="R319" i="4"/>
  <c r="R320" i="4"/>
  <c r="R321" i="4"/>
  <c r="R322" i="4"/>
  <c r="R323" i="4"/>
  <c r="R324" i="4"/>
  <c r="R325" i="4"/>
  <c r="R306" i="4"/>
  <c r="C374" i="4"/>
  <c r="B374" i="4"/>
  <c r="C351" i="4"/>
  <c r="B351" i="4"/>
  <c r="C328" i="4"/>
  <c r="B328" i="4"/>
  <c r="C305" i="4"/>
  <c r="B305" i="4"/>
  <c r="R284" i="4"/>
  <c r="R285" i="4"/>
  <c r="R286" i="4"/>
  <c r="R287" i="4"/>
  <c r="R288" i="4"/>
  <c r="R289" i="4"/>
  <c r="R290" i="4"/>
  <c r="R291" i="4"/>
  <c r="R292" i="4"/>
  <c r="R293" i="4"/>
  <c r="R294" i="4"/>
  <c r="R295" i="4"/>
  <c r="R296" i="4"/>
  <c r="R297" i="4"/>
  <c r="R298" i="4"/>
  <c r="R299" i="4"/>
  <c r="R300" i="4"/>
  <c r="R301" i="4"/>
  <c r="R302" i="4"/>
  <c r="R283" i="4"/>
  <c r="R261" i="4"/>
  <c r="R262" i="4"/>
  <c r="R263" i="4"/>
  <c r="R264" i="4"/>
  <c r="R265" i="4"/>
  <c r="R266" i="4"/>
  <c r="R267" i="4"/>
  <c r="R268" i="4"/>
  <c r="R269" i="4"/>
  <c r="R270" i="4"/>
  <c r="R271" i="4"/>
  <c r="R272" i="4"/>
  <c r="R273" i="4"/>
  <c r="R274" i="4"/>
  <c r="R275" i="4"/>
  <c r="R276" i="4"/>
  <c r="R277" i="4"/>
  <c r="R278" i="4"/>
  <c r="R279" i="4"/>
  <c r="R260" i="4"/>
  <c r="R216" i="4"/>
  <c r="R215" i="4"/>
  <c r="R214" i="4"/>
  <c r="R224" i="4"/>
  <c r="T904" i="4" l="1"/>
  <c r="T858" i="4"/>
  <c r="T812" i="4"/>
  <c r="T881" i="4"/>
  <c r="T835" i="4"/>
  <c r="T789" i="4"/>
  <c r="T766" i="4"/>
  <c r="T743" i="4"/>
  <c r="R237" i="4"/>
  <c r="B282" i="4"/>
  <c r="C282" i="4"/>
  <c r="C259" i="4"/>
  <c r="B259" i="4"/>
  <c r="I2" i="2"/>
  <c r="B29" i="6"/>
  <c r="C29" i="6"/>
  <c r="B30" i="6"/>
  <c r="C30" i="6"/>
  <c r="B31" i="6"/>
  <c r="C31" i="6"/>
  <c r="B32" i="6"/>
  <c r="C32" i="6"/>
  <c r="B33" i="6"/>
  <c r="C33" i="6"/>
  <c r="B34" i="6"/>
  <c r="C34" i="6"/>
  <c r="B35" i="6"/>
  <c r="C35" i="6"/>
  <c r="B36" i="6"/>
  <c r="C36" i="6"/>
  <c r="B37" i="6"/>
  <c r="C37" i="6"/>
  <c r="B38" i="6"/>
  <c r="C38" i="6"/>
  <c r="B39" i="6"/>
  <c r="C39" i="6"/>
  <c r="B40" i="6"/>
  <c r="C40" i="6"/>
  <c r="B41" i="6"/>
  <c r="C41" i="6"/>
  <c r="B42" i="6"/>
  <c r="C42" i="6"/>
  <c r="B43" i="6"/>
  <c r="C43" i="6"/>
  <c r="B44" i="6"/>
  <c r="C44" i="6"/>
  <c r="B45" i="6"/>
  <c r="C45" i="6"/>
  <c r="B46" i="6"/>
  <c r="C46" i="6"/>
  <c r="B47" i="6"/>
  <c r="C47" i="6"/>
  <c r="B48" i="6"/>
  <c r="C48" i="6"/>
  <c r="B49" i="6"/>
  <c r="C49" i="6"/>
  <c r="B50" i="6"/>
  <c r="C50" i="6"/>
  <c r="B51" i="6"/>
  <c r="C51" i="6"/>
  <c r="B52" i="6"/>
  <c r="C52" i="6"/>
  <c r="B53" i="6"/>
  <c r="C53" i="6"/>
  <c r="B54" i="6"/>
  <c r="C54" i="6"/>
  <c r="B55" i="6"/>
  <c r="C55" i="6"/>
  <c r="B56" i="6"/>
  <c r="C56" i="6"/>
  <c r="B57" i="6"/>
  <c r="C57" i="6"/>
  <c r="B58" i="6"/>
  <c r="C58" i="6"/>
  <c r="B59" i="6"/>
  <c r="C59" i="6"/>
  <c r="B60" i="6"/>
  <c r="C60" i="6"/>
  <c r="B61" i="6"/>
  <c r="C61" i="6"/>
  <c r="B62" i="6"/>
  <c r="C62" i="6"/>
  <c r="B63" i="6"/>
  <c r="C63" i="6"/>
  <c r="B64" i="6"/>
  <c r="C64" i="6"/>
  <c r="B65" i="6"/>
  <c r="C65" i="6"/>
  <c r="B66" i="6"/>
  <c r="C66" i="6"/>
  <c r="B67" i="6"/>
  <c r="C67" i="6"/>
  <c r="B68" i="6"/>
  <c r="C68" i="6"/>
  <c r="B69" i="6"/>
  <c r="C69" i="6"/>
  <c r="B70" i="6"/>
  <c r="C70" i="6"/>
  <c r="B71" i="6"/>
  <c r="C71" i="6"/>
  <c r="B72" i="6"/>
  <c r="C72" i="6"/>
  <c r="B73" i="6"/>
  <c r="C73" i="6"/>
  <c r="B74" i="6"/>
  <c r="C74" i="6"/>
  <c r="B75" i="6"/>
  <c r="C75" i="6"/>
  <c r="B76" i="6"/>
  <c r="C76" i="6"/>
  <c r="B77" i="6"/>
  <c r="C77" i="6"/>
  <c r="B78" i="6"/>
  <c r="C78" i="6"/>
  <c r="B79" i="6"/>
  <c r="C79" i="6"/>
  <c r="B80" i="6"/>
  <c r="C80" i="6"/>
  <c r="B81" i="6"/>
  <c r="C81" i="6"/>
  <c r="B82" i="6"/>
  <c r="C82" i="6"/>
  <c r="B83" i="6"/>
  <c r="C83" i="6"/>
  <c r="B84" i="6"/>
  <c r="C84" i="6"/>
  <c r="B85" i="6"/>
  <c r="C85" i="6"/>
  <c r="B86" i="6"/>
  <c r="C86" i="6"/>
  <c r="B87" i="6"/>
  <c r="C87" i="6"/>
  <c r="B88" i="6"/>
  <c r="C88" i="6"/>
  <c r="B89" i="6"/>
  <c r="C89" i="6"/>
  <c r="B90" i="6"/>
  <c r="C90" i="6"/>
  <c r="B91" i="6"/>
  <c r="C91" i="6"/>
  <c r="B92" i="6"/>
  <c r="C92" i="6"/>
  <c r="B93" i="6"/>
  <c r="C93" i="6"/>
  <c r="B94" i="6"/>
  <c r="C94" i="6"/>
  <c r="B95" i="6"/>
  <c r="C95" i="6"/>
  <c r="B96" i="6"/>
  <c r="C96" i="6"/>
  <c r="B97" i="6"/>
  <c r="C97" i="6"/>
  <c r="B98" i="6"/>
  <c r="C98" i="6"/>
  <c r="B99" i="6"/>
  <c r="C99" i="6"/>
  <c r="B100" i="6"/>
  <c r="C100" i="6"/>
  <c r="B101" i="6"/>
  <c r="C101" i="6"/>
  <c r="B102" i="6"/>
  <c r="C102" i="6"/>
  <c r="B103" i="6"/>
  <c r="C103" i="6"/>
  <c r="B104" i="6"/>
  <c r="C104" i="6"/>
  <c r="B105" i="6"/>
  <c r="C105" i="6"/>
  <c r="U743" i="4" l="1"/>
  <c r="X743" i="4"/>
  <c r="X789" i="4"/>
  <c r="U789" i="4"/>
  <c r="U881" i="4"/>
  <c r="X881" i="4"/>
  <c r="X858" i="4"/>
  <c r="U858" i="4"/>
  <c r="U766" i="4"/>
  <c r="X766" i="4"/>
  <c r="X835" i="4"/>
  <c r="U835" i="4"/>
  <c r="X812" i="4"/>
  <c r="U812" i="4"/>
  <c r="X904" i="4"/>
  <c r="U904" i="4"/>
  <c r="A4" i="4"/>
  <c r="R238" i="4"/>
  <c r="R239" i="4"/>
  <c r="R240" i="4"/>
  <c r="R241" i="4"/>
  <c r="R242" i="4"/>
  <c r="R243" i="4"/>
  <c r="R244" i="4"/>
  <c r="R245" i="4"/>
  <c r="R246" i="4"/>
  <c r="R247" i="4"/>
  <c r="R248" i="4"/>
  <c r="R249" i="4"/>
  <c r="R250" i="4"/>
  <c r="R251" i="4"/>
  <c r="R252" i="4"/>
  <c r="R253" i="4"/>
  <c r="R254" i="4"/>
  <c r="R255" i="4"/>
  <c r="R256" i="4"/>
  <c r="C236" i="4"/>
  <c r="B236" i="4"/>
  <c r="R217" i="4"/>
  <c r="R218" i="4"/>
  <c r="R219" i="4"/>
  <c r="R220" i="4"/>
  <c r="R221" i="4"/>
  <c r="R222" i="4"/>
  <c r="R223" i="4"/>
  <c r="R225" i="4"/>
  <c r="R226" i="4"/>
  <c r="R227" i="4"/>
  <c r="R228" i="4"/>
  <c r="R229" i="4"/>
  <c r="R230" i="4"/>
  <c r="R231" i="4"/>
  <c r="R232" i="4"/>
  <c r="R233" i="4"/>
  <c r="C213" i="4"/>
  <c r="B213" i="4"/>
  <c r="R192" i="4"/>
  <c r="R193" i="4"/>
  <c r="R194" i="4"/>
  <c r="R195" i="4"/>
  <c r="R196" i="4"/>
  <c r="R197" i="4"/>
  <c r="R198" i="4"/>
  <c r="R199" i="4"/>
  <c r="R200" i="4"/>
  <c r="R201" i="4"/>
  <c r="R202" i="4"/>
  <c r="R203" i="4"/>
  <c r="R204" i="4"/>
  <c r="R205" i="4"/>
  <c r="R206" i="4"/>
  <c r="R207" i="4"/>
  <c r="R208" i="4"/>
  <c r="R209" i="4"/>
  <c r="R210" i="4"/>
  <c r="R191" i="4"/>
  <c r="C190" i="4"/>
  <c r="B190" i="4"/>
  <c r="R169" i="4"/>
  <c r="R170" i="4"/>
  <c r="R171" i="4"/>
  <c r="R172" i="4"/>
  <c r="R173" i="4"/>
  <c r="R174" i="4"/>
  <c r="R175" i="4"/>
  <c r="R176" i="4"/>
  <c r="R177" i="4"/>
  <c r="R178" i="4"/>
  <c r="R179" i="4"/>
  <c r="R180" i="4"/>
  <c r="R181" i="4"/>
  <c r="R182" i="4"/>
  <c r="R183" i="4"/>
  <c r="R184" i="4"/>
  <c r="R185" i="4"/>
  <c r="R186" i="4"/>
  <c r="R187" i="4"/>
  <c r="R168" i="4"/>
  <c r="C167" i="4"/>
  <c r="B167" i="4"/>
  <c r="R146" i="4"/>
  <c r="R147" i="4"/>
  <c r="R148" i="4"/>
  <c r="R149" i="4"/>
  <c r="R150" i="4"/>
  <c r="R151" i="4"/>
  <c r="R152" i="4"/>
  <c r="R153" i="4"/>
  <c r="R154" i="4"/>
  <c r="R155" i="4"/>
  <c r="R156" i="4"/>
  <c r="R157" i="4"/>
  <c r="R158" i="4"/>
  <c r="R159" i="4"/>
  <c r="R160" i="4"/>
  <c r="R161" i="4"/>
  <c r="R162" i="4"/>
  <c r="R163" i="4"/>
  <c r="R164" i="4"/>
  <c r="R145" i="4"/>
  <c r="C144" i="4"/>
  <c r="B144" i="4"/>
  <c r="R122" i="4"/>
  <c r="R141" i="4"/>
  <c r="R140" i="4"/>
  <c r="R139" i="4"/>
  <c r="R138" i="4"/>
  <c r="R137" i="4"/>
  <c r="R136" i="4"/>
  <c r="R135" i="4"/>
  <c r="R134" i="4"/>
  <c r="R133" i="4"/>
  <c r="R132" i="4"/>
  <c r="R131" i="4"/>
  <c r="R130" i="4"/>
  <c r="R129" i="4"/>
  <c r="R128" i="4"/>
  <c r="R127" i="4"/>
  <c r="R126" i="4"/>
  <c r="R125" i="4"/>
  <c r="R124" i="4"/>
  <c r="R123" i="4"/>
  <c r="C121" i="4"/>
  <c r="B121" i="4"/>
  <c r="R77" i="4"/>
  <c r="R78" i="4"/>
  <c r="R79" i="4"/>
  <c r="R80" i="4"/>
  <c r="R81" i="4"/>
  <c r="R82" i="4"/>
  <c r="R83" i="4"/>
  <c r="R84" i="4"/>
  <c r="R85" i="4"/>
  <c r="R86" i="4"/>
  <c r="R87" i="4"/>
  <c r="R88" i="4"/>
  <c r="R89" i="4"/>
  <c r="R90" i="4"/>
  <c r="R91" i="4"/>
  <c r="R92" i="4"/>
  <c r="R93" i="4"/>
  <c r="R94" i="4"/>
  <c r="R95" i="4"/>
  <c r="R76" i="4"/>
  <c r="R100" i="4"/>
  <c r="R101" i="4"/>
  <c r="R102" i="4"/>
  <c r="R103" i="4"/>
  <c r="R104" i="4"/>
  <c r="R105" i="4"/>
  <c r="R106" i="4"/>
  <c r="R107" i="4"/>
  <c r="R108" i="4"/>
  <c r="R109" i="4"/>
  <c r="R110" i="4"/>
  <c r="R111" i="4"/>
  <c r="R112" i="4"/>
  <c r="R113" i="4"/>
  <c r="R114" i="4"/>
  <c r="R115" i="4"/>
  <c r="R116" i="4"/>
  <c r="R117" i="4"/>
  <c r="R118" i="4"/>
  <c r="R99" i="4"/>
  <c r="C98" i="4"/>
  <c r="B98" i="4"/>
  <c r="C75" i="4"/>
  <c r="B75" i="4"/>
  <c r="A7" i="6" l="1"/>
  <c r="B7" i="6"/>
  <c r="C7" i="6"/>
  <c r="A8" i="6"/>
  <c r="B8" i="6"/>
  <c r="C8" i="6"/>
  <c r="A9" i="6"/>
  <c r="B9" i="6"/>
  <c r="C9" i="6"/>
  <c r="A10" i="6"/>
  <c r="B10" i="6"/>
  <c r="C10" i="6"/>
  <c r="A11" i="6"/>
  <c r="B11" i="6"/>
  <c r="C11" i="6"/>
  <c r="A12" i="6"/>
  <c r="B12" i="6"/>
  <c r="C12" i="6"/>
  <c r="A13" i="6"/>
  <c r="B13" i="6"/>
  <c r="C13" i="6"/>
  <c r="A14" i="6"/>
  <c r="B14" i="6"/>
  <c r="C14" i="6"/>
  <c r="A15" i="6"/>
  <c r="B15" i="6"/>
  <c r="C15" i="6"/>
  <c r="A16" i="6"/>
  <c r="B16" i="6"/>
  <c r="C16" i="6"/>
  <c r="A17" i="6"/>
  <c r="B17" i="6"/>
  <c r="C17" i="6"/>
  <c r="A18" i="6"/>
  <c r="B18" i="6"/>
  <c r="C18" i="6"/>
  <c r="A19" i="6"/>
  <c r="B19" i="6"/>
  <c r="C19" i="6"/>
  <c r="A20" i="6"/>
  <c r="B20" i="6"/>
  <c r="C20" i="6"/>
  <c r="A21" i="6"/>
  <c r="B21" i="6"/>
  <c r="C21" i="6"/>
  <c r="A22" i="6"/>
  <c r="B22" i="6"/>
  <c r="C22" i="6"/>
  <c r="A23" i="6"/>
  <c r="B23" i="6"/>
  <c r="C23" i="6"/>
  <c r="A24" i="6"/>
  <c r="B24" i="6"/>
  <c r="C24" i="6"/>
  <c r="A25" i="6"/>
  <c r="B25" i="6"/>
  <c r="C25" i="6"/>
  <c r="A26" i="6"/>
  <c r="B26" i="6"/>
  <c r="C26" i="6"/>
  <c r="A27" i="6"/>
  <c r="B27" i="6"/>
  <c r="C27" i="6"/>
  <c r="A28" i="6"/>
  <c r="B28" i="6"/>
  <c r="C28" i="6"/>
  <c r="B6" i="6"/>
  <c r="C6"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6" i="6"/>
  <c r="D105" i="6"/>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R54" i="4"/>
  <c r="R55" i="4"/>
  <c r="R56" i="4"/>
  <c r="R57" i="4"/>
  <c r="R58" i="4"/>
  <c r="R59" i="4"/>
  <c r="R60" i="4"/>
  <c r="R61" i="4"/>
  <c r="R62" i="4"/>
  <c r="R63" i="4"/>
  <c r="R64" i="4"/>
  <c r="R65" i="4"/>
  <c r="R66" i="4"/>
  <c r="R67" i="4"/>
  <c r="R68" i="4"/>
  <c r="R69" i="4"/>
  <c r="R70" i="4"/>
  <c r="R71" i="4"/>
  <c r="R72" i="4"/>
  <c r="R53" i="4"/>
  <c r="R31" i="4"/>
  <c r="R32" i="4"/>
  <c r="R33" i="4"/>
  <c r="R34" i="4"/>
  <c r="R35" i="4"/>
  <c r="R36" i="4"/>
  <c r="R37" i="4"/>
  <c r="R38" i="4"/>
  <c r="R39" i="4"/>
  <c r="R40" i="4"/>
  <c r="R41" i="4"/>
  <c r="R42" i="4"/>
  <c r="R43" i="4"/>
  <c r="R44" i="4"/>
  <c r="R45" i="4"/>
  <c r="R46" i="4"/>
  <c r="R47" i="4"/>
  <c r="R48" i="4"/>
  <c r="R49" i="4"/>
  <c r="R30" i="4"/>
  <c r="R8" i="4"/>
  <c r="R9" i="4"/>
  <c r="R10" i="4"/>
  <c r="R11" i="4"/>
  <c r="R12" i="4"/>
  <c r="R13" i="4"/>
  <c r="R14" i="4"/>
  <c r="R15" i="4"/>
  <c r="R16" i="4"/>
  <c r="R17" i="4"/>
  <c r="R18" i="4"/>
  <c r="R19" i="4"/>
  <c r="R20" i="4"/>
  <c r="R21" i="4"/>
  <c r="R22" i="4"/>
  <c r="R23" i="4"/>
  <c r="R24" i="4"/>
  <c r="R25" i="4"/>
  <c r="R26" i="4"/>
  <c r="R7" i="4"/>
  <c r="M7" i="2"/>
  <c r="M10" i="2"/>
  <c r="C52" i="4"/>
  <c r="B52" i="4"/>
  <c r="C29" i="4"/>
  <c r="B29" i="4"/>
  <c r="F47" i="6" l="1"/>
  <c r="I47" i="6"/>
  <c r="F48" i="6"/>
  <c r="I48" i="6"/>
  <c r="F49" i="6"/>
  <c r="I49" i="6"/>
  <c r="F50" i="6"/>
  <c r="I50" i="6"/>
  <c r="F51" i="6"/>
  <c r="I51" i="6"/>
  <c r="F52" i="6"/>
  <c r="I52" i="6"/>
  <c r="F53" i="6"/>
  <c r="I53" i="6"/>
  <c r="F54" i="6"/>
  <c r="I54" i="6"/>
  <c r="F55" i="6"/>
  <c r="I55" i="6"/>
  <c r="F56" i="6"/>
  <c r="I56" i="6"/>
  <c r="F57" i="6"/>
  <c r="I57" i="6"/>
  <c r="F58" i="6"/>
  <c r="I58" i="6"/>
  <c r="F59" i="6"/>
  <c r="I59" i="6"/>
  <c r="F60" i="6"/>
  <c r="I60" i="6"/>
  <c r="F61" i="6"/>
  <c r="I61" i="6"/>
  <c r="F62" i="6"/>
  <c r="I62" i="6"/>
  <c r="F63" i="6"/>
  <c r="I63" i="6"/>
  <c r="F64" i="6"/>
  <c r="I64" i="6"/>
  <c r="F65" i="6"/>
  <c r="I65" i="6"/>
  <c r="F66" i="6"/>
  <c r="I66" i="6"/>
  <c r="F67" i="6"/>
  <c r="I67" i="6"/>
  <c r="F68" i="6"/>
  <c r="I68" i="6"/>
  <c r="F69" i="6"/>
  <c r="I69" i="6"/>
  <c r="F70" i="6"/>
  <c r="I70" i="6"/>
  <c r="F71" i="6"/>
  <c r="I71" i="6"/>
  <c r="F72" i="6"/>
  <c r="I72" i="6"/>
  <c r="F73" i="6"/>
  <c r="I73" i="6"/>
  <c r="F74" i="6"/>
  <c r="I74" i="6"/>
  <c r="F75" i="6"/>
  <c r="I75" i="6"/>
  <c r="F76" i="6"/>
  <c r="I76" i="6"/>
  <c r="F77" i="6"/>
  <c r="I77" i="6"/>
  <c r="F78" i="6"/>
  <c r="I78" i="6"/>
  <c r="F79" i="6"/>
  <c r="I79" i="6"/>
  <c r="F80" i="6"/>
  <c r="I80" i="6"/>
  <c r="F81" i="6"/>
  <c r="I81" i="6"/>
  <c r="F82" i="6"/>
  <c r="I82" i="6"/>
  <c r="F83" i="6"/>
  <c r="I83" i="6"/>
  <c r="F84" i="6"/>
  <c r="I84" i="6"/>
  <c r="F85" i="6"/>
  <c r="I85" i="6"/>
  <c r="F86" i="6"/>
  <c r="I86" i="6"/>
  <c r="F87" i="6"/>
  <c r="I87" i="6"/>
  <c r="F88" i="6"/>
  <c r="I88" i="6"/>
  <c r="F89" i="6"/>
  <c r="I89" i="6"/>
  <c r="F90" i="6"/>
  <c r="I90" i="6"/>
  <c r="F91" i="6"/>
  <c r="I91" i="6"/>
  <c r="F92" i="6"/>
  <c r="I92" i="6"/>
  <c r="F93" i="6"/>
  <c r="I93" i="6"/>
  <c r="F94" i="6"/>
  <c r="I94" i="6"/>
  <c r="F95" i="6"/>
  <c r="I95" i="6"/>
  <c r="G47" i="6"/>
  <c r="J47" i="6"/>
  <c r="G48" i="6"/>
  <c r="J48" i="6"/>
  <c r="G49" i="6"/>
  <c r="J49" i="6"/>
  <c r="G50" i="6"/>
  <c r="J50" i="6"/>
  <c r="G51" i="6"/>
  <c r="J51" i="6"/>
  <c r="G52" i="6"/>
  <c r="J52" i="6"/>
  <c r="G53" i="6"/>
  <c r="J53" i="6"/>
  <c r="G54" i="6"/>
  <c r="J54" i="6"/>
  <c r="G55" i="6"/>
  <c r="J55" i="6"/>
  <c r="G56" i="6"/>
  <c r="J56" i="6"/>
  <c r="G57" i="6"/>
  <c r="J57" i="6"/>
  <c r="G58" i="6"/>
  <c r="J58" i="6"/>
  <c r="G59" i="6"/>
  <c r="J59" i="6"/>
  <c r="G60" i="6"/>
  <c r="J60" i="6"/>
  <c r="G61" i="6"/>
  <c r="J61" i="6"/>
  <c r="G62" i="6"/>
  <c r="J62" i="6"/>
  <c r="G63" i="6"/>
  <c r="J63" i="6"/>
  <c r="G64" i="6"/>
  <c r="J64" i="6"/>
  <c r="G65" i="6"/>
  <c r="J65" i="6"/>
  <c r="G66" i="6"/>
  <c r="J66" i="6"/>
  <c r="G67" i="6"/>
  <c r="J67" i="6"/>
  <c r="G68" i="6"/>
  <c r="J68" i="6"/>
  <c r="G69" i="6"/>
  <c r="J69" i="6"/>
  <c r="G70" i="6"/>
  <c r="J70" i="6"/>
  <c r="G71" i="6"/>
  <c r="J71" i="6"/>
  <c r="G72" i="6"/>
  <c r="J72" i="6"/>
  <c r="G73" i="6"/>
  <c r="J73" i="6"/>
  <c r="G74" i="6"/>
  <c r="J74" i="6"/>
  <c r="G75" i="6"/>
  <c r="J75" i="6"/>
  <c r="G76" i="6"/>
  <c r="J76" i="6"/>
  <c r="G77" i="6"/>
  <c r="J77" i="6"/>
  <c r="G78" i="6"/>
  <c r="J78" i="6"/>
  <c r="G79" i="6"/>
  <c r="J79" i="6"/>
  <c r="G80" i="6"/>
  <c r="J80" i="6"/>
  <c r="G81" i="6"/>
  <c r="J81" i="6"/>
  <c r="G82" i="6"/>
  <c r="J82" i="6"/>
  <c r="G83" i="6"/>
  <c r="J83" i="6"/>
  <c r="G84" i="6"/>
  <c r="J84" i="6"/>
  <c r="G85" i="6"/>
  <c r="J85" i="6"/>
  <c r="G86" i="6"/>
  <c r="J86" i="6"/>
  <c r="G87" i="6"/>
  <c r="J87" i="6"/>
  <c r="G88" i="6"/>
  <c r="J88" i="6"/>
  <c r="G89" i="6"/>
  <c r="J89" i="6"/>
  <c r="G90" i="6"/>
  <c r="J90" i="6"/>
  <c r="G91" i="6"/>
  <c r="J91" i="6"/>
  <c r="G92" i="6"/>
  <c r="J92" i="6"/>
  <c r="G93" i="6"/>
  <c r="J93" i="6"/>
  <c r="G94" i="6"/>
  <c r="J94" i="6"/>
  <c r="G95" i="6"/>
  <c r="J95" i="6"/>
  <c r="I104" i="6"/>
  <c r="F104" i="6"/>
  <c r="I103" i="6"/>
  <c r="F103" i="6"/>
  <c r="I102" i="6"/>
  <c r="F102" i="6"/>
  <c r="I101" i="6"/>
  <c r="F101" i="6"/>
  <c r="I100" i="6"/>
  <c r="F100" i="6"/>
  <c r="I99" i="6"/>
  <c r="F99" i="6"/>
  <c r="I98" i="6"/>
  <c r="F98" i="6"/>
  <c r="I97" i="6"/>
  <c r="F97" i="6"/>
  <c r="I96" i="6"/>
  <c r="F96" i="6"/>
  <c r="J104" i="6"/>
  <c r="G104" i="6"/>
  <c r="J103" i="6"/>
  <c r="G103" i="6"/>
  <c r="J102" i="6"/>
  <c r="G102" i="6"/>
  <c r="J101" i="6"/>
  <c r="G101" i="6"/>
  <c r="J100" i="6"/>
  <c r="G100" i="6"/>
  <c r="J99" i="6"/>
  <c r="G99" i="6"/>
  <c r="J98" i="6"/>
  <c r="G98" i="6"/>
  <c r="J97" i="6"/>
  <c r="G97" i="6"/>
  <c r="J96" i="6"/>
  <c r="G96" i="6"/>
  <c r="C6" i="4"/>
  <c r="B6" i="4"/>
  <c r="AA26" i="4"/>
  <c r="AA25" i="4"/>
  <c r="AA24" i="4"/>
  <c r="AA23" i="4"/>
  <c r="AA22" i="4"/>
  <c r="AA21" i="4"/>
  <c r="AA20" i="4"/>
  <c r="AA19" i="4"/>
  <c r="AA18" i="4"/>
  <c r="T18" i="4" s="1"/>
  <c r="AA17" i="4"/>
  <c r="AA16" i="4"/>
  <c r="T16" i="4" s="1"/>
  <c r="AA15" i="4"/>
  <c r="AA14" i="4"/>
  <c r="T14" i="4" s="1"/>
  <c r="AA13" i="4"/>
  <c r="AA12" i="4"/>
  <c r="AA11" i="4"/>
  <c r="AA10" i="4"/>
  <c r="T10" i="4" s="1"/>
  <c r="AA9" i="4"/>
  <c r="AA8" i="4"/>
  <c r="T906" i="4" l="1"/>
  <c r="T860" i="4"/>
  <c r="T837" i="4"/>
  <c r="T814" i="4"/>
  <c r="T745" i="4"/>
  <c r="T883" i="4"/>
  <c r="T791" i="4"/>
  <c r="T768" i="4"/>
  <c r="T722" i="4"/>
  <c r="T676" i="4"/>
  <c r="T630" i="4"/>
  <c r="T584" i="4"/>
  <c r="T538" i="4"/>
  <c r="X538" i="4" s="1"/>
  <c r="T699" i="4"/>
  <c r="T653" i="4"/>
  <c r="T607" i="4"/>
  <c r="T561" i="4"/>
  <c r="X561" i="4" s="1"/>
  <c r="T515" i="4"/>
  <c r="T492" i="4"/>
  <c r="T469" i="4"/>
  <c r="X469" i="4" s="1"/>
  <c r="T423" i="4"/>
  <c r="T377" i="4"/>
  <c r="T331" i="4"/>
  <c r="T446" i="4"/>
  <c r="T400" i="4"/>
  <c r="T354" i="4"/>
  <c r="T308" i="4"/>
  <c r="T285" i="4"/>
  <c r="T262" i="4"/>
  <c r="T11" i="4"/>
  <c r="X11" i="4" s="1"/>
  <c r="T908" i="4"/>
  <c r="T862" i="4"/>
  <c r="T885" i="4"/>
  <c r="T816" i="4"/>
  <c r="T747" i="4"/>
  <c r="T839" i="4"/>
  <c r="T793" i="4"/>
  <c r="T770" i="4"/>
  <c r="T724" i="4"/>
  <c r="T678" i="4"/>
  <c r="T632" i="4"/>
  <c r="T586" i="4"/>
  <c r="T540" i="4"/>
  <c r="X540" i="4" s="1"/>
  <c r="T701" i="4"/>
  <c r="T655" i="4"/>
  <c r="T609" i="4"/>
  <c r="T563" i="4"/>
  <c r="X563" i="4" s="1"/>
  <c r="T517" i="4"/>
  <c r="X517" i="4" s="1"/>
  <c r="T494" i="4"/>
  <c r="T471" i="4"/>
  <c r="X471" i="4" s="1"/>
  <c r="T425" i="4"/>
  <c r="T379" i="4"/>
  <c r="T333" i="4"/>
  <c r="T448" i="4"/>
  <c r="T402" i="4"/>
  <c r="T356" i="4"/>
  <c r="T310" i="4"/>
  <c r="T287" i="4"/>
  <c r="T264" i="4"/>
  <c r="T910" i="4"/>
  <c r="T864" i="4"/>
  <c r="T887" i="4"/>
  <c r="T841" i="4"/>
  <c r="T818" i="4"/>
  <c r="T772" i="4"/>
  <c r="T749" i="4"/>
  <c r="T795" i="4"/>
  <c r="T726" i="4"/>
  <c r="T680" i="4"/>
  <c r="T634" i="4"/>
  <c r="T588" i="4"/>
  <c r="T542" i="4"/>
  <c r="X542" i="4" s="1"/>
  <c r="T703" i="4"/>
  <c r="T657" i="4"/>
  <c r="T611" i="4"/>
  <c r="T565" i="4"/>
  <c r="X565" i="4" s="1"/>
  <c r="T519" i="4"/>
  <c r="X519" i="4" s="1"/>
  <c r="T496" i="4"/>
  <c r="T473" i="4"/>
  <c r="X473" i="4" s="1"/>
  <c r="T427" i="4"/>
  <c r="T381" i="4"/>
  <c r="T335" i="4"/>
  <c r="T450" i="4"/>
  <c r="T404" i="4"/>
  <c r="T358" i="4"/>
  <c r="T312" i="4"/>
  <c r="T289" i="4"/>
  <c r="T266" i="4"/>
  <c r="T243" i="4"/>
  <c r="T220" i="4"/>
  <c r="T197" i="4"/>
  <c r="T174" i="4"/>
  <c r="T151" i="4"/>
  <c r="T128" i="4"/>
  <c r="T105" i="4"/>
  <c r="T82" i="4"/>
  <c r="T59" i="4"/>
  <c r="T36" i="4"/>
  <c r="T912" i="4"/>
  <c r="T866" i="4"/>
  <c r="T889" i="4"/>
  <c r="T820" i="4"/>
  <c r="T774" i="4"/>
  <c r="T751" i="4"/>
  <c r="T843" i="4"/>
  <c r="T797" i="4"/>
  <c r="T728" i="4"/>
  <c r="T682" i="4"/>
  <c r="T636" i="4"/>
  <c r="T590" i="4"/>
  <c r="T544" i="4"/>
  <c r="X544" i="4" s="1"/>
  <c r="T705" i="4"/>
  <c r="T659" i="4"/>
  <c r="T613" i="4"/>
  <c r="T567" i="4"/>
  <c r="X567" i="4" s="1"/>
  <c r="T521" i="4"/>
  <c r="X521" i="4" s="1"/>
  <c r="T498" i="4"/>
  <c r="T475" i="4"/>
  <c r="X475" i="4" s="1"/>
  <c r="T429" i="4"/>
  <c r="T383" i="4"/>
  <c r="T337" i="4"/>
  <c r="T452" i="4"/>
  <c r="T406" i="4"/>
  <c r="T360" i="4"/>
  <c r="T314" i="4"/>
  <c r="T291" i="4"/>
  <c r="T268" i="4"/>
  <c r="T245" i="4"/>
  <c r="T222" i="4"/>
  <c r="T199" i="4"/>
  <c r="T176" i="4"/>
  <c r="T153" i="4"/>
  <c r="T130" i="4"/>
  <c r="T107" i="4"/>
  <c r="T84" i="4"/>
  <c r="T61" i="4"/>
  <c r="T38" i="4"/>
  <c r="T914" i="4"/>
  <c r="T868" i="4"/>
  <c r="T891" i="4"/>
  <c r="T845" i="4"/>
  <c r="T822" i="4"/>
  <c r="T776" i="4"/>
  <c r="T753" i="4"/>
  <c r="T799" i="4"/>
  <c r="T730" i="4"/>
  <c r="T684" i="4"/>
  <c r="T638" i="4"/>
  <c r="T592" i="4"/>
  <c r="T546" i="4"/>
  <c r="X546" i="4" s="1"/>
  <c r="T477" i="4"/>
  <c r="X477" i="4" s="1"/>
  <c r="T707" i="4"/>
  <c r="T661" i="4"/>
  <c r="T615" i="4"/>
  <c r="T569" i="4"/>
  <c r="X569" i="4" s="1"/>
  <c r="T523" i="4"/>
  <c r="X523" i="4" s="1"/>
  <c r="T500" i="4"/>
  <c r="T431" i="4"/>
  <c r="T385" i="4"/>
  <c r="T339" i="4"/>
  <c r="T454" i="4"/>
  <c r="T408" i="4"/>
  <c r="T362" i="4"/>
  <c r="T316" i="4"/>
  <c r="T293" i="4"/>
  <c r="T270" i="4"/>
  <c r="T247" i="4"/>
  <c r="T224" i="4"/>
  <c r="T201" i="4"/>
  <c r="T178" i="4"/>
  <c r="T155" i="4"/>
  <c r="T132" i="4"/>
  <c r="T109" i="4"/>
  <c r="T86" i="4"/>
  <c r="T63" i="4"/>
  <c r="T40" i="4"/>
  <c r="T916" i="4"/>
  <c r="T870" i="4"/>
  <c r="T893" i="4"/>
  <c r="T824" i="4"/>
  <c r="T778" i="4"/>
  <c r="T755" i="4"/>
  <c r="T847" i="4"/>
  <c r="T801" i="4"/>
  <c r="T732" i="4"/>
  <c r="T686" i="4"/>
  <c r="T640" i="4"/>
  <c r="T594" i="4"/>
  <c r="T548" i="4"/>
  <c r="X548" i="4" s="1"/>
  <c r="T479" i="4"/>
  <c r="X479" i="4" s="1"/>
  <c r="T709" i="4"/>
  <c r="T663" i="4"/>
  <c r="T617" i="4"/>
  <c r="T571" i="4"/>
  <c r="X571" i="4" s="1"/>
  <c r="T525" i="4"/>
  <c r="X525" i="4" s="1"/>
  <c r="T502" i="4"/>
  <c r="T433" i="4"/>
  <c r="T387" i="4"/>
  <c r="T341" i="4"/>
  <c r="T456" i="4"/>
  <c r="T410" i="4"/>
  <c r="T364" i="4"/>
  <c r="T318" i="4"/>
  <c r="T295" i="4"/>
  <c r="T272" i="4"/>
  <c r="T249" i="4"/>
  <c r="T226" i="4"/>
  <c r="T203" i="4"/>
  <c r="T180" i="4"/>
  <c r="T157" i="4"/>
  <c r="T134" i="4"/>
  <c r="T111" i="4"/>
  <c r="T88" i="4"/>
  <c r="T65" i="4"/>
  <c r="T42" i="4"/>
  <c r="T918" i="4"/>
  <c r="T872" i="4"/>
  <c r="T895" i="4"/>
  <c r="T849" i="4"/>
  <c r="T826" i="4"/>
  <c r="T780" i="4"/>
  <c r="T757" i="4"/>
  <c r="T803" i="4"/>
  <c r="T734" i="4"/>
  <c r="T688" i="4"/>
  <c r="T642" i="4"/>
  <c r="T596" i="4"/>
  <c r="T550" i="4"/>
  <c r="X550" i="4" s="1"/>
  <c r="T481" i="4"/>
  <c r="X481" i="4" s="1"/>
  <c r="T711" i="4"/>
  <c r="T665" i="4"/>
  <c r="T619" i="4"/>
  <c r="T573" i="4"/>
  <c r="X573" i="4" s="1"/>
  <c r="T527" i="4"/>
  <c r="X527" i="4" s="1"/>
  <c r="T504" i="4"/>
  <c r="T435" i="4"/>
  <c r="T389" i="4"/>
  <c r="T343" i="4"/>
  <c r="T458" i="4"/>
  <c r="T412" i="4"/>
  <c r="T366" i="4"/>
  <c r="T320" i="4"/>
  <c r="T297" i="4"/>
  <c r="T274" i="4"/>
  <c r="T251" i="4"/>
  <c r="T228" i="4"/>
  <c r="T205" i="4"/>
  <c r="T182" i="4"/>
  <c r="T159" i="4"/>
  <c r="T136" i="4"/>
  <c r="T113" i="4"/>
  <c r="T90" i="4"/>
  <c r="T67" i="4"/>
  <c r="T44" i="4"/>
  <c r="T920" i="4"/>
  <c r="T874" i="4"/>
  <c r="T897" i="4"/>
  <c r="T828" i="4"/>
  <c r="T782" i="4"/>
  <c r="T759" i="4"/>
  <c r="T851" i="4"/>
  <c r="T805" i="4"/>
  <c r="T736" i="4"/>
  <c r="T690" i="4"/>
  <c r="T644" i="4"/>
  <c r="T598" i="4"/>
  <c r="T552" i="4"/>
  <c r="X552" i="4" s="1"/>
  <c r="T483" i="4"/>
  <c r="X483" i="4" s="1"/>
  <c r="T713" i="4"/>
  <c r="T667" i="4"/>
  <c r="T621" i="4"/>
  <c r="T575" i="4"/>
  <c r="X575" i="4" s="1"/>
  <c r="T529" i="4"/>
  <c r="X529" i="4" s="1"/>
  <c r="T506" i="4"/>
  <c r="T437" i="4"/>
  <c r="T391" i="4"/>
  <c r="T345" i="4"/>
  <c r="T460" i="4"/>
  <c r="T414" i="4"/>
  <c r="T368" i="4"/>
  <c r="T322" i="4"/>
  <c r="T299" i="4"/>
  <c r="T276" i="4"/>
  <c r="T253" i="4"/>
  <c r="T230" i="4"/>
  <c r="T207" i="4"/>
  <c r="T184" i="4"/>
  <c r="T161" i="4"/>
  <c r="T138" i="4"/>
  <c r="T115" i="4"/>
  <c r="T92" i="4"/>
  <c r="T69" i="4"/>
  <c r="T46" i="4"/>
  <c r="T23" i="4"/>
  <c r="T922" i="4"/>
  <c r="T876" i="4"/>
  <c r="T899" i="4"/>
  <c r="T853" i="4"/>
  <c r="T830" i="4"/>
  <c r="T784" i="4"/>
  <c r="T761" i="4"/>
  <c r="T807" i="4"/>
  <c r="T738" i="4"/>
  <c r="T692" i="4"/>
  <c r="T646" i="4"/>
  <c r="T600" i="4"/>
  <c r="T554" i="4"/>
  <c r="X554" i="4" s="1"/>
  <c r="T485" i="4"/>
  <c r="X485" i="4" s="1"/>
  <c r="T715" i="4"/>
  <c r="T669" i="4"/>
  <c r="T623" i="4"/>
  <c r="T577" i="4"/>
  <c r="X577" i="4" s="1"/>
  <c r="T531" i="4"/>
  <c r="X531" i="4" s="1"/>
  <c r="T508" i="4"/>
  <c r="T439" i="4"/>
  <c r="T393" i="4"/>
  <c r="T347" i="4"/>
  <c r="T462" i="4"/>
  <c r="T416" i="4"/>
  <c r="T370" i="4"/>
  <c r="T324" i="4"/>
  <c r="T301" i="4"/>
  <c r="T278" i="4"/>
  <c r="T255" i="4"/>
  <c r="T232" i="4"/>
  <c r="T209" i="4"/>
  <c r="T186" i="4"/>
  <c r="T163" i="4"/>
  <c r="T140" i="4"/>
  <c r="T117" i="4"/>
  <c r="T94" i="4"/>
  <c r="T48" i="4"/>
  <c r="T71" i="4"/>
  <c r="T25" i="4"/>
  <c r="X14" i="4"/>
  <c r="U14" i="4"/>
  <c r="X16" i="4"/>
  <c r="U16" i="4"/>
  <c r="X18" i="4"/>
  <c r="U18" i="4"/>
  <c r="T21" i="4"/>
  <c r="T882" i="4"/>
  <c r="T836" i="4"/>
  <c r="T905" i="4"/>
  <c r="T790" i="4"/>
  <c r="T767" i="4"/>
  <c r="T859" i="4"/>
  <c r="T813" i="4"/>
  <c r="T744" i="4"/>
  <c r="T698" i="4"/>
  <c r="T652" i="4"/>
  <c r="T606" i="4"/>
  <c r="T560" i="4"/>
  <c r="X560" i="4" s="1"/>
  <c r="T491" i="4"/>
  <c r="T514" i="4"/>
  <c r="T721" i="4"/>
  <c r="T675" i="4"/>
  <c r="T629" i="4"/>
  <c r="T583" i="4"/>
  <c r="T537" i="4"/>
  <c r="T445" i="4"/>
  <c r="T399" i="4"/>
  <c r="T353" i="4"/>
  <c r="T307" i="4"/>
  <c r="T468" i="4"/>
  <c r="X468" i="4" s="1"/>
  <c r="T422" i="4"/>
  <c r="T376" i="4"/>
  <c r="T330" i="4"/>
  <c r="T284" i="4"/>
  <c r="T261" i="4"/>
  <c r="T884" i="4"/>
  <c r="T838" i="4"/>
  <c r="T907" i="4"/>
  <c r="T861" i="4"/>
  <c r="T792" i="4"/>
  <c r="T769" i="4"/>
  <c r="T815" i="4"/>
  <c r="T746" i="4"/>
  <c r="T700" i="4"/>
  <c r="T654" i="4"/>
  <c r="T608" i="4"/>
  <c r="T562" i="4"/>
  <c r="X562" i="4" s="1"/>
  <c r="T516" i="4"/>
  <c r="T493" i="4"/>
  <c r="T723" i="4"/>
  <c r="T677" i="4"/>
  <c r="T631" i="4"/>
  <c r="T585" i="4"/>
  <c r="T539" i="4"/>
  <c r="X539" i="4" s="1"/>
  <c r="T447" i="4"/>
  <c r="T401" i="4"/>
  <c r="T355" i="4"/>
  <c r="T309" i="4"/>
  <c r="T470" i="4"/>
  <c r="X470" i="4" s="1"/>
  <c r="T424" i="4"/>
  <c r="T378" i="4"/>
  <c r="T332" i="4"/>
  <c r="T286" i="4"/>
  <c r="T263" i="4"/>
  <c r="T771" i="4"/>
  <c r="T886" i="4"/>
  <c r="T840" i="4"/>
  <c r="T909" i="4"/>
  <c r="T794" i="4"/>
  <c r="T863" i="4"/>
  <c r="T817" i="4"/>
  <c r="T748" i="4"/>
  <c r="T702" i="4"/>
  <c r="T656" i="4"/>
  <c r="T610" i="4"/>
  <c r="T564" i="4"/>
  <c r="X564" i="4" s="1"/>
  <c r="T518" i="4"/>
  <c r="X518" i="4" s="1"/>
  <c r="T495" i="4"/>
  <c r="T725" i="4"/>
  <c r="T679" i="4"/>
  <c r="T633" i="4"/>
  <c r="T587" i="4"/>
  <c r="T541" i="4"/>
  <c r="X541" i="4" s="1"/>
  <c r="T449" i="4"/>
  <c r="T403" i="4"/>
  <c r="T357" i="4"/>
  <c r="T311" i="4"/>
  <c r="T472" i="4"/>
  <c r="X472" i="4" s="1"/>
  <c r="T426" i="4"/>
  <c r="T380" i="4"/>
  <c r="T334" i="4"/>
  <c r="T288" i="4"/>
  <c r="T265" i="4"/>
  <c r="T888" i="4"/>
  <c r="T842" i="4"/>
  <c r="T911" i="4"/>
  <c r="T865" i="4"/>
  <c r="T796" i="4"/>
  <c r="T819" i="4"/>
  <c r="T773" i="4"/>
  <c r="T750" i="4"/>
  <c r="T704" i="4"/>
  <c r="T658" i="4"/>
  <c r="T612" i="4"/>
  <c r="T566" i="4"/>
  <c r="X566" i="4" s="1"/>
  <c r="T520" i="4"/>
  <c r="X520" i="4" s="1"/>
  <c r="T497" i="4"/>
  <c r="T727" i="4"/>
  <c r="T681" i="4"/>
  <c r="T635" i="4"/>
  <c r="T589" i="4"/>
  <c r="T543" i="4"/>
  <c r="X543" i="4" s="1"/>
  <c r="T451" i="4"/>
  <c r="T405" i="4"/>
  <c r="T359" i="4"/>
  <c r="T313" i="4"/>
  <c r="T474" i="4"/>
  <c r="X474" i="4" s="1"/>
  <c r="T428" i="4"/>
  <c r="T382" i="4"/>
  <c r="T336" i="4"/>
  <c r="T290" i="4"/>
  <c r="T267" i="4"/>
  <c r="T221" i="4"/>
  <c r="T198" i="4"/>
  <c r="T175" i="4"/>
  <c r="T152" i="4"/>
  <c r="T106" i="4"/>
  <c r="T83" i="4"/>
  <c r="T244" i="4"/>
  <c r="T129" i="4"/>
  <c r="T60" i="4"/>
  <c r="T37" i="4"/>
  <c r="T890" i="4"/>
  <c r="T844" i="4"/>
  <c r="T913" i="4"/>
  <c r="T798" i="4"/>
  <c r="T867" i="4"/>
  <c r="T821" i="4"/>
  <c r="T775" i="4"/>
  <c r="T752" i="4"/>
  <c r="T706" i="4"/>
  <c r="T660" i="4"/>
  <c r="T614" i="4"/>
  <c r="T568" i="4"/>
  <c r="X568" i="4" s="1"/>
  <c r="T522" i="4"/>
  <c r="X522" i="4" s="1"/>
  <c r="T499" i="4"/>
  <c r="T729" i="4"/>
  <c r="T683" i="4"/>
  <c r="T637" i="4"/>
  <c r="T591" i="4"/>
  <c r="T545" i="4"/>
  <c r="X545" i="4" s="1"/>
  <c r="T476" i="4"/>
  <c r="X476" i="4" s="1"/>
  <c r="T453" i="4"/>
  <c r="T407" i="4"/>
  <c r="T361" i="4"/>
  <c r="T315" i="4"/>
  <c r="T430" i="4"/>
  <c r="T384" i="4"/>
  <c r="T338" i="4"/>
  <c r="T292" i="4"/>
  <c r="T269" i="4"/>
  <c r="T223" i="4"/>
  <c r="T200" i="4"/>
  <c r="T177" i="4"/>
  <c r="T154" i="4"/>
  <c r="T108" i="4"/>
  <c r="T85" i="4"/>
  <c r="T246" i="4"/>
  <c r="T131" i="4"/>
  <c r="T62" i="4"/>
  <c r="T39" i="4"/>
  <c r="T892" i="4"/>
  <c r="T846" i="4"/>
  <c r="T915" i="4"/>
  <c r="T869" i="4"/>
  <c r="T800" i="4"/>
  <c r="T823" i="4"/>
  <c r="T777" i="4"/>
  <c r="T754" i="4"/>
  <c r="T708" i="4"/>
  <c r="T662" i="4"/>
  <c r="T616" i="4"/>
  <c r="T570" i="4"/>
  <c r="X570" i="4" s="1"/>
  <c r="T524" i="4"/>
  <c r="X524" i="4" s="1"/>
  <c r="T501" i="4"/>
  <c r="T731" i="4"/>
  <c r="T685" i="4"/>
  <c r="T639" i="4"/>
  <c r="T593" i="4"/>
  <c r="T547" i="4"/>
  <c r="X547" i="4" s="1"/>
  <c r="T478" i="4"/>
  <c r="X478" i="4" s="1"/>
  <c r="T455" i="4"/>
  <c r="T409" i="4"/>
  <c r="T363" i="4"/>
  <c r="T317" i="4"/>
  <c r="T432" i="4"/>
  <c r="T386" i="4"/>
  <c r="T340" i="4"/>
  <c r="T294" i="4"/>
  <c r="T271" i="4"/>
  <c r="T225" i="4"/>
  <c r="T202" i="4"/>
  <c r="T179" i="4"/>
  <c r="T156" i="4"/>
  <c r="T110" i="4"/>
  <c r="T87" i="4"/>
  <c r="T248" i="4"/>
  <c r="T133" i="4"/>
  <c r="T64" i="4"/>
  <c r="T41" i="4"/>
  <c r="T894" i="4"/>
  <c r="T848" i="4"/>
  <c r="T917" i="4"/>
  <c r="T802" i="4"/>
  <c r="T871" i="4"/>
  <c r="T825" i="4"/>
  <c r="T779" i="4"/>
  <c r="T756" i="4"/>
  <c r="T710" i="4"/>
  <c r="T664" i="4"/>
  <c r="T618" i="4"/>
  <c r="T572" i="4"/>
  <c r="X572" i="4" s="1"/>
  <c r="T526" i="4"/>
  <c r="X526" i="4" s="1"/>
  <c r="T503" i="4"/>
  <c r="T733" i="4"/>
  <c r="T687" i="4"/>
  <c r="T641" i="4"/>
  <c r="T595" i="4"/>
  <c r="T549" i="4"/>
  <c r="X549" i="4" s="1"/>
  <c r="T480" i="4"/>
  <c r="X480" i="4" s="1"/>
  <c r="T457" i="4"/>
  <c r="T411" i="4"/>
  <c r="T365" i="4"/>
  <c r="T319" i="4"/>
  <c r="T434" i="4"/>
  <c r="T388" i="4"/>
  <c r="T342" i="4"/>
  <c r="T296" i="4"/>
  <c r="T273" i="4"/>
  <c r="T227" i="4"/>
  <c r="T204" i="4"/>
  <c r="T181" i="4"/>
  <c r="T158" i="4"/>
  <c r="T112" i="4"/>
  <c r="T89" i="4"/>
  <c r="T250" i="4"/>
  <c r="T135" i="4"/>
  <c r="T66" i="4"/>
  <c r="T43" i="4"/>
  <c r="T20" i="4"/>
  <c r="T896" i="4"/>
  <c r="T850" i="4"/>
  <c r="T919" i="4"/>
  <c r="T873" i="4"/>
  <c r="T804" i="4"/>
  <c r="T827" i="4"/>
  <c r="T781" i="4"/>
  <c r="T758" i="4"/>
  <c r="T712" i="4"/>
  <c r="T666" i="4"/>
  <c r="T620" i="4"/>
  <c r="T574" i="4"/>
  <c r="X574" i="4" s="1"/>
  <c r="T528" i="4"/>
  <c r="X528" i="4" s="1"/>
  <c r="T505" i="4"/>
  <c r="T735" i="4"/>
  <c r="T689" i="4"/>
  <c r="T643" i="4"/>
  <c r="T597" i="4"/>
  <c r="T551" i="4"/>
  <c r="X551" i="4" s="1"/>
  <c r="T482" i="4"/>
  <c r="X482" i="4" s="1"/>
  <c r="T459" i="4"/>
  <c r="T413" i="4"/>
  <c r="T367" i="4"/>
  <c r="T321" i="4"/>
  <c r="T436" i="4"/>
  <c r="T390" i="4"/>
  <c r="T344" i="4"/>
  <c r="T298" i="4"/>
  <c r="T275" i="4"/>
  <c r="T229" i="4"/>
  <c r="T206" i="4"/>
  <c r="T183" i="4"/>
  <c r="T160" i="4"/>
  <c r="T114" i="4"/>
  <c r="T91" i="4"/>
  <c r="T252" i="4"/>
  <c r="T137" i="4"/>
  <c r="T68" i="4"/>
  <c r="T45" i="4"/>
  <c r="T22" i="4"/>
  <c r="T898" i="4"/>
  <c r="T852" i="4"/>
  <c r="T921" i="4"/>
  <c r="T806" i="4"/>
  <c r="T875" i="4"/>
  <c r="T829" i="4"/>
  <c r="T783" i="4"/>
  <c r="T760" i="4"/>
  <c r="T714" i="4"/>
  <c r="T668" i="4"/>
  <c r="T622" i="4"/>
  <c r="T576" i="4"/>
  <c r="X576" i="4" s="1"/>
  <c r="T530" i="4"/>
  <c r="X530" i="4" s="1"/>
  <c r="T507" i="4"/>
  <c r="T737" i="4"/>
  <c r="T691" i="4"/>
  <c r="T645" i="4"/>
  <c r="T599" i="4"/>
  <c r="T553" i="4"/>
  <c r="X553" i="4" s="1"/>
  <c r="T484" i="4"/>
  <c r="X484" i="4" s="1"/>
  <c r="T461" i="4"/>
  <c r="T415" i="4"/>
  <c r="T369" i="4"/>
  <c r="T323" i="4"/>
  <c r="T438" i="4"/>
  <c r="T392" i="4"/>
  <c r="T346" i="4"/>
  <c r="T300" i="4"/>
  <c r="T277" i="4"/>
  <c r="T231" i="4"/>
  <c r="T208" i="4"/>
  <c r="T185" i="4"/>
  <c r="T162" i="4"/>
  <c r="T116" i="4"/>
  <c r="T93" i="4"/>
  <c r="T254" i="4"/>
  <c r="T139" i="4"/>
  <c r="T70" i="4"/>
  <c r="T47" i="4"/>
  <c r="T24" i="4"/>
  <c r="T26" i="4"/>
  <c r="T900" i="4"/>
  <c r="T854" i="4"/>
  <c r="T923" i="4"/>
  <c r="T877" i="4"/>
  <c r="T808" i="4"/>
  <c r="T831" i="4"/>
  <c r="T785" i="4"/>
  <c r="T762" i="4"/>
  <c r="T716" i="4"/>
  <c r="T670" i="4"/>
  <c r="T624" i="4"/>
  <c r="T578" i="4"/>
  <c r="X578" i="4" s="1"/>
  <c r="T532" i="4"/>
  <c r="X532" i="4" s="1"/>
  <c r="T509" i="4"/>
  <c r="T739" i="4"/>
  <c r="T693" i="4"/>
  <c r="T647" i="4"/>
  <c r="T601" i="4"/>
  <c r="T555" i="4"/>
  <c r="X555" i="4" s="1"/>
  <c r="T486" i="4"/>
  <c r="X486" i="4" s="1"/>
  <c r="T463" i="4"/>
  <c r="T417" i="4"/>
  <c r="T371" i="4"/>
  <c r="T325" i="4"/>
  <c r="T440" i="4"/>
  <c r="T394" i="4"/>
  <c r="T348" i="4"/>
  <c r="T302" i="4"/>
  <c r="T279" i="4"/>
  <c r="T233" i="4"/>
  <c r="T210" i="4"/>
  <c r="T187" i="4"/>
  <c r="T164" i="4"/>
  <c r="T118" i="4"/>
  <c r="T95" i="4"/>
  <c r="T256" i="4"/>
  <c r="T141" i="4"/>
  <c r="T72" i="4"/>
  <c r="T49" i="4"/>
  <c r="T13" i="4"/>
  <c r="T15" i="4"/>
  <c r="T17" i="4"/>
  <c r="T19" i="4"/>
  <c r="T513" i="4"/>
  <c r="T720" i="4"/>
  <c r="T697" i="4"/>
  <c r="T674" i="4"/>
  <c r="T651" i="4"/>
  <c r="T628" i="4"/>
  <c r="T605" i="4"/>
  <c r="T582" i="4"/>
  <c r="T559" i="4"/>
  <c r="T536" i="4"/>
  <c r="T490" i="4"/>
  <c r="T467" i="4"/>
  <c r="T421" i="4"/>
  <c r="X421" i="4" s="1"/>
  <c r="T444" i="4"/>
  <c r="X444" i="4" s="1"/>
  <c r="T398" i="4"/>
  <c r="T352" i="4"/>
  <c r="X352" i="4" s="1"/>
  <c r="T306" i="4"/>
  <c r="X306" i="4" s="1"/>
  <c r="T375" i="4"/>
  <c r="T329" i="4"/>
  <c r="X329" i="4" s="1"/>
  <c r="T260" i="4"/>
  <c r="X260" i="4" s="1"/>
  <c r="T283" i="4"/>
  <c r="X283" i="4" s="1"/>
  <c r="T238" i="4"/>
  <c r="T215" i="4"/>
  <c r="T169" i="4"/>
  <c r="T123" i="4"/>
  <c r="T192" i="4"/>
  <c r="T146" i="4"/>
  <c r="T77" i="4"/>
  <c r="T100" i="4"/>
  <c r="T31" i="4"/>
  <c r="T8" i="4"/>
  <c r="T54" i="4"/>
  <c r="T240" i="4"/>
  <c r="T217" i="4"/>
  <c r="T194" i="4"/>
  <c r="T171" i="4"/>
  <c r="T125" i="4"/>
  <c r="T102" i="4"/>
  <c r="T148" i="4"/>
  <c r="T79" i="4"/>
  <c r="T56" i="4"/>
  <c r="T33" i="4"/>
  <c r="T242" i="4"/>
  <c r="X242" i="4" s="1"/>
  <c r="T219" i="4"/>
  <c r="T173" i="4"/>
  <c r="T150" i="4"/>
  <c r="T127" i="4"/>
  <c r="T104" i="4"/>
  <c r="T196" i="4"/>
  <c r="T81" i="4"/>
  <c r="T58" i="4"/>
  <c r="T35" i="4"/>
  <c r="T191" i="4"/>
  <c r="T145" i="4"/>
  <c r="T237" i="4"/>
  <c r="X237" i="4" s="1"/>
  <c r="T214" i="4"/>
  <c r="U214" i="4" s="1"/>
  <c r="T168" i="4"/>
  <c r="T99" i="4"/>
  <c r="T122" i="4"/>
  <c r="T76" i="4"/>
  <c r="T53" i="4"/>
  <c r="T30" i="4"/>
  <c r="X30" i="4" s="1"/>
  <c r="T7" i="4"/>
  <c r="T147" i="4"/>
  <c r="T239" i="4"/>
  <c r="T216" i="4"/>
  <c r="T193" i="4"/>
  <c r="T170" i="4"/>
  <c r="T124" i="4"/>
  <c r="T101" i="4"/>
  <c r="T78" i="4"/>
  <c r="T55" i="4"/>
  <c r="T32" i="4"/>
  <c r="T9" i="4"/>
  <c r="T195" i="4"/>
  <c r="T149" i="4"/>
  <c r="T241" i="4"/>
  <c r="T218" i="4"/>
  <c r="T172" i="4"/>
  <c r="T126" i="4"/>
  <c r="T103" i="4"/>
  <c r="T80" i="4"/>
  <c r="T34" i="4"/>
  <c r="T57" i="4"/>
  <c r="X10" i="4"/>
  <c r="U10" i="4"/>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95" i="6"/>
  <c r="L94" i="6"/>
  <c r="L93" i="6"/>
  <c r="M95" i="6"/>
  <c r="M94" i="6"/>
  <c r="M93" i="6"/>
  <c r="M92" i="6"/>
  <c r="M91" i="6"/>
  <c r="M90" i="6"/>
  <c r="M89" i="6"/>
  <c r="M88" i="6"/>
  <c r="M87" i="6"/>
  <c r="M86" i="6"/>
  <c r="M85" i="6"/>
  <c r="M84" i="6"/>
  <c r="M83" i="6"/>
  <c r="M82" i="6"/>
  <c r="M81" i="6"/>
  <c r="M80" i="6"/>
  <c r="M79" i="6"/>
  <c r="M78" i="6"/>
  <c r="M77" i="6"/>
  <c r="M76" i="6"/>
  <c r="M75" i="6"/>
  <c r="M74" i="6"/>
  <c r="M73" i="6"/>
  <c r="L96" i="6"/>
  <c r="L97" i="6"/>
  <c r="L98" i="6"/>
  <c r="L99" i="6"/>
  <c r="L100" i="6"/>
  <c r="L101" i="6"/>
  <c r="L102" i="6"/>
  <c r="L103" i="6"/>
  <c r="L104" i="6"/>
  <c r="M72" i="6"/>
  <c r="M71" i="6"/>
  <c r="M70" i="6"/>
  <c r="M69" i="6"/>
  <c r="M68" i="6"/>
  <c r="M67" i="6"/>
  <c r="M66" i="6"/>
  <c r="M65" i="6"/>
  <c r="M64" i="6"/>
  <c r="M63" i="6"/>
  <c r="M62" i="6"/>
  <c r="M61" i="6"/>
  <c r="M60" i="6"/>
  <c r="M59" i="6"/>
  <c r="M58" i="6"/>
  <c r="M57" i="6"/>
  <c r="M56" i="6"/>
  <c r="M55" i="6"/>
  <c r="M54" i="6"/>
  <c r="M53" i="6"/>
  <c r="M52" i="6"/>
  <c r="M51" i="6"/>
  <c r="M50" i="6"/>
  <c r="M49" i="6"/>
  <c r="M48" i="6"/>
  <c r="M47" i="6"/>
  <c r="M96" i="6"/>
  <c r="M97" i="6"/>
  <c r="M98" i="6"/>
  <c r="M99" i="6"/>
  <c r="M100" i="6"/>
  <c r="M101" i="6"/>
  <c r="M102" i="6"/>
  <c r="M103" i="6"/>
  <c r="M104" i="6"/>
  <c r="T12" i="4"/>
  <c r="M105" i="2"/>
  <c r="L105" i="2"/>
  <c r="K105" i="2"/>
  <c r="J105" i="2"/>
  <c r="I105" i="2"/>
  <c r="M104" i="2"/>
  <c r="L104" i="2"/>
  <c r="K104" i="2"/>
  <c r="J104" i="2"/>
  <c r="I104" i="2"/>
  <c r="M103" i="2"/>
  <c r="L103" i="2"/>
  <c r="K103" i="2"/>
  <c r="J103" i="2"/>
  <c r="I103" i="2"/>
  <c r="M102" i="2"/>
  <c r="L102" i="2"/>
  <c r="K102" i="2"/>
  <c r="J102" i="2"/>
  <c r="I102" i="2"/>
  <c r="M101" i="2"/>
  <c r="L101" i="2"/>
  <c r="K101" i="2"/>
  <c r="J101" i="2"/>
  <c r="N101" i="2" s="1"/>
  <c r="I101" i="2"/>
  <c r="M100" i="2"/>
  <c r="L100" i="2"/>
  <c r="K100" i="2"/>
  <c r="J100" i="2"/>
  <c r="I100" i="2"/>
  <c r="M99" i="2"/>
  <c r="L99" i="2"/>
  <c r="K99" i="2"/>
  <c r="J99" i="2"/>
  <c r="I99" i="2"/>
  <c r="M98" i="2"/>
  <c r="L98" i="2"/>
  <c r="K98" i="2"/>
  <c r="J98" i="2"/>
  <c r="I98" i="2"/>
  <c r="M97" i="2"/>
  <c r="L97" i="2"/>
  <c r="K97" i="2"/>
  <c r="J97" i="2"/>
  <c r="I97" i="2"/>
  <c r="M96" i="2"/>
  <c r="L96" i="2"/>
  <c r="K96" i="2"/>
  <c r="J96" i="2"/>
  <c r="I96" i="2"/>
  <c r="M95" i="2"/>
  <c r="L95" i="2"/>
  <c r="K95" i="2"/>
  <c r="J95" i="2"/>
  <c r="I95" i="2"/>
  <c r="M94" i="2"/>
  <c r="L94" i="2"/>
  <c r="K94" i="2"/>
  <c r="J94" i="2"/>
  <c r="I94" i="2"/>
  <c r="M93" i="2"/>
  <c r="L93" i="2"/>
  <c r="K93" i="2"/>
  <c r="J93" i="2"/>
  <c r="N93" i="2" s="1"/>
  <c r="I93" i="2"/>
  <c r="M92" i="2"/>
  <c r="L92" i="2"/>
  <c r="K92" i="2"/>
  <c r="J92" i="2"/>
  <c r="I92" i="2"/>
  <c r="M91" i="2"/>
  <c r="L91" i="2"/>
  <c r="K91" i="2"/>
  <c r="J91" i="2"/>
  <c r="I91" i="2"/>
  <c r="M90" i="2"/>
  <c r="L90" i="2"/>
  <c r="K90" i="2"/>
  <c r="J90" i="2"/>
  <c r="I90" i="2"/>
  <c r="M89" i="2"/>
  <c r="L89" i="2"/>
  <c r="K89" i="2"/>
  <c r="J89" i="2"/>
  <c r="I89" i="2"/>
  <c r="M88" i="2"/>
  <c r="L88" i="2"/>
  <c r="K88" i="2"/>
  <c r="J88" i="2"/>
  <c r="I88" i="2"/>
  <c r="M87" i="2"/>
  <c r="L87" i="2"/>
  <c r="K87" i="2"/>
  <c r="J87" i="2"/>
  <c r="I87" i="2"/>
  <c r="M86" i="2"/>
  <c r="L86" i="2"/>
  <c r="K86" i="2"/>
  <c r="J86" i="2"/>
  <c r="I86" i="2"/>
  <c r="M85" i="2"/>
  <c r="L85" i="2"/>
  <c r="K85" i="2"/>
  <c r="J85" i="2"/>
  <c r="N85" i="2" s="1"/>
  <c r="I85" i="2"/>
  <c r="M84" i="2"/>
  <c r="L84" i="2"/>
  <c r="K84" i="2"/>
  <c r="J84" i="2"/>
  <c r="I84" i="2"/>
  <c r="M83" i="2"/>
  <c r="L83" i="2"/>
  <c r="K83" i="2"/>
  <c r="J83" i="2"/>
  <c r="I83" i="2"/>
  <c r="M82" i="2"/>
  <c r="L82" i="2"/>
  <c r="K82" i="2"/>
  <c r="J82" i="2"/>
  <c r="I82" i="2"/>
  <c r="M81" i="2"/>
  <c r="L81" i="2"/>
  <c r="K81" i="2"/>
  <c r="J81" i="2"/>
  <c r="I81" i="2"/>
  <c r="M80" i="2"/>
  <c r="L80" i="2"/>
  <c r="K80" i="2"/>
  <c r="J80" i="2"/>
  <c r="I80" i="2"/>
  <c r="M79" i="2"/>
  <c r="L79" i="2"/>
  <c r="K79" i="2"/>
  <c r="J79" i="2"/>
  <c r="I79" i="2"/>
  <c r="M78" i="2"/>
  <c r="L78" i="2"/>
  <c r="K78" i="2"/>
  <c r="J78" i="2"/>
  <c r="I78" i="2"/>
  <c r="M77" i="2"/>
  <c r="L77" i="2"/>
  <c r="K77" i="2"/>
  <c r="J77" i="2"/>
  <c r="N77" i="2" s="1"/>
  <c r="I77" i="2"/>
  <c r="M76" i="2"/>
  <c r="L76" i="2"/>
  <c r="K76" i="2"/>
  <c r="J76" i="2"/>
  <c r="I76" i="2"/>
  <c r="M75" i="2"/>
  <c r="L75" i="2"/>
  <c r="K75" i="2"/>
  <c r="J75" i="2"/>
  <c r="I75" i="2"/>
  <c r="M74" i="2"/>
  <c r="L74" i="2"/>
  <c r="K74" i="2"/>
  <c r="J74" i="2"/>
  <c r="I74" i="2"/>
  <c r="M73" i="2"/>
  <c r="L73" i="2"/>
  <c r="K73" i="2"/>
  <c r="J73" i="2"/>
  <c r="I73" i="2"/>
  <c r="M72" i="2"/>
  <c r="L72" i="2"/>
  <c r="K72" i="2"/>
  <c r="J72" i="2"/>
  <c r="I72" i="2"/>
  <c r="M71" i="2"/>
  <c r="L71" i="2"/>
  <c r="K71" i="2"/>
  <c r="J71" i="2"/>
  <c r="I71" i="2"/>
  <c r="M70" i="2"/>
  <c r="L70" i="2"/>
  <c r="K70" i="2"/>
  <c r="J70" i="2"/>
  <c r="I70" i="2"/>
  <c r="M69" i="2"/>
  <c r="L69" i="2"/>
  <c r="K69" i="2"/>
  <c r="J69" i="2"/>
  <c r="N69" i="2" s="1"/>
  <c r="I69" i="2"/>
  <c r="M68" i="2"/>
  <c r="L68" i="2"/>
  <c r="K68" i="2"/>
  <c r="J68" i="2"/>
  <c r="I68" i="2"/>
  <c r="M67" i="2"/>
  <c r="L67" i="2"/>
  <c r="K67" i="2"/>
  <c r="J67" i="2"/>
  <c r="I67" i="2"/>
  <c r="M66" i="2"/>
  <c r="L66" i="2"/>
  <c r="K66" i="2"/>
  <c r="J66" i="2"/>
  <c r="I66" i="2"/>
  <c r="M65" i="2"/>
  <c r="L65" i="2"/>
  <c r="K65" i="2"/>
  <c r="J65" i="2"/>
  <c r="I65" i="2"/>
  <c r="M64" i="2"/>
  <c r="L64" i="2"/>
  <c r="K64" i="2"/>
  <c r="J64" i="2"/>
  <c r="I64" i="2"/>
  <c r="M63" i="2"/>
  <c r="L63" i="2"/>
  <c r="K63" i="2"/>
  <c r="J63" i="2"/>
  <c r="I63" i="2"/>
  <c r="M62" i="2"/>
  <c r="L62" i="2"/>
  <c r="K62" i="2"/>
  <c r="J62" i="2"/>
  <c r="I62" i="2"/>
  <c r="M61" i="2"/>
  <c r="L61" i="2"/>
  <c r="K61" i="2"/>
  <c r="J61" i="2"/>
  <c r="N61" i="2" s="1"/>
  <c r="I61" i="2"/>
  <c r="M60" i="2"/>
  <c r="L60" i="2"/>
  <c r="K60" i="2"/>
  <c r="J60" i="2"/>
  <c r="I60" i="2"/>
  <c r="M59" i="2"/>
  <c r="L59" i="2"/>
  <c r="K59" i="2"/>
  <c r="J59" i="2"/>
  <c r="I59" i="2"/>
  <c r="M58" i="2"/>
  <c r="L58" i="2"/>
  <c r="K58" i="2"/>
  <c r="J58" i="2"/>
  <c r="I58" i="2"/>
  <c r="M57" i="2"/>
  <c r="L57" i="2"/>
  <c r="K57" i="2"/>
  <c r="J57" i="2"/>
  <c r="I57" i="2"/>
  <c r="M56" i="2"/>
  <c r="L56" i="2"/>
  <c r="K56" i="2"/>
  <c r="J56" i="2"/>
  <c r="I56" i="2"/>
  <c r="M55" i="2"/>
  <c r="L55" i="2"/>
  <c r="K55" i="2"/>
  <c r="J55" i="2"/>
  <c r="I55" i="2"/>
  <c r="M54" i="2"/>
  <c r="L54" i="2"/>
  <c r="K54" i="2"/>
  <c r="J54" i="2"/>
  <c r="I54" i="2"/>
  <c r="M53" i="2"/>
  <c r="L53" i="2"/>
  <c r="K53" i="2"/>
  <c r="J53" i="2"/>
  <c r="N53" i="2" s="1"/>
  <c r="I53" i="2"/>
  <c r="M52" i="2"/>
  <c r="L52" i="2"/>
  <c r="K52" i="2"/>
  <c r="J52" i="2"/>
  <c r="I52" i="2"/>
  <c r="M51" i="2"/>
  <c r="L51" i="2"/>
  <c r="K51" i="2"/>
  <c r="J51" i="2"/>
  <c r="I51" i="2"/>
  <c r="M50" i="2"/>
  <c r="L50" i="2"/>
  <c r="K50" i="2"/>
  <c r="J50" i="2"/>
  <c r="I50" i="2"/>
  <c r="M49" i="2"/>
  <c r="L49" i="2"/>
  <c r="K49" i="2"/>
  <c r="J49" i="2"/>
  <c r="I49" i="2"/>
  <c r="M48" i="2"/>
  <c r="L48" i="2"/>
  <c r="K48" i="2"/>
  <c r="J48" i="2"/>
  <c r="I48" i="2"/>
  <c r="M47" i="2"/>
  <c r="L47" i="2"/>
  <c r="K47" i="2"/>
  <c r="J47" i="2"/>
  <c r="I47" i="2"/>
  <c r="M46" i="2"/>
  <c r="L46" i="2"/>
  <c r="K46" i="2"/>
  <c r="J46" i="2"/>
  <c r="I46" i="2"/>
  <c r="M45" i="2"/>
  <c r="L45" i="2"/>
  <c r="K45" i="2"/>
  <c r="J45" i="2"/>
  <c r="I45" i="2"/>
  <c r="M44" i="2"/>
  <c r="L44" i="2"/>
  <c r="K44" i="2"/>
  <c r="J44" i="2"/>
  <c r="I44" i="2"/>
  <c r="M43" i="2"/>
  <c r="L43" i="2"/>
  <c r="K43" i="2"/>
  <c r="J43" i="2"/>
  <c r="I43" i="2"/>
  <c r="M42" i="2"/>
  <c r="L42" i="2"/>
  <c r="K42" i="2"/>
  <c r="J42" i="2"/>
  <c r="I42" i="2"/>
  <c r="M41" i="2"/>
  <c r="L41" i="2"/>
  <c r="K41" i="2"/>
  <c r="J41" i="2"/>
  <c r="I41" i="2"/>
  <c r="M40" i="2"/>
  <c r="L40" i="2"/>
  <c r="K40" i="2"/>
  <c r="J40" i="2"/>
  <c r="I40" i="2"/>
  <c r="M39" i="2"/>
  <c r="L39" i="2"/>
  <c r="K39" i="2"/>
  <c r="J39" i="2"/>
  <c r="I39" i="2"/>
  <c r="M38" i="2"/>
  <c r="L38" i="2"/>
  <c r="K38" i="2"/>
  <c r="J38" i="2"/>
  <c r="I38" i="2"/>
  <c r="M37" i="2"/>
  <c r="L37" i="2"/>
  <c r="K37" i="2"/>
  <c r="J37" i="2"/>
  <c r="I37" i="2"/>
  <c r="M36" i="2"/>
  <c r="L36" i="2"/>
  <c r="K36" i="2"/>
  <c r="J36" i="2"/>
  <c r="I36" i="2"/>
  <c r="M35" i="2"/>
  <c r="L35" i="2"/>
  <c r="K35" i="2"/>
  <c r="J35" i="2"/>
  <c r="I35" i="2"/>
  <c r="M34" i="2"/>
  <c r="L34" i="2"/>
  <c r="K34" i="2"/>
  <c r="J34" i="2"/>
  <c r="I34" i="2"/>
  <c r="M33" i="2"/>
  <c r="L33" i="2"/>
  <c r="K33" i="2"/>
  <c r="J33" i="2"/>
  <c r="I33" i="2"/>
  <c r="M32" i="2"/>
  <c r="L32" i="2"/>
  <c r="K32" i="2"/>
  <c r="J32" i="2"/>
  <c r="I32" i="2"/>
  <c r="M31" i="2"/>
  <c r="L31" i="2"/>
  <c r="K31" i="2"/>
  <c r="J31" i="2"/>
  <c r="I31" i="2"/>
  <c r="M30" i="2"/>
  <c r="L30" i="2"/>
  <c r="K30" i="2"/>
  <c r="J30" i="2"/>
  <c r="I30" i="2"/>
  <c r="M29" i="2"/>
  <c r="L29" i="2"/>
  <c r="K29" i="2"/>
  <c r="J29" i="2"/>
  <c r="I29" i="2"/>
  <c r="M28" i="2"/>
  <c r="L28" i="2"/>
  <c r="K28" i="2"/>
  <c r="J28" i="2"/>
  <c r="I28" i="2"/>
  <c r="M27" i="2"/>
  <c r="L27" i="2"/>
  <c r="K27" i="2"/>
  <c r="J27" i="2"/>
  <c r="I27" i="2"/>
  <c r="M26" i="2"/>
  <c r="L26" i="2"/>
  <c r="K26" i="2"/>
  <c r="J26" i="2"/>
  <c r="I26" i="2"/>
  <c r="M25" i="2"/>
  <c r="L25" i="2"/>
  <c r="K25" i="2"/>
  <c r="J25" i="2"/>
  <c r="I25" i="2"/>
  <c r="M24" i="2"/>
  <c r="L24" i="2"/>
  <c r="K24" i="2"/>
  <c r="J24" i="2"/>
  <c r="I24" i="2"/>
  <c r="M23" i="2"/>
  <c r="L23" i="2"/>
  <c r="K23" i="2"/>
  <c r="J23" i="2"/>
  <c r="I23" i="2"/>
  <c r="M22" i="2"/>
  <c r="L22" i="2"/>
  <c r="K22" i="2"/>
  <c r="J22" i="2"/>
  <c r="I22" i="2"/>
  <c r="M21" i="2"/>
  <c r="L21" i="2"/>
  <c r="K21" i="2"/>
  <c r="J21" i="2"/>
  <c r="I21" i="2"/>
  <c r="M20" i="2"/>
  <c r="L20" i="2"/>
  <c r="K20" i="2"/>
  <c r="J20" i="2"/>
  <c r="I20" i="2"/>
  <c r="M19" i="2"/>
  <c r="L19" i="2"/>
  <c r="K19" i="2"/>
  <c r="J19" i="2"/>
  <c r="I19" i="2"/>
  <c r="M18" i="2"/>
  <c r="L18" i="2"/>
  <c r="K18" i="2"/>
  <c r="J18" i="2"/>
  <c r="I18" i="2"/>
  <c r="M17" i="2"/>
  <c r="L17" i="2"/>
  <c r="K17" i="2"/>
  <c r="J17" i="2"/>
  <c r="I17" i="2"/>
  <c r="M16" i="2"/>
  <c r="L16" i="2"/>
  <c r="K16" i="2"/>
  <c r="J16" i="2"/>
  <c r="I16" i="2"/>
  <c r="M15" i="2"/>
  <c r="L15" i="2"/>
  <c r="K15" i="2"/>
  <c r="J15" i="2"/>
  <c r="I15" i="2"/>
  <c r="M14" i="2"/>
  <c r="L14" i="2"/>
  <c r="K14" i="2"/>
  <c r="J14" i="2"/>
  <c r="I14" i="2"/>
  <c r="M13" i="2"/>
  <c r="L13" i="2"/>
  <c r="K13" i="2"/>
  <c r="J13" i="2"/>
  <c r="I13" i="2"/>
  <c r="M12" i="2"/>
  <c r="L12" i="2"/>
  <c r="K12" i="2"/>
  <c r="J12" i="2"/>
  <c r="I12" i="2"/>
  <c r="M11" i="2"/>
  <c r="L11" i="2"/>
  <c r="K11" i="2"/>
  <c r="J11" i="2"/>
  <c r="I11" i="2"/>
  <c r="L10" i="2"/>
  <c r="K10" i="2"/>
  <c r="J10" i="2"/>
  <c r="I10" i="2"/>
  <c r="M9" i="2"/>
  <c r="L9" i="2"/>
  <c r="K9" i="2"/>
  <c r="J9" i="2"/>
  <c r="I9" i="2"/>
  <c r="M8" i="2"/>
  <c r="L8" i="2"/>
  <c r="K8" i="2"/>
  <c r="J8" i="2"/>
  <c r="I8" i="2"/>
  <c r="L7" i="2"/>
  <c r="K7" i="2"/>
  <c r="J7" i="2"/>
  <c r="I7" i="2"/>
  <c r="N81" i="2" l="1"/>
  <c r="N73" i="2"/>
  <c r="N97" i="2"/>
  <c r="N65" i="2"/>
  <c r="N105" i="2"/>
  <c r="O105" i="2" s="1"/>
  <c r="E105" i="2" s="1"/>
  <c r="N57" i="2"/>
  <c r="O57" i="2" s="1"/>
  <c r="E57" i="2" s="1"/>
  <c r="N89" i="2"/>
  <c r="O89" i="2" s="1"/>
  <c r="E89" i="2" s="1"/>
  <c r="N10" i="2"/>
  <c r="O10" i="2" s="1"/>
  <c r="E10" i="2" s="1"/>
  <c r="N11" i="2"/>
  <c r="O11" i="2" s="1"/>
  <c r="E11" i="2" s="1"/>
  <c r="N15" i="2"/>
  <c r="N19" i="2"/>
  <c r="N22" i="2"/>
  <c r="N26" i="2"/>
  <c r="O26" i="2" s="1"/>
  <c r="E26" i="2" s="1"/>
  <c r="N30" i="2"/>
  <c r="O30" i="2" s="1"/>
  <c r="E30" i="2" s="1"/>
  <c r="N34" i="2"/>
  <c r="O34" i="2" s="1"/>
  <c r="E34" i="2" s="1"/>
  <c r="N38" i="2"/>
  <c r="O38" i="2" s="1"/>
  <c r="E38" i="2" s="1"/>
  <c r="P37" i="4" s="1"/>
  <c r="N42" i="2"/>
  <c r="O42" i="2" s="1"/>
  <c r="E42" i="2" s="1"/>
  <c r="N46" i="2"/>
  <c r="N55" i="2"/>
  <c r="N59" i="2"/>
  <c r="O59" i="2" s="1"/>
  <c r="E59" i="2" s="1"/>
  <c r="N63" i="2"/>
  <c r="O63" i="2" s="1"/>
  <c r="E63" i="2" s="1"/>
  <c r="N67" i="2"/>
  <c r="O67" i="2" s="1"/>
  <c r="E67" i="2" s="1"/>
  <c r="N71" i="2"/>
  <c r="O71" i="2" s="1"/>
  <c r="E71" i="2" s="1"/>
  <c r="N75" i="2"/>
  <c r="O75" i="2" s="1"/>
  <c r="E75" i="2" s="1"/>
  <c r="N79" i="2"/>
  <c r="O79" i="2" s="1"/>
  <c r="E79" i="2" s="1"/>
  <c r="N83" i="2"/>
  <c r="N87" i="2"/>
  <c r="O87" i="2" s="1"/>
  <c r="E87" i="2" s="1"/>
  <c r="N91" i="2"/>
  <c r="O91" i="2" s="1"/>
  <c r="E91" i="2" s="1"/>
  <c r="N95" i="2"/>
  <c r="O95" i="2" s="1"/>
  <c r="E95" i="2" s="1"/>
  <c r="N99" i="2"/>
  <c r="O99" i="2" s="1"/>
  <c r="E99" i="2" s="1"/>
  <c r="N103" i="2"/>
  <c r="O103" i="2" s="1"/>
  <c r="E103" i="2" s="1"/>
  <c r="U11" i="4"/>
  <c r="N51" i="2"/>
  <c r="O51" i="2" s="1"/>
  <c r="E51" i="2" s="1"/>
  <c r="N13" i="2"/>
  <c r="O13" i="2" s="1"/>
  <c r="E13" i="2" s="1"/>
  <c r="N17" i="2"/>
  <c r="O17" i="2" s="1"/>
  <c r="E17" i="2" s="1"/>
  <c r="N21" i="2"/>
  <c r="N24" i="2"/>
  <c r="O24" i="2" s="1"/>
  <c r="E24" i="2" s="1"/>
  <c r="N28" i="2"/>
  <c r="N32" i="2"/>
  <c r="O32" i="2" s="1"/>
  <c r="E32" i="2" s="1"/>
  <c r="N36" i="2"/>
  <c r="O36" i="2" s="1"/>
  <c r="E36" i="2" s="1"/>
  <c r="N40" i="2"/>
  <c r="O40" i="2" s="1"/>
  <c r="E40" i="2" s="1"/>
  <c r="N44" i="2"/>
  <c r="N48" i="2"/>
  <c r="O48" i="2" s="1"/>
  <c r="E48" i="2" s="1"/>
  <c r="O15" i="2"/>
  <c r="E15" i="2" s="1"/>
  <c r="O19" i="2"/>
  <c r="E19" i="2" s="1"/>
  <c r="N12" i="2"/>
  <c r="N14" i="2"/>
  <c r="N16" i="2"/>
  <c r="N18" i="2"/>
  <c r="N20" i="2"/>
  <c r="N23" i="2"/>
  <c r="N25" i="2"/>
  <c r="N27" i="2"/>
  <c r="N47" i="2"/>
  <c r="N49" i="2"/>
  <c r="N50" i="2"/>
  <c r="O50" i="2" s="1"/>
  <c r="E50" i="2" s="1"/>
  <c r="N52" i="2"/>
  <c r="N54" i="2"/>
  <c r="N56" i="2"/>
  <c r="N58" i="2"/>
  <c r="N60" i="2"/>
  <c r="N62" i="2"/>
  <c r="N64" i="2"/>
  <c r="N66" i="2"/>
  <c r="N68" i="2"/>
  <c r="N70" i="2"/>
  <c r="N72" i="2"/>
  <c r="N74" i="2"/>
  <c r="N76" i="2"/>
  <c r="N78" i="2"/>
  <c r="N80" i="2"/>
  <c r="N82" i="2"/>
  <c r="N84" i="2"/>
  <c r="N86" i="2"/>
  <c r="N88" i="2"/>
  <c r="N90" i="2"/>
  <c r="N92" i="2"/>
  <c r="N94" i="2"/>
  <c r="N96" i="2"/>
  <c r="N98" i="2"/>
  <c r="N100" i="2"/>
  <c r="N102" i="2"/>
  <c r="N104" i="2"/>
  <c r="O21" i="2"/>
  <c r="E21" i="2" s="1"/>
  <c r="O22" i="2"/>
  <c r="E22" i="2" s="1"/>
  <c r="O28" i="2"/>
  <c r="E28" i="2" s="1"/>
  <c r="O53" i="2"/>
  <c r="E53" i="2" s="1"/>
  <c r="O55" i="2"/>
  <c r="E55" i="2" s="1"/>
  <c r="O61" i="2"/>
  <c r="E61" i="2" s="1"/>
  <c r="O65" i="2"/>
  <c r="E65" i="2" s="1"/>
  <c r="O69" i="2"/>
  <c r="E69" i="2" s="1"/>
  <c r="O73" i="2"/>
  <c r="E73" i="2" s="1"/>
  <c r="O77" i="2"/>
  <c r="E77" i="2" s="1"/>
  <c r="O81" i="2"/>
  <c r="E81" i="2" s="1"/>
  <c r="O83" i="2"/>
  <c r="E83" i="2" s="1"/>
  <c r="O85" i="2"/>
  <c r="E85" i="2" s="1"/>
  <c r="O93" i="2"/>
  <c r="E93" i="2" s="1"/>
  <c r="O97" i="2"/>
  <c r="E97" i="2" s="1"/>
  <c r="O101" i="2"/>
  <c r="E101" i="2" s="1"/>
  <c r="X153" i="4"/>
  <c r="U153" i="4"/>
  <c r="X17" i="4"/>
  <c r="U17" i="4"/>
  <c r="X13" i="4"/>
  <c r="U13" i="4"/>
  <c r="X72" i="4"/>
  <c r="U72" i="4"/>
  <c r="X256" i="4"/>
  <c r="U256" i="4"/>
  <c r="X118" i="4"/>
  <c r="U118" i="4"/>
  <c r="X187" i="4"/>
  <c r="U187" i="4"/>
  <c r="X233" i="4"/>
  <c r="U233" i="4"/>
  <c r="X302" i="4"/>
  <c r="U302" i="4"/>
  <c r="X394" i="4"/>
  <c r="U394" i="4"/>
  <c r="X325" i="4"/>
  <c r="U325" i="4"/>
  <c r="U417" i="4"/>
  <c r="X417" i="4"/>
  <c r="U601" i="4"/>
  <c r="X601" i="4"/>
  <c r="X693" i="4"/>
  <c r="U693" i="4"/>
  <c r="X509" i="4"/>
  <c r="U509" i="4"/>
  <c r="X670" i="4"/>
  <c r="U670" i="4"/>
  <c r="U762" i="4"/>
  <c r="X762" i="4"/>
  <c r="X831" i="4"/>
  <c r="U831" i="4"/>
  <c r="X877" i="4"/>
  <c r="U877" i="4"/>
  <c r="X854" i="4"/>
  <c r="U854" i="4"/>
  <c r="X26" i="4"/>
  <c r="U26" i="4"/>
  <c r="U47" i="4"/>
  <c r="X47" i="4"/>
  <c r="U139" i="4"/>
  <c r="X139" i="4"/>
  <c r="X93" i="4"/>
  <c r="U93" i="4"/>
  <c r="X162" i="4"/>
  <c r="U162" i="4"/>
  <c r="X208" i="4"/>
  <c r="U208" i="4"/>
  <c r="X277" i="4"/>
  <c r="U277" i="4"/>
  <c r="X346" i="4"/>
  <c r="U346" i="4"/>
  <c r="X438" i="4"/>
  <c r="U438" i="4"/>
  <c r="X369" i="4"/>
  <c r="U369" i="4"/>
  <c r="X461" i="4"/>
  <c r="U461" i="4"/>
  <c r="X645" i="4"/>
  <c r="U645" i="4"/>
  <c r="X737" i="4"/>
  <c r="U737" i="4"/>
  <c r="X622" i="4"/>
  <c r="U622" i="4"/>
  <c r="X714" i="4"/>
  <c r="U714" i="4"/>
  <c r="U783" i="4"/>
  <c r="X783" i="4"/>
  <c r="X875" i="4"/>
  <c r="U875" i="4"/>
  <c r="X921" i="4"/>
  <c r="U921" i="4"/>
  <c r="X898" i="4"/>
  <c r="U898" i="4"/>
  <c r="U45" i="4"/>
  <c r="X45" i="4"/>
  <c r="U137" i="4"/>
  <c r="X137" i="4"/>
  <c r="X91" i="4"/>
  <c r="U91" i="4"/>
  <c r="X160" i="4"/>
  <c r="U160" i="4"/>
  <c r="X206" i="4"/>
  <c r="U206" i="4"/>
  <c r="X275" i="4"/>
  <c r="U275" i="4"/>
  <c r="X344" i="4"/>
  <c r="U344" i="4"/>
  <c r="X436" i="4"/>
  <c r="U436" i="4"/>
  <c r="X367" i="4"/>
  <c r="U367" i="4"/>
  <c r="X459" i="4"/>
  <c r="U459" i="4"/>
  <c r="X643" i="4"/>
  <c r="U643" i="4"/>
  <c r="X735" i="4"/>
  <c r="U735" i="4"/>
  <c r="X620" i="4"/>
  <c r="U620" i="4"/>
  <c r="X712" i="4"/>
  <c r="U712" i="4"/>
  <c r="U781" i="4"/>
  <c r="X781" i="4"/>
  <c r="X804" i="4"/>
  <c r="U804" i="4"/>
  <c r="X919" i="4"/>
  <c r="U919" i="4"/>
  <c r="X896" i="4"/>
  <c r="U896" i="4"/>
  <c r="U43" i="4"/>
  <c r="X43" i="4"/>
  <c r="U135" i="4"/>
  <c r="X135" i="4"/>
  <c r="X89" i="4"/>
  <c r="U89" i="4"/>
  <c r="X158" i="4"/>
  <c r="U158" i="4"/>
  <c r="X204" i="4"/>
  <c r="U204" i="4"/>
  <c r="X273" i="4"/>
  <c r="U273" i="4"/>
  <c r="X342" i="4"/>
  <c r="U342" i="4"/>
  <c r="X434" i="4"/>
  <c r="U434" i="4"/>
  <c r="X365" i="4"/>
  <c r="U365" i="4"/>
  <c r="X457" i="4"/>
  <c r="U457" i="4"/>
  <c r="X641" i="4"/>
  <c r="U641" i="4"/>
  <c r="X733" i="4"/>
  <c r="U733" i="4"/>
  <c r="X618" i="4"/>
  <c r="U618" i="4"/>
  <c r="X710" i="4"/>
  <c r="U710" i="4"/>
  <c r="U779" i="4"/>
  <c r="X779" i="4"/>
  <c r="X871" i="4"/>
  <c r="U871" i="4"/>
  <c r="X917" i="4"/>
  <c r="U917" i="4"/>
  <c r="X894" i="4"/>
  <c r="U894" i="4"/>
  <c r="X64" i="4"/>
  <c r="U64" i="4"/>
  <c r="U248" i="4"/>
  <c r="X248" i="4"/>
  <c r="X110" i="4"/>
  <c r="U110" i="4"/>
  <c r="X179" i="4"/>
  <c r="U179" i="4"/>
  <c r="X225" i="4"/>
  <c r="U225" i="4"/>
  <c r="X294" i="4"/>
  <c r="U294" i="4"/>
  <c r="X386" i="4"/>
  <c r="U386" i="4"/>
  <c r="X317" i="4"/>
  <c r="U317" i="4"/>
  <c r="U409" i="4"/>
  <c r="X409" i="4"/>
  <c r="U593" i="4"/>
  <c r="X593" i="4"/>
  <c r="X685" i="4"/>
  <c r="U685" i="4"/>
  <c r="X501" i="4"/>
  <c r="U501" i="4"/>
  <c r="X662" i="4"/>
  <c r="U662" i="4"/>
  <c r="U754" i="4"/>
  <c r="X754" i="4"/>
  <c r="U823" i="4"/>
  <c r="X823" i="4"/>
  <c r="X869" i="4"/>
  <c r="U869" i="4"/>
  <c r="X846" i="4"/>
  <c r="U846" i="4"/>
  <c r="U39" i="4"/>
  <c r="X39" i="4"/>
  <c r="U131" i="4"/>
  <c r="X131" i="4"/>
  <c r="X85" i="4"/>
  <c r="U85" i="4"/>
  <c r="X154" i="4"/>
  <c r="U154" i="4"/>
  <c r="X200" i="4"/>
  <c r="U200" i="4"/>
  <c r="X269" i="4"/>
  <c r="U269" i="4"/>
  <c r="X338" i="4"/>
  <c r="U338" i="4"/>
  <c r="X430" i="4"/>
  <c r="U430" i="4"/>
  <c r="X361" i="4"/>
  <c r="U361" i="4"/>
  <c r="X453" i="4"/>
  <c r="U453" i="4"/>
  <c r="X637" i="4"/>
  <c r="U637" i="4"/>
  <c r="X729" i="4"/>
  <c r="U729" i="4"/>
  <c r="X614" i="4"/>
  <c r="U614" i="4"/>
  <c r="X706" i="4"/>
  <c r="U706" i="4"/>
  <c r="U775" i="4"/>
  <c r="X775" i="4"/>
  <c r="X867" i="4"/>
  <c r="U867" i="4"/>
  <c r="X913" i="4"/>
  <c r="U913" i="4"/>
  <c r="X890" i="4"/>
  <c r="U890" i="4"/>
  <c r="X60" i="4"/>
  <c r="U60" i="4"/>
  <c r="U244" i="4"/>
  <c r="X244" i="4"/>
  <c r="X106" i="4"/>
  <c r="U106" i="4"/>
  <c r="X175" i="4"/>
  <c r="U175" i="4"/>
  <c r="X221" i="4"/>
  <c r="U221" i="4"/>
  <c r="X290" i="4"/>
  <c r="U290" i="4"/>
  <c r="X382" i="4"/>
  <c r="U382" i="4"/>
  <c r="X359" i="4"/>
  <c r="U359" i="4"/>
  <c r="X451" i="4"/>
  <c r="U451" i="4"/>
  <c r="U589" i="4"/>
  <c r="X589" i="4"/>
  <c r="X681" i="4"/>
  <c r="U681" i="4"/>
  <c r="X497" i="4"/>
  <c r="U497" i="4"/>
  <c r="X658" i="4"/>
  <c r="U658" i="4"/>
  <c r="U750" i="4"/>
  <c r="X750" i="4"/>
  <c r="U819" i="4"/>
  <c r="X819" i="4"/>
  <c r="X865" i="4"/>
  <c r="U865" i="4"/>
  <c r="X842" i="4"/>
  <c r="U842" i="4"/>
  <c r="X265" i="4"/>
  <c r="U265" i="4"/>
  <c r="X334" i="4"/>
  <c r="U334" i="4"/>
  <c r="X426" i="4"/>
  <c r="U426" i="4"/>
  <c r="X311" i="4"/>
  <c r="U311" i="4"/>
  <c r="U403" i="4"/>
  <c r="X403" i="4"/>
  <c r="X633" i="4"/>
  <c r="U633" i="4"/>
  <c r="X725" i="4"/>
  <c r="U725" i="4"/>
  <c r="X610" i="4"/>
  <c r="U610" i="4"/>
  <c r="X702" i="4"/>
  <c r="U702" i="4"/>
  <c r="U817" i="4"/>
  <c r="X817" i="4"/>
  <c r="X794" i="4"/>
  <c r="U794" i="4"/>
  <c r="X840" i="4"/>
  <c r="U840" i="4"/>
  <c r="U771" i="4"/>
  <c r="X771" i="4"/>
  <c r="X286" i="4"/>
  <c r="U286" i="4"/>
  <c r="X378" i="4"/>
  <c r="U378" i="4"/>
  <c r="X355" i="4"/>
  <c r="U355" i="4"/>
  <c r="X447" i="4"/>
  <c r="U447" i="4"/>
  <c r="U585" i="4"/>
  <c r="X585" i="4"/>
  <c r="X677" i="4"/>
  <c r="U677" i="4"/>
  <c r="X493" i="4"/>
  <c r="U493" i="4"/>
  <c r="X654" i="4"/>
  <c r="U654" i="4"/>
  <c r="U746" i="4"/>
  <c r="X746" i="4"/>
  <c r="U769" i="4"/>
  <c r="X769" i="4"/>
  <c r="X861" i="4"/>
  <c r="U861" i="4"/>
  <c r="X838" i="4"/>
  <c r="U838" i="4"/>
  <c r="X261" i="4"/>
  <c r="U261" i="4"/>
  <c r="X330" i="4"/>
  <c r="U330" i="4"/>
  <c r="X422" i="4"/>
  <c r="U422" i="4"/>
  <c r="X307" i="4"/>
  <c r="U307" i="4"/>
  <c r="U399" i="4"/>
  <c r="X399" i="4"/>
  <c r="X537" i="4"/>
  <c r="U537" i="4"/>
  <c r="X629" i="4"/>
  <c r="U629" i="4"/>
  <c r="X721" i="4"/>
  <c r="U721" i="4"/>
  <c r="X491" i="4"/>
  <c r="U491" i="4"/>
  <c r="X606" i="4"/>
  <c r="U606" i="4"/>
  <c r="X698" i="4"/>
  <c r="U698" i="4"/>
  <c r="U813" i="4"/>
  <c r="X813" i="4"/>
  <c r="U767" i="4"/>
  <c r="X767" i="4"/>
  <c r="X905" i="4"/>
  <c r="U905" i="4"/>
  <c r="U882" i="4"/>
  <c r="X882" i="4"/>
  <c r="U25" i="4"/>
  <c r="X25" i="4"/>
  <c r="X48" i="4"/>
  <c r="U48" i="4"/>
  <c r="X117" i="4"/>
  <c r="U117" i="4"/>
  <c r="X163" i="4"/>
  <c r="U163" i="4"/>
  <c r="X209" i="4"/>
  <c r="U209" i="4"/>
  <c r="U255" i="4"/>
  <c r="X255" i="4"/>
  <c r="U301" i="4"/>
  <c r="X301" i="4"/>
  <c r="X370" i="4"/>
  <c r="U370" i="4"/>
  <c r="U462" i="4"/>
  <c r="X462" i="4"/>
  <c r="X393" i="4"/>
  <c r="U393" i="4"/>
  <c r="X508" i="4"/>
  <c r="U508" i="4"/>
  <c r="U669" i="4"/>
  <c r="X669" i="4"/>
  <c r="X600" i="4"/>
  <c r="U600" i="4"/>
  <c r="U692" i="4"/>
  <c r="X692" i="4"/>
  <c r="U807" i="4"/>
  <c r="X807" i="4"/>
  <c r="X784" i="4"/>
  <c r="U784" i="4"/>
  <c r="U853" i="4"/>
  <c r="X853" i="4"/>
  <c r="U876" i="4"/>
  <c r="X876" i="4"/>
  <c r="U23" i="4"/>
  <c r="X23" i="4"/>
  <c r="X69" i="4"/>
  <c r="U69" i="4"/>
  <c r="X115" i="4"/>
  <c r="U115" i="4"/>
  <c r="X161" i="4"/>
  <c r="U161" i="4"/>
  <c r="X207" i="4"/>
  <c r="U207" i="4"/>
  <c r="U253" i="4"/>
  <c r="X253" i="4"/>
  <c r="U299" i="4"/>
  <c r="X299" i="4"/>
  <c r="X368" i="4"/>
  <c r="U368" i="4"/>
  <c r="U460" i="4"/>
  <c r="X460" i="4"/>
  <c r="X391" i="4"/>
  <c r="U391" i="4"/>
  <c r="X506" i="4"/>
  <c r="U506" i="4"/>
  <c r="U667" i="4"/>
  <c r="X667" i="4"/>
  <c r="U598" i="4"/>
  <c r="X598" i="4"/>
  <c r="U690" i="4"/>
  <c r="X690" i="4"/>
  <c r="U805" i="4"/>
  <c r="X805" i="4"/>
  <c r="X759" i="4"/>
  <c r="U759" i="4"/>
  <c r="U828" i="4"/>
  <c r="X828" i="4"/>
  <c r="U874" i="4"/>
  <c r="X874" i="4"/>
  <c r="X44" i="4"/>
  <c r="U44" i="4"/>
  <c r="X90" i="4"/>
  <c r="U90" i="4"/>
  <c r="X136" i="4"/>
  <c r="U136" i="4"/>
  <c r="X182" i="4"/>
  <c r="U182" i="4"/>
  <c r="U228" i="4"/>
  <c r="X228" i="4"/>
  <c r="U274" i="4"/>
  <c r="X274" i="4"/>
  <c r="X320" i="4"/>
  <c r="U320" i="4"/>
  <c r="U412" i="4"/>
  <c r="X412" i="4"/>
  <c r="X343" i="4"/>
  <c r="U343" i="4"/>
  <c r="X435" i="4"/>
  <c r="U435" i="4"/>
  <c r="U619" i="4"/>
  <c r="X619" i="4"/>
  <c r="U711" i="4"/>
  <c r="X711" i="4"/>
  <c r="U642" i="4"/>
  <c r="X642" i="4"/>
  <c r="U734" i="4"/>
  <c r="X734" i="4"/>
  <c r="X757" i="4"/>
  <c r="U757" i="4"/>
  <c r="U826" i="4"/>
  <c r="X826" i="4"/>
  <c r="U895" i="4"/>
  <c r="X895" i="4"/>
  <c r="U918" i="4"/>
  <c r="X918" i="4"/>
  <c r="X65" i="4"/>
  <c r="U65" i="4"/>
  <c r="X111" i="4"/>
  <c r="U111" i="4"/>
  <c r="X157" i="4"/>
  <c r="U157" i="4"/>
  <c r="X203" i="4"/>
  <c r="U203" i="4"/>
  <c r="U249" i="4"/>
  <c r="X249" i="4"/>
  <c r="U295" i="4"/>
  <c r="X295" i="4"/>
  <c r="X364" i="4"/>
  <c r="U364" i="4"/>
  <c r="U456" i="4"/>
  <c r="X456" i="4"/>
  <c r="X387" i="4"/>
  <c r="U387" i="4"/>
  <c r="X502" i="4"/>
  <c r="U502" i="4"/>
  <c r="U663" i="4"/>
  <c r="X663" i="4"/>
  <c r="U594" i="4"/>
  <c r="X594" i="4"/>
  <c r="U686" i="4"/>
  <c r="X686" i="4"/>
  <c r="U801" i="4"/>
  <c r="X801" i="4"/>
  <c r="X755" i="4"/>
  <c r="U755" i="4"/>
  <c r="U824" i="4"/>
  <c r="X824" i="4"/>
  <c r="U870" i="4"/>
  <c r="X870" i="4"/>
  <c r="X40" i="4"/>
  <c r="U40" i="4"/>
  <c r="X86" i="4"/>
  <c r="U86" i="4"/>
  <c r="X132" i="4"/>
  <c r="U132" i="4"/>
  <c r="X178" i="4"/>
  <c r="U178" i="4"/>
  <c r="U224" i="4"/>
  <c r="X224" i="4"/>
  <c r="U270" i="4"/>
  <c r="X270" i="4"/>
  <c r="X316" i="4"/>
  <c r="U316" i="4"/>
  <c r="U408" i="4"/>
  <c r="X408" i="4"/>
  <c r="X339" i="4"/>
  <c r="U339" i="4"/>
  <c r="X431" i="4"/>
  <c r="U431" i="4"/>
  <c r="U615" i="4"/>
  <c r="X615" i="4"/>
  <c r="U707" i="4"/>
  <c r="X707" i="4"/>
  <c r="U638" i="4"/>
  <c r="X638" i="4"/>
  <c r="U730" i="4"/>
  <c r="X730" i="4"/>
  <c r="X753" i="4"/>
  <c r="U753" i="4"/>
  <c r="U822" i="4"/>
  <c r="X822" i="4"/>
  <c r="U891" i="4"/>
  <c r="X891" i="4"/>
  <c r="U914" i="4"/>
  <c r="X914" i="4"/>
  <c r="X61" i="4"/>
  <c r="U61" i="4"/>
  <c r="X107" i="4"/>
  <c r="U107" i="4"/>
  <c r="X199" i="4"/>
  <c r="U199" i="4"/>
  <c r="X245" i="4"/>
  <c r="U245" i="4"/>
  <c r="U291" i="4"/>
  <c r="X291" i="4"/>
  <c r="X360" i="4"/>
  <c r="U360" i="4"/>
  <c r="U452" i="4"/>
  <c r="X452" i="4"/>
  <c r="X383" i="4"/>
  <c r="U383" i="4"/>
  <c r="U613" i="4"/>
  <c r="X613" i="4"/>
  <c r="U705" i="4"/>
  <c r="X705" i="4"/>
  <c r="U590" i="4"/>
  <c r="X590" i="4"/>
  <c r="U682" i="4"/>
  <c r="X682" i="4"/>
  <c r="U797" i="4"/>
  <c r="X797" i="4"/>
  <c r="X751" i="4"/>
  <c r="U751" i="4"/>
  <c r="U820" i="4"/>
  <c r="X820" i="4"/>
  <c r="U866" i="4"/>
  <c r="X866" i="4"/>
  <c r="X36" i="4"/>
  <c r="U36" i="4"/>
  <c r="X82" i="4"/>
  <c r="U82" i="4"/>
  <c r="X128" i="4"/>
  <c r="U128" i="4"/>
  <c r="X174" i="4"/>
  <c r="U174" i="4"/>
  <c r="U220" i="4"/>
  <c r="X220" i="4"/>
  <c r="U266" i="4"/>
  <c r="X266" i="4"/>
  <c r="X312" i="4"/>
  <c r="U312" i="4"/>
  <c r="U404" i="4"/>
  <c r="X404" i="4"/>
  <c r="X335" i="4"/>
  <c r="U335" i="4"/>
  <c r="X427" i="4"/>
  <c r="U427" i="4"/>
  <c r="U496" i="4"/>
  <c r="X496" i="4"/>
  <c r="U657" i="4"/>
  <c r="X657" i="4"/>
  <c r="U634" i="4"/>
  <c r="X634" i="4"/>
  <c r="U726" i="4"/>
  <c r="X726" i="4"/>
  <c r="X749" i="4"/>
  <c r="U749" i="4"/>
  <c r="U818" i="4"/>
  <c r="X818" i="4"/>
  <c r="U887" i="4"/>
  <c r="X887" i="4"/>
  <c r="U910" i="4"/>
  <c r="X910" i="4"/>
  <c r="U287" i="4"/>
  <c r="X287" i="4"/>
  <c r="X356" i="4"/>
  <c r="U356" i="4"/>
  <c r="U448" i="4"/>
  <c r="X448" i="4"/>
  <c r="X379" i="4"/>
  <c r="U379" i="4"/>
  <c r="U609" i="4"/>
  <c r="X609" i="4"/>
  <c r="U701" i="4"/>
  <c r="X701" i="4"/>
  <c r="U586" i="4"/>
  <c r="X586" i="4"/>
  <c r="U678" i="4"/>
  <c r="X678" i="4"/>
  <c r="X770" i="4"/>
  <c r="U770" i="4"/>
  <c r="U839" i="4"/>
  <c r="X839" i="4"/>
  <c r="U816" i="4"/>
  <c r="X816" i="4"/>
  <c r="U862" i="4"/>
  <c r="X862" i="4"/>
  <c r="U285" i="4"/>
  <c r="X285" i="4"/>
  <c r="X354" i="4"/>
  <c r="U354" i="4"/>
  <c r="U446" i="4"/>
  <c r="X446" i="4"/>
  <c r="X377" i="4"/>
  <c r="U377" i="4"/>
  <c r="X515" i="4"/>
  <c r="U515" i="4"/>
  <c r="U607" i="4"/>
  <c r="X607" i="4"/>
  <c r="U699" i="4"/>
  <c r="X699" i="4"/>
  <c r="U584" i="4"/>
  <c r="X584" i="4"/>
  <c r="U676" i="4"/>
  <c r="X676" i="4"/>
  <c r="X768" i="4"/>
  <c r="U768" i="4"/>
  <c r="X883" i="4"/>
  <c r="U883" i="4"/>
  <c r="U814" i="4"/>
  <c r="X814" i="4"/>
  <c r="U860" i="4"/>
  <c r="X860" i="4"/>
  <c r="X19" i="4"/>
  <c r="U19" i="4"/>
  <c r="X15" i="4"/>
  <c r="U15" i="4"/>
  <c r="U49" i="4"/>
  <c r="X49" i="4"/>
  <c r="U141" i="4"/>
  <c r="X141" i="4"/>
  <c r="X95" i="4"/>
  <c r="U95" i="4"/>
  <c r="X164" i="4"/>
  <c r="U164" i="4"/>
  <c r="X210" i="4"/>
  <c r="U210" i="4"/>
  <c r="U279" i="4"/>
  <c r="X279" i="4"/>
  <c r="X348" i="4"/>
  <c r="U348" i="4"/>
  <c r="X440" i="4"/>
  <c r="U440" i="4"/>
  <c r="X371" i="4"/>
  <c r="U371" i="4"/>
  <c r="X463" i="4"/>
  <c r="U463" i="4"/>
  <c r="X647" i="4"/>
  <c r="U647" i="4"/>
  <c r="X739" i="4"/>
  <c r="U739" i="4"/>
  <c r="X624" i="4"/>
  <c r="U624" i="4"/>
  <c r="X716" i="4"/>
  <c r="U716" i="4"/>
  <c r="U785" i="4"/>
  <c r="X785" i="4"/>
  <c r="X808" i="4"/>
  <c r="U808" i="4"/>
  <c r="X923" i="4"/>
  <c r="U923" i="4"/>
  <c r="X900" i="4"/>
  <c r="U900" i="4"/>
  <c r="X24" i="4"/>
  <c r="U24" i="4"/>
  <c r="X70" i="4"/>
  <c r="U70" i="4"/>
  <c r="X254" i="4"/>
  <c r="U254" i="4"/>
  <c r="X116" i="4"/>
  <c r="U116" i="4"/>
  <c r="X185" i="4"/>
  <c r="U185" i="4"/>
  <c r="X231" i="4"/>
  <c r="U231" i="4"/>
  <c r="X300" i="4"/>
  <c r="U300" i="4"/>
  <c r="X392" i="4"/>
  <c r="U392" i="4"/>
  <c r="X323" i="4"/>
  <c r="U323" i="4"/>
  <c r="U415" i="4"/>
  <c r="X415" i="4"/>
  <c r="U599" i="4"/>
  <c r="X599" i="4"/>
  <c r="X691" i="4"/>
  <c r="U691" i="4"/>
  <c r="X507" i="4"/>
  <c r="U507" i="4"/>
  <c r="X668" i="4"/>
  <c r="U668" i="4"/>
  <c r="U760" i="4"/>
  <c r="X760" i="4"/>
  <c r="U829" i="4"/>
  <c r="X829" i="4"/>
  <c r="X806" i="4"/>
  <c r="U806" i="4"/>
  <c r="X852" i="4"/>
  <c r="U852" i="4"/>
  <c r="X22" i="4"/>
  <c r="U22" i="4"/>
  <c r="X68" i="4"/>
  <c r="U68" i="4"/>
  <c r="X252" i="4"/>
  <c r="U252" i="4"/>
  <c r="X114" i="4"/>
  <c r="U114" i="4"/>
  <c r="X183" i="4"/>
  <c r="U183" i="4"/>
  <c r="X229" i="4"/>
  <c r="U229" i="4"/>
  <c r="X298" i="4"/>
  <c r="U298" i="4"/>
  <c r="X390" i="4"/>
  <c r="U390" i="4"/>
  <c r="X321" i="4"/>
  <c r="U321" i="4"/>
  <c r="U413" i="4"/>
  <c r="X413" i="4"/>
  <c r="U597" i="4"/>
  <c r="X597" i="4"/>
  <c r="X689" i="4"/>
  <c r="U689" i="4"/>
  <c r="X505" i="4"/>
  <c r="U505" i="4"/>
  <c r="X666" i="4"/>
  <c r="U666" i="4"/>
  <c r="U758" i="4"/>
  <c r="X758" i="4"/>
  <c r="U827" i="4"/>
  <c r="X827" i="4"/>
  <c r="X873" i="4"/>
  <c r="U873" i="4"/>
  <c r="X850" i="4"/>
  <c r="U850" i="4"/>
  <c r="X20" i="4"/>
  <c r="U20" i="4"/>
  <c r="X66" i="4"/>
  <c r="U66" i="4"/>
  <c r="X250" i="4"/>
  <c r="U250" i="4"/>
  <c r="X112" i="4"/>
  <c r="U112" i="4"/>
  <c r="X181" i="4"/>
  <c r="U181" i="4"/>
  <c r="X227" i="4"/>
  <c r="U227" i="4"/>
  <c r="X296" i="4"/>
  <c r="U296" i="4"/>
  <c r="X388" i="4"/>
  <c r="U388" i="4"/>
  <c r="X319" i="4"/>
  <c r="U319" i="4"/>
  <c r="U411" i="4"/>
  <c r="X411" i="4"/>
  <c r="U595" i="4"/>
  <c r="X595" i="4"/>
  <c r="X687" i="4"/>
  <c r="U687" i="4"/>
  <c r="X503" i="4"/>
  <c r="U503" i="4"/>
  <c r="X664" i="4"/>
  <c r="U664" i="4"/>
  <c r="U756" i="4"/>
  <c r="X756" i="4"/>
  <c r="U825" i="4"/>
  <c r="X825" i="4"/>
  <c r="X802" i="4"/>
  <c r="U802" i="4"/>
  <c r="X848" i="4"/>
  <c r="U848" i="4"/>
  <c r="U41" i="4"/>
  <c r="X41" i="4"/>
  <c r="U133" i="4"/>
  <c r="X133" i="4"/>
  <c r="X87" i="4"/>
  <c r="U87" i="4"/>
  <c r="X156" i="4"/>
  <c r="U156" i="4"/>
  <c r="X202" i="4"/>
  <c r="U202" i="4"/>
  <c r="X271" i="4"/>
  <c r="U271" i="4"/>
  <c r="X340" i="4"/>
  <c r="U340" i="4"/>
  <c r="X432" i="4"/>
  <c r="U432" i="4"/>
  <c r="X363" i="4"/>
  <c r="U363" i="4"/>
  <c r="X455" i="4"/>
  <c r="U455" i="4"/>
  <c r="X639" i="4"/>
  <c r="U639" i="4"/>
  <c r="X731" i="4"/>
  <c r="U731" i="4"/>
  <c r="X616" i="4"/>
  <c r="U616" i="4"/>
  <c r="X708" i="4"/>
  <c r="U708" i="4"/>
  <c r="U777" i="4"/>
  <c r="X777" i="4"/>
  <c r="X800" i="4"/>
  <c r="U800" i="4"/>
  <c r="X915" i="4"/>
  <c r="U915" i="4"/>
  <c r="X892" i="4"/>
  <c r="U892" i="4"/>
  <c r="X62" i="4"/>
  <c r="U62" i="4"/>
  <c r="U246" i="4"/>
  <c r="X246" i="4"/>
  <c r="X108" i="4"/>
  <c r="U108" i="4"/>
  <c r="X177" i="4"/>
  <c r="U177" i="4"/>
  <c r="X223" i="4"/>
  <c r="U223" i="4"/>
  <c r="X292" i="4"/>
  <c r="U292" i="4"/>
  <c r="X384" i="4"/>
  <c r="U384" i="4"/>
  <c r="X315" i="4"/>
  <c r="U315" i="4"/>
  <c r="U407" i="4"/>
  <c r="X407" i="4"/>
  <c r="U591" i="4"/>
  <c r="X591" i="4"/>
  <c r="X683" i="4"/>
  <c r="U683" i="4"/>
  <c r="X499" i="4"/>
  <c r="U499" i="4"/>
  <c r="X660" i="4"/>
  <c r="U660" i="4"/>
  <c r="U752" i="4"/>
  <c r="X752" i="4"/>
  <c r="U821" i="4"/>
  <c r="X821" i="4"/>
  <c r="X798" i="4"/>
  <c r="U798" i="4"/>
  <c r="X844" i="4"/>
  <c r="U844" i="4"/>
  <c r="U37" i="4"/>
  <c r="X37" i="4"/>
  <c r="U129" i="4"/>
  <c r="X129" i="4"/>
  <c r="X83" i="4"/>
  <c r="U83" i="4"/>
  <c r="X152" i="4"/>
  <c r="U152" i="4"/>
  <c r="X198" i="4"/>
  <c r="U198" i="4"/>
  <c r="X267" i="4"/>
  <c r="U267" i="4"/>
  <c r="X336" i="4"/>
  <c r="U336" i="4"/>
  <c r="X428" i="4"/>
  <c r="U428" i="4"/>
  <c r="X313" i="4"/>
  <c r="U313" i="4"/>
  <c r="U405" i="4"/>
  <c r="X405" i="4"/>
  <c r="X635" i="4"/>
  <c r="U635" i="4"/>
  <c r="X727" i="4"/>
  <c r="U727" i="4"/>
  <c r="X612" i="4"/>
  <c r="U612" i="4"/>
  <c r="X704" i="4"/>
  <c r="U704" i="4"/>
  <c r="U773" i="4"/>
  <c r="X773" i="4"/>
  <c r="X796" i="4"/>
  <c r="U796" i="4"/>
  <c r="X911" i="4"/>
  <c r="U911" i="4"/>
  <c r="X888" i="4"/>
  <c r="U888" i="4"/>
  <c r="X288" i="4"/>
  <c r="U288" i="4"/>
  <c r="X380" i="4"/>
  <c r="U380" i="4"/>
  <c r="X357" i="4"/>
  <c r="U357" i="4"/>
  <c r="X449" i="4"/>
  <c r="U449" i="4"/>
  <c r="U587" i="4"/>
  <c r="X587" i="4"/>
  <c r="X679" i="4"/>
  <c r="U679" i="4"/>
  <c r="X495" i="4"/>
  <c r="U495" i="4"/>
  <c r="X656" i="4"/>
  <c r="U656" i="4"/>
  <c r="U748" i="4"/>
  <c r="X748" i="4"/>
  <c r="X863" i="4"/>
  <c r="U863" i="4"/>
  <c r="X909" i="4"/>
  <c r="U909" i="4"/>
  <c r="X886" i="4"/>
  <c r="U886" i="4"/>
  <c r="X263" i="4"/>
  <c r="U263" i="4"/>
  <c r="X332" i="4"/>
  <c r="U332" i="4"/>
  <c r="X424" i="4"/>
  <c r="U424" i="4"/>
  <c r="X309" i="4"/>
  <c r="U309" i="4"/>
  <c r="U401" i="4"/>
  <c r="X401" i="4"/>
  <c r="X631" i="4"/>
  <c r="U631" i="4"/>
  <c r="X723" i="4"/>
  <c r="U723" i="4"/>
  <c r="X516" i="4"/>
  <c r="U516" i="4"/>
  <c r="X608" i="4"/>
  <c r="U608" i="4"/>
  <c r="X700" i="4"/>
  <c r="U700" i="4"/>
  <c r="U815" i="4"/>
  <c r="X815" i="4"/>
  <c r="X792" i="4"/>
  <c r="U792" i="4"/>
  <c r="X907" i="4"/>
  <c r="U907" i="4"/>
  <c r="X884" i="4"/>
  <c r="U884" i="4"/>
  <c r="X284" i="4"/>
  <c r="U284" i="4"/>
  <c r="X376" i="4"/>
  <c r="U376" i="4"/>
  <c r="X353" i="4"/>
  <c r="U353" i="4"/>
  <c r="X445" i="4"/>
  <c r="U445" i="4"/>
  <c r="U583" i="4"/>
  <c r="X583" i="4"/>
  <c r="X675" i="4"/>
  <c r="U675" i="4"/>
  <c r="X514" i="4"/>
  <c r="U514" i="4"/>
  <c r="X652" i="4"/>
  <c r="U652" i="4"/>
  <c r="U744" i="4"/>
  <c r="X744" i="4"/>
  <c r="X859" i="4"/>
  <c r="U859" i="4"/>
  <c r="X790" i="4"/>
  <c r="U790" i="4"/>
  <c r="X836" i="4"/>
  <c r="U836" i="4"/>
  <c r="X21" i="4"/>
  <c r="U21" i="4"/>
  <c r="X71" i="4"/>
  <c r="U71" i="4"/>
  <c r="X94" i="4"/>
  <c r="U94" i="4"/>
  <c r="X140" i="4"/>
  <c r="U140" i="4"/>
  <c r="X186" i="4"/>
  <c r="U186" i="4"/>
  <c r="U232" i="4"/>
  <c r="X232" i="4"/>
  <c r="U278" i="4"/>
  <c r="X278" i="4"/>
  <c r="X324" i="4"/>
  <c r="U324" i="4"/>
  <c r="U416" i="4"/>
  <c r="X416" i="4"/>
  <c r="X347" i="4"/>
  <c r="U347" i="4"/>
  <c r="X439" i="4"/>
  <c r="U439" i="4"/>
  <c r="U623" i="4"/>
  <c r="X623" i="4"/>
  <c r="U715" i="4"/>
  <c r="X715" i="4"/>
  <c r="U646" i="4"/>
  <c r="X646" i="4"/>
  <c r="U738" i="4"/>
  <c r="X738" i="4"/>
  <c r="X761" i="4"/>
  <c r="U761" i="4"/>
  <c r="U830" i="4"/>
  <c r="X830" i="4"/>
  <c r="U899" i="4"/>
  <c r="X899" i="4"/>
  <c r="U922" i="4"/>
  <c r="X922" i="4"/>
  <c r="X46" i="4"/>
  <c r="U46" i="4"/>
  <c r="X92" i="4"/>
  <c r="U92" i="4"/>
  <c r="X138" i="4"/>
  <c r="U138" i="4"/>
  <c r="X184" i="4"/>
  <c r="U184" i="4"/>
  <c r="U230" i="4"/>
  <c r="X230" i="4"/>
  <c r="U276" i="4"/>
  <c r="X276" i="4"/>
  <c r="X322" i="4"/>
  <c r="U322" i="4"/>
  <c r="U414" i="4"/>
  <c r="X414" i="4"/>
  <c r="X345" i="4"/>
  <c r="U345" i="4"/>
  <c r="X437" i="4"/>
  <c r="U437" i="4"/>
  <c r="U621" i="4"/>
  <c r="X621" i="4"/>
  <c r="U713" i="4"/>
  <c r="X713" i="4"/>
  <c r="U644" i="4"/>
  <c r="X644" i="4"/>
  <c r="U736" i="4"/>
  <c r="X736" i="4"/>
  <c r="U851" i="4"/>
  <c r="X851" i="4"/>
  <c r="X782" i="4"/>
  <c r="U782" i="4"/>
  <c r="U897" i="4"/>
  <c r="X897" i="4"/>
  <c r="U920" i="4"/>
  <c r="X920" i="4"/>
  <c r="X67" i="4"/>
  <c r="U67" i="4"/>
  <c r="X113" i="4"/>
  <c r="U113" i="4"/>
  <c r="X159" i="4"/>
  <c r="U159" i="4"/>
  <c r="X205" i="4"/>
  <c r="U205" i="4"/>
  <c r="U251" i="4"/>
  <c r="X251" i="4"/>
  <c r="U297" i="4"/>
  <c r="X297" i="4"/>
  <c r="X366" i="4"/>
  <c r="U366" i="4"/>
  <c r="U458" i="4"/>
  <c r="X458" i="4"/>
  <c r="X389" i="4"/>
  <c r="U389" i="4"/>
  <c r="X504" i="4"/>
  <c r="U504" i="4"/>
  <c r="U665" i="4"/>
  <c r="X665" i="4"/>
  <c r="U596" i="4"/>
  <c r="X596" i="4"/>
  <c r="U688" i="4"/>
  <c r="X688" i="4"/>
  <c r="U803" i="4"/>
  <c r="X803" i="4"/>
  <c r="X780" i="4"/>
  <c r="U780" i="4"/>
  <c r="U849" i="4"/>
  <c r="X849" i="4"/>
  <c r="U872" i="4"/>
  <c r="X872" i="4"/>
  <c r="X42" i="4"/>
  <c r="U42" i="4"/>
  <c r="X88" i="4"/>
  <c r="U88" i="4"/>
  <c r="X134" i="4"/>
  <c r="U134" i="4"/>
  <c r="X180" i="4"/>
  <c r="U180" i="4"/>
  <c r="U226" i="4"/>
  <c r="X226" i="4"/>
  <c r="U272" i="4"/>
  <c r="X272" i="4"/>
  <c r="X318" i="4"/>
  <c r="U318" i="4"/>
  <c r="U410" i="4"/>
  <c r="X410" i="4"/>
  <c r="X341" i="4"/>
  <c r="U341" i="4"/>
  <c r="X433" i="4"/>
  <c r="U433" i="4"/>
  <c r="U617" i="4"/>
  <c r="X617" i="4"/>
  <c r="U709" i="4"/>
  <c r="X709" i="4"/>
  <c r="U640" i="4"/>
  <c r="X640" i="4"/>
  <c r="U732" i="4"/>
  <c r="X732" i="4"/>
  <c r="U847" i="4"/>
  <c r="X847" i="4"/>
  <c r="X778" i="4"/>
  <c r="U778" i="4"/>
  <c r="U893" i="4"/>
  <c r="X893" i="4"/>
  <c r="U916" i="4"/>
  <c r="X916" i="4"/>
  <c r="X63" i="4"/>
  <c r="U63" i="4"/>
  <c r="X109" i="4"/>
  <c r="U109" i="4"/>
  <c r="X155" i="4"/>
  <c r="U155" i="4"/>
  <c r="X201" i="4"/>
  <c r="U201" i="4"/>
  <c r="X247" i="4"/>
  <c r="U247" i="4"/>
  <c r="U293" i="4"/>
  <c r="X293" i="4"/>
  <c r="X362" i="4"/>
  <c r="U362" i="4"/>
  <c r="U454" i="4"/>
  <c r="X454" i="4"/>
  <c r="X385" i="4"/>
  <c r="U385" i="4"/>
  <c r="X500" i="4"/>
  <c r="U500" i="4"/>
  <c r="U661" i="4"/>
  <c r="X661" i="4"/>
  <c r="U592" i="4"/>
  <c r="X592" i="4"/>
  <c r="U684" i="4"/>
  <c r="X684" i="4"/>
  <c r="U799" i="4"/>
  <c r="X799" i="4"/>
  <c r="X776" i="4"/>
  <c r="U776" i="4"/>
  <c r="U845" i="4"/>
  <c r="X845" i="4"/>
  <c r="U868" i="4"/>
  <c r="X868" i="4"/>
  <c r="X38" i="4"/>
  <c r="U38" i="4"/>
  <c r="X84" i="4"/>
  <c r="U84" i="4"/>
  <c r="X130" i="4"/>
  <c r="U130" i="4"/>
  <c r="X176" i="4"/>
  <c r="U176" i="4"/>
  <c r="U222" i="4"/>
  <c r="X222" i="4"/>
  <c r="U268" i="4"/>
  <c r="X268" i="4"/>
  <c r="X314" i="4"/>
  <c r="U314" i="4"/>
  <c r="U406" i="4"/>
  <c r="X406" i="4"/>
  <c r="X337" i="4"/>
  <c r="U337" i="4"/>
  <c r="X429" i="4"/>
  <c r="U429" i="4"/>
  <c r="X498" i="4"/>
  <c r="U498" i="4"/>
  <c r="U659" i="4"/>
  <c r="X659" i="4"/>
  <c r="U636" i="4"/>
  <c r="X636" i="4"/>
  <c r="U728" i="4"/>
  <c r="X728" i="4"/>
  <c r="U843" i="4"/>
  <c r="X843" i="4"/>
  <c r="X774" i="4"/>
  <c r="U774" i="4"/>
  <c r="U889" i="4"/>
  <c r="X889" i="4"/>
  <c r="U912" i="4"/>
  <c r="X912" i="4"/>
  <c r="X59" i="4"/>
  <c r="U59" i="4"/>
  <c r="X105" i="4"/>
  <c r="U105" i="4"/>
  <c r="X151" i="4"/>
  <c r="U151" i="4"/>
  <c r="X197" i="4"/>
  <c r="U197" i="4"/>
  <c r="X243" i="4"/>
  <c r="U243" i="4"/>
  <c r="U289" i="4"/>
  <c r="X289" i="4"/>
  <c r="X358" i="4"/>
  <c r="U358" i="4"/>
  <c r="U450" i="4"/>
  <c r="X450" i="4"/>
  <c r="X381" i="4"/>
  <c r="U381" i="4"/>
  <c r="U611" i="4"/>
  <c r="X611" i="4"/>
  <c r="U703" i="4"/>
  <c r="X703" i="4"/>
  <c r="U588" i="4"/>
  <c r="X588" i="4"/>
  <c r="U680" i="4"/>
  <c r="X680" i="4"/>
  <c r="U795" i="4"/>
  <c r="X795" i="4"/>
  <c r="X772" i="4"/>
  <c r="U772" i="4"/>
  <c r="U841" i="4"/>
  <c r="X841" i="4"/>
  <c r="U864" i="4"/>
  <c r="X864" i="4"/>
  <c r="U264" i="4"/>
  <c r="X264" i="4"/>
  <c r="X310" i="4"/>
  <c r="U310" i="4"/>
  <c r="U402" i="4"/>
  <c r="X402" i="4"/>
  <c r="X333" i="4"/>
  <c r="U333" i="4"/>
  <c r="X425" i="4"/>
  <c r="U425" i="4"/>
  <c r="U494" i="4"/>
  <c r="X494" i="4"/>
  <c r="U655" i="4"/>
  <c r="X655" i="4"/>
  <c r="U632" i="4"/>
  <c r="X632" i="4"/>
  <c r="U724" i="4"/>
  <c r="X724" i="4"/>
  <c r="U793" i="4"/>
  <c r="X793" i="4"/>
  <c r="X747" i="4"/>
  <c r="U747" i="4"/>
  <c r="U885" i="4"/>
  <c r="X885" i="4"/>
  <c r="U908" i="4"/>
  <c r="X908" i="4"/>
  <c r="U262" i="4"/>
  <c r="X262" i="4"/>
  <c r="X308" i="4"/>
  <c r="U308" i="4"/>
  <c r="U400" i="4"/>
  <c r="X400" i="4"/>
  <c r="X331" i="4"/>
  <c r="U331" i="4"/>
  <c r="X423" i="4"/>
  <c r="U423" i="4"/>
  <c r="X492" i="4"/>
  <c r="U492" i="4"/>
  <c r="U653" i="4"/>
  <c r="X653" i="4"/>
  <c r="U630" i="4"/>
  <c r="X630" i="4"/>
  <c r="U722" i="4"/>
  <c r="X722" i="4"/>
  <c r="U791" i="4"/>
  <c r="X791" i="4"/>
  <c r="X745" i="4"/>
  <c r="U745" i="4"/>
  <c r="U837" i="4"/>
  <c r="X837" i="4"/>
  <c r="U906" i="4"/>
  <c r="X906" i="4"/>
  <c r="U582" i="4"/>
  <c r="X582" i="4"/>
  <c r="U628" i="4"/>
  <c r="X628" i="4"/>
  <c r="U674" i="4"/>
  <c r="X674" i="4"/>
  <c r="U720" i="4"/>
  <c r="X720" i="4"/>
  <c r="U605" i="4"/>
  <c r="X605" i="4"/>
  <c r="U651" i="4"/>
  <c r="X651" i="4"/>
  <c r="U697" i="4"/>
  <c r="X697" i="4"/>
  <c r="X375" i="4"/>
  <c r="U375" i="4"/>
  <c r="X398" i="4"/>
  <c r="U398" i="4"/>
  <c r="U559" i="4"/>
  <c r="X559" i="4"/>
  <c r="X467" i="4"/>
  <c r="U467" i="4"/>
  <c r="X536" i="4"/>
  <c r="U536" i="4"/>
  <c r="X7" i="4"/>
  <c r="U490" i="4"/>
  <c r="X490" i="4"/>
  <c r="I31" i="6"/>
  <c r="X513" i="4"/>
  <c r="U513" i="4"/>
  <c r="U485" i="4"/>
  <c r="U481" i="4"/>
  <c r="U477" i="4"/>
  <c r="U473" i="4"/>
  <c r="U469" i="4"/>
  <c r="U484" i="4"/>
  <c r="U480" i="4"/>
  <c r="U476" i="4"/>
  <c r="U472" i="4"/>
  <c r="U468" i="4"/>
  <c r="U532" i="4"/>
  <c r="U530" i="4"/>
  <c r="U528" i="4"/>
  <c r="U526" i="4"/>
  <c r="U524" i="4"/>
  <c r="U522" i="4"/>
  <c r="U520" i="4"/>
  <c r="U518" i="4"/>
  <c r="U554" i="4"/>
  <c r="U552" i="4"/>
  <c r="U550" i="4"/>
  <c r="U548" i="4"/>
  <c r="U546" i="4"/>
  <c r="U544" i="4"/>
  <c r="U542" i="4"/>
  <c r="U540" i="4"/>
  <c r="U538" i="4"/>
  <c r="U577" i="4"/>
  <c r="U573" i="4"/>
  <c r="U569" i="4"/>
  <c r="U565" i="4"/>
  <c r="U561" i="4"/>
  <c r="U578" i="4"/>
  <c r="U574" i="4"/>
  <c r="U570" i="4"/>
  <c r="U566" i="4"/>
  <c r="U562" i="4"/>
  <c r="U444" i="4"/>
  <c r="U483" i="4"/>
  <c r="U479" i="4"/>
  <c r="U475" i="4"/>
  <c r="U471" i="4"/>
  <c r="U421" i="4"/>
  <c r="U486" i="4"/>
  <c r="U482" i="4"/>
  <c r="U478" i="4"/>
  <c r="U474" i="4"/>
  <c r="U470" i="4"/>
  <c r="U531" i="4"/>
  <c r="U529" i="4"/>
  <c r="U527" i="4"/>
  <c r="U525" i="4"/>
  <c r="U523" i="4"/>
  <c r="U521" i="4"/>
  <c r="U519" i="4"/>
  <c r="U517" i="4"/>
  <c r="U555" i="4"/>
  <c r="U553" i="4"/>
  <c r="U551" i="4"/>
  <c r="U549" i="4"/>
  <c r="U547" i="4"/>
  <c r="U545" i="4"/>
  <c r="U543" i="4"/>
  <c r="U541" i="4"/>
  <c r="U539" i="4"/>
  <c r="U575" i="4"/>
  <c r="U571" i="4"/>
  <c r="U567" i="4"/>
  <c r="U563" i="4"/>
  <c r="U576" i="4"/>
  <c r="U572" i="4"/>
  <c r="U568" i="4"/>
  <c r="U564" i="4"/>
  <c r="U560" i="4"/>
  <c r="O44" i="2"/>
  <c r="E44" i="2" s="1"/>
  <c r="O46" i="2"/>
  <c r="E46" i="2" s="1"/>
  <c r="N33" i="2"/>
  <c r="N35" i="2"/>
  <c r="N37" i="2"/>
  <c r="N39" i="2"/>
  <c r="N41" i="2"/>
  <c r="N43" i="2"/>
  <c r="N45" i="2"/>
  <c r="N31" i="2"/>
  <c r="N29" i="2"/>
  <c r="U283" i="4"/>
  <c r="U329" i="4"/>
  <c r="U306" i="4"/>
  <c r="U260" i="4"/>
  <c r="U352" i="4"/>
  <c r="X12" i="4"/>
  <c r="U12" i="4"/>
  <c r="U34" i="4"/>
  <c r="X34" i="4"/>
  <c r="U103" i="4"/>
  <c r="X103" i="4"/>
  <c r="X172" i="4"/>
  <c r="U172" i="4"/>
  <c r="X241" i="4"/>
  <c r="U241" i="4"/>
  <c r="X195" i="4"/>
  <c r="U195" i="4"/>
  <c r="U32" i="4"/>
  <c r="X32" i="4"/>
  <c r="X78" i="4"/>
  <c r="U78" i="4"/>
  <c r="U124" i="4"/>
  <c r="X124" i="4"/>
  <c r="X193" i="4"/>
  <c r="U193" i="4"/>
  <c r="X239" i="4"/>
  <c r="U239" i="4"/>
  <c r="U7" i="4"/>
  <c r="U53" i="4"/>
  <c r="X53" i="4"/>
  <c r="X122" i="4"/>
  <c r="U122" i="4"/>
  <c r="X168" i="4"/>
  <c r="U168" i="4"/>
  <c r="U237" i="4"/>
  <c r="X191" i="4"/>
  <c r="U191" i="4"/>
  <c r="X58" i="4"/>
  <c r="U58" i="4"/>
  <c r="X196" i="4"/>
  <c r="U196" i="4"/>
  <c r="X127" i="4"/>
  <c r="U127" i="4"/>
  <c r="X173" i="4"/>
  <c r="U173" i="4"/>
  <c r="U242" i="4"/>
  <c r="X56" i="4"/>
  <c r="U56" i="4"/>
  <c r="X148" i="4"/>
  <c r="U148" i="4"/>
  <c r="X125" i="4"/>
  <c r="U125" i="4"/>
  <c r="X194" i="4"/>
  <c r="U194" i="4"/>
  <c r="X240" i="4"/>
  <c r="U240" i="4"/>
  <c r="X8" i="4"/>
  <c r="U8" i="4"/>
  <c r="X100" i="4"/>
  <c r="U100" i="4"/>
  <c r="X146" i="4"/>
  <c r="U146" i="4"/>
  <c r="X123" i="4"/>
  <c r="U123" i="4"/>
  <c r="U215" i="4"/>
  <c r="X215" i="4"/>
  <c r="X57" i="4"/>
  <c r="U57" i="4"/>
  <c r="X80" i="4"/>
  <c r="U80" i="4"/>
  <c r="U126" i="4"/>
  <c r="X126" i="4"/>
  <c r="X218" i="4"/>
  <c r="U218" i="4"/>
  <c r="X149" i="4"/>
  <c r="U149" i="4"/>
  <c r="U9" i="4"/>
  <c r="X9" i="4"/>
  <c r="U55" i="4"/>
  <c r="X55" i="4"/>
  <c r="U101" i="4"/>
  <c r="X101" i="4"/>
  <c r="X170" i="4"/>
  <c r="U170" i="4"/>
  <c r="X216" i="4"/>
  <c r="U216" i="4"/>
  <c r="X147" i="4"/>
  <c r="U147" i="4"/>
  <c r="U30" i="4"/>
  <c r="X76" i="4"/>
  <c r="U76" i="4"/>
  <c r="U99" i="4"/>
  <c r="X99" i="4"/>
  <c r="X214" i="4"/>
  <c r="X145" i="4"/>
  <c r="U145" i="4"/>
  <c r="X35" i="4"/>
  <c r="U35" i="4"/>
  <c r="X81" i="4"/>
  <c r="U81" i="4"/>
  <c r="X104" i="4"/>
  <c r="U104" i="4"/>
  <c r="X150" i="4"/>
  <c r="U150" i="4"/>
  <c r="U219" i="4"/>
  <c r="X219" i="4"/>
  <c r="X33" i="4"/>
  <c r="U33" i="4"/>
  <c r="X79" i="4"/>
  <c r="U79" i="4"/>
  <c r="X102" i="4"/>
  <c r="U102" i="4"/>
  <c r="X171" i="4"/>
  <c r="U171" i="4"/>
  <c r="U217" i="4"/>
  <c r="X217" i="4"/>
  <c r="X54" i="4"/>
  <c r="U54" i="4"/>
  <c r="X31" i="4"/>
  <c r="U31" i="4"/>
  <c r="X77" i="4"/>
  <c r="U77" i="4"/>
  <c r="X192" i="4"/>
  <c r="U192" i="4"/>
  <c r="X169" i="4"/>
  <c r="U169" i="4"/>
  <c r="X238" i="4"/>
  <c r="U238" i="4"/>
  <c r="N9" i="2"/>
  <c r="N8" i="2"/>
  <c r="N7" i="2"/>
  <c r="O7" i="2" s="1"/>
  <c r="I24" i="6" l="1"/>
  <c r="F43" i="6"/>
  <c r="F44" i="6"/>
  <c r="F35" i="6"/>
  <c r="F34" i="6"/>
  <c r="F41" i="6"/>
  <c r="I39" i="6"/>
  <c r="F38" i="6"/>
  <c r="L38" i="6" s="1"/>
  <c r="I29" i="6"/>
  <c r="F37" i="6"/>
  <c r="F33" i="6"/>
  <c r="F36" i="6"/>
  <c r="F32" i="6"/>
  <c r="P25" i="4"/>
  <c r="D26" i="6"/>
  <c r="D443" i="4"/>
  <c r="S454" i="4" s="1"/>
  <c r="P21" i="4"/>
  <c r="D22" i="6"/>
  <c r="D351" i="4"/>
  <c r="S352" i="4" s="1"/>
  <c r="P16" i="4"/>
  <c r="D236" i="4"/>
  <c r="S251" i="4" s="1"/>
  <c r="D17" i="6"/>
  <c r="P18" i="4"/>
  <c r="D19" i="6"/>
  <c r="D282" i="4"/>
  <c r="S294" i="4" s="1"/>
  <c r="P12" i="4"/>
  <c r="D144" i="4"/>
  <c r="S155" i="4" s="1"/>
  <c r="D13" i="6"/>
  <c r="D28" i="6"/>
  <c r="D489" i="4"/>
  <c r="S491" i="4" s="1"/>
  <c r="P27" i="4"/>
  <c r="D24" i="6"/>
  <c r="D397" i="4"/>
  <c r="S415" i="4" s="1"/>
  <c r="Y415" i="4" s="1"/>
  <c r="P23" i="4"/>
  <c r="D21" i="6"/>
  <c r="D328" i="4"/>
  <c r="S335" i="4" s="1"/>
  <c r="P20" i="4"/>
  <c r="P9" i="4"/>
  <c r="D75" i="4"/>
  <c r="S91" i="4" s="1"/>
  <c r="D10" i="6"/>
  <c r="P14" i="4"/>
  <c r="D15" i="6"/>
  <c r="D190" i="4"/>
  <c r="S205" i="4" s="1"/>
  <c r="P10" i="4"/>
  <c r="D11" i="6"/>
  <c r="D98" i="4"/>
  <c r="S114" i="4" s="1"/>
  <c r="O8" i="2"/>
  <c r="E8" i="2" s="1"/>
  <c r="E104" i="2"/>
  <c r="O104" i="2"/>
  <c r="O100" i="2"/>
  <c r="E100" i="2" s="1"/>
  <c r="O96" i="2"/>
  <c r="E96" i="2" s="1"/>
  <c r="O92" i="2"/>
  <c r="E92" i="2" s="1"/>
  <c r="O88" i="2"/>
  <c r="E88" i="2" s="1"/>
  <c r="O84" i="2"/>
  <c r="E84" i="2" s="1"/>
  <c r="O80" i="2"/>
  <c r="E80" i="2" s="1"/>
  <c r="O76" i="2"/>
  <c r="E76" i="2" s="1"/>
  <c r="O72" i="2"/>
  <c r="E72" i="2" s="1"/>
  <c r="O68" i="2"/>
  <c r="E68" i="2" s="1"/>
  <c r="O64" i="2"/>
  <c r="E64" i="2" s="1"/>
  <c r="O60" i="2"/>
  <c r="E60" i="2" s="1"/>
  <c r="O56" i="2"/>
  <c r="E56" i="2" s="1"/>
  <c r="O52" i="2"/>
  <c r="E52" i="2" s="1"/>
  <c r="O49" i="2"/>
  <c r="E49" i="2" s="1"/>
  <c r="O27" i="2"/>
  <c r="E27" i="2" s="1"/>
  <c r="E23" i="2"/>
  <c r="O23" i="2"/>
  <c r="O18" i="2"/>
  <c r="E18" i="2" s="1"/>
  <c r="O14" i="2"/>
  <c r="E14" i="2" s="1"/>
  <c r="O9" i="2"/>
  <c r="E9" i="2" s="1"/>
  <c r="P8" i="4" s="1"/>
  <c r="F19" i="6"/>
  <c r="L19" i="6" s="1"/>
  <c r="O102" i="2"/>
  <c r="E102" i="2" s="1"/>
  <c r="O98" i="2"/>
  <c r="E98" i="2" s="1"/>
  <c r="O94" i="2"/>
  <c r="E94" i="2" s="1"/>
  <c r="O90" i="2"/>
  <c r="E90" i="2" s="1"/>
  <c r="O86" i="2"/>
  <c r="E86" i="2" s="1"/>
  <c r="O82" i="2"/>
  <c r="E82" i="2" s="1"/>
  <c r="O78" i="2"/>
  <c r="E78" i="2" s="1"/>
  <c r="O74" i="2"/>
  <c r="E74" i="2" s="1"/>
  <c r="O70" i="2"/>
  <c r="E70" i="2" s="1"/>
  <c r="O66" i="2"/>
  <c r="E66" i="2" s="1"/>
  <c r="O62" i="2"/>
  <c r="E62" i="2" s="1"/>
  <c r="O58" i="2"/>
  <c r="E58" i="2" s="1"/>
  <c r="O54" i="2"/>
  <c r="E54" i="2" s="1"/>
  <c r="O47" i="2"/>
  <c r="E47" i="2" s="1"/>
  <c r="O25" i="2"/>
  <c r="E25" i="2" s="1"/>
  <c r="O20" i="2"/>
  <c r="E20" i="2" s="1"/>
  <c r="O16" i="2"/>
  <c r="E16" i="2" s="1"/>
  <c r="O12" i="2"/>
  <c r="E12" i="2" s="1"/>
  <c r="I19" i="6"/>
  <c r="I7" i="6"/>
  <c r="F7" i="6"/>
  <c r="L7" i="6" s="1"/>
  <c r="I45" i="6"/>
  <c r="F46" i="6"/>
  <c r="I40" i="6"/>
  <c r="I42" i="6"/>
  <c r="F31" i="6"/>
  <c r="L31" i="6" s="1"/>
  <c r="I37" i="6"/>
  <c r="I35" i="6"/>
  <c r="I33" i="6"/>
  <c r="L33" i="6" s="1"/>
  <c r="I38" i="6"/>
  <c r="I36" i="6"/>
  <c r="L36" i="6" s="1"/>
  <c r="I34" i="6"/>
  <c r="I32" i="6"/>
  <c r="L32" i="6" s="1"/>
  <c r="I43" i="6"/>
  <c r="L43" i="6" s="1"/>
  <c r="I41" i="6"/>
  <c r="I44" i="6"/>
  <c r="F39" i="6"/>
  <c r="F45" i="6"/>
  <c r="I46" i="6"/>
  <c r="L46" i="6" s="1"/>
  <c r="F40" i="6"/>
  <c r="F42" i="6"/>
  <c r="P45" i="4"/>
  <c r="D903" i="4"/>
  <c r="P41" i="4"/>
  <c r="D811" i="4"/>
  <c r="P33" i="4"/>
  <c r="P29" i="4"/>
  <c r="P43" i="4"/>
  <c r="D857" i="4"/>
  <c r="P39" i="4"/>
  <c r="D765" i="4"/>
  <c r="P35" i="4"/>
  <c r="P31" i="4"/>
  <c r="S368" i="4"/>
  <c r="S362" i="4"/>
  <c r="S360" i="4"/>
  <c r="S369" i="4"/>
  <c r="S365" i="4"/>
  <c r="S355" i="4"/>
  <c r="S288" i="4"/>
  <c r="S285" i="4"/>
  <c r="S297" i="4"/>
  <c r="S413" i="4"/>
  <c r="Y413" i="4" s="1"/>
  <c r="S400" i="4"/>
  <c r="Y400" i="4" s="1"/>
  <c r="S407" i="4"/>
  <c r="Y407" i="4" s="1"/>
  <c r="S345" i="4"/>
  <c r="S341" i="4"/>
  <c r="S339" i="4"/>
  <c r="S337" i="4"/>
  <c r="S342" i="4"/>
  <c r="S340" i="4"/>
  <c r="L37" i="6"/>
  <c r="L35" i="6"/>
  <c r="AB7" i="4"/>
  <c r="B6" i="3" s="1"/>
  <c r="AE20" i="4"/>
  <c r="E19" i="3" s="1"/>
  <c r="AE10" i="4"/>
  <c r="E9" i="3" s="1"/>
  <c r="I25" i="6"/>
  <c r="I26" i="6"/>
  <c r="I30" i="6"/>
  <c r="F28" i="6"/>
  <c r="F27" i="6"/>
  <c r="F25" i="6"/>
  <c r="F26" i="6"/>
  <c r="F30" i="6"/>
  <c r="I28" i="6"/>
  <c r="F29" i="6"/>
  <c r="I27" i="6"/>
  <c r="O43" i="2"/>
  <c r="E43" i="2" s="1"/>
  <c r="O39" i="2"/>
  <c r="E39" i="2" s="1"/>
  <c r="O35" i="2"/>
  <c r="E35" i="2" s="1"/>
  <c r="O45" i="2"/>
  <c r="E45" i="2" s="1"/>
  <c r="O41" i="2"/>
  <c r="E41" i="2" s="1"/>
  <c r="O37" i="2"/>
  <c r="E37" i="2" s="1"/>
  <c r="O33" i="2"/>
  <c r="E33" i="2" s="1"/>
  <c r="O31" i="2"/>
  <c r="E31" i="2" s="1"/>
  <c r="O29" i="2"/>
  <c r="E29" i="2" s="1"/>
  <c r="AE24" i="4"/>
  <c r="E23" i="3" s="1"/>
  <c r="AE16" i="4"/>
  <c r="E15" i="3" s="1"/>
  <c r="AE23" i="4"/>
  <c r="E22" i="3" s="1"/>
  <c r="F22" i="6"/>
  <c r="F23" i="6"/>
  <c r="I18" i="6"/>
  <c r="F20" i="6"/>
  <c r="F21" i="6"/>
  <c r="I22" i="6"/>
  <c r="I23" i="6"/>
  <c r="F18" i="6"/>
  <c r="I20" i="6"/>
  <c r="I21" i="6"/>
  <c r="S237" i="4"/>
  <c r="V237" i="4" s="1"/>
  <c r="S159" i="4"/>
  <c r="S151" i="4"/>
  <c r="S164" i="4"/>
  <c r="S152" i="4"/>
  <c r="S148" i="4"/>
  <c r="V148" i="4" s="1"/>
  <c r="S149" i="4"/>
  <c r="V149" i="4" s="1"/>
  <c r="S150" i="4"/>
  <c r="V150" i="4" s="1"/>
  <c r="S162" i="4"/>
  <c r="S134" i="4"/>
  <c r="S209" i="4"/>
  <c r="S207" i="4"/>
  <c r="S203" i="4"/>
  <c r="S193" i="4"/>
  <c r="V193" i="4" s="1"/>
  <c r="S208" i="4"/>
  <c r="S200" i="4"/>
  <c r="S210" i="4"/>
  <c r="S198" i="4"/>
  <c r="S194" i="4"/>
  <c r="Y194" i="4" s="1"/>
  <c r="D52" i="4"/>
  <c r="S53" i="4" s="1"/>
  <c r="V53" i="4" s="1"/>
  <c r="D9" i="6"/>
  <c r="AE15" i="4"/>
  <c r="E14" i="3" s="1"/>
  <c r="AE11" i="4"/>
  <c r="E10" i="3" s="1"/>
  <c r="AE7" i="4"/>
  <c r="E6" i="3" s="1"/>
  <c r="AE26" i="4"/>
  <c r="E25" i="3" s="1"/>
  <c r="AE22" i="4"/>
  <c r="E21" i="3" s="1"/>
  <c r="AE18" i="4"/>
  <c r="E17" i="3" s="1"/>
  <c r="AE14" i="4"/>
  <c r="E13" i="3" s="1"/>
  <c r="AE8" i="4"/>
  <c r="E7" i="3" s="1"/>
  <c r="AE19" i="4"/>
  <c r="E18" i="3" s="1"/>
  <c r="AE12" i="4"/>
  <c r="E11" i="3" s="1"/>
  <c r="AE9" i="4"/>
  <c r="E8" i="3" s="1"/>
  <c r="F13" i="6"/>
  <c r="F16" i="6"/>
  <c r="F11" i="6"/>
  <c r="I10" i="6"/>
  <c r="I8" i="6"/>
  <c r="I15" i="6"/>
  <c r="F17" i="6"/>
  <c r="F14" i="6"/>
  <c r="F12" i="6"/>
  <c r="I9" i="6"/>
  <c r="I105" i="6"/>
  <c r="AE25" i="4"/>
  <c r="E24" i="3" s="1"/>
  <c r="AE21" i="4"/>
  <c r="E20" i="3" s="1"/>
  <c r="AE17" i="4"/>
  <c r="E16" i="3" s="1"/>
  <c r="AE13" i="4"/>
  <c r="E12" i="3" s="1"/>
  <c r="I13" i="6"/>
  <c r="I16" i="6"/>
  <c r="I11" i="6"/>
  <c r="F10" i="6"/>
  <c r="F8" i="6"/>
  <c r="F15" i="6"/>
  <c r="I17" i="6"/>
  <c r="I14" i="6"/>
  <c r="I12" i="6"/>
  <c r="F9" i="6"/>
  <c r="F105" i="6"/>
  <c r="E7" i="2"/>
  <c r="P6" i="4" s="1"/>
  <c r="S72" i="4"/>
  <c r="V72" i="4" s="1"/>
  <c r="S102" i="4" l="1"/>
  <c r="Y102" i="4" s="1"/>
  <c r="S497" i="4"/>
  <c r="S104" i="4"/>
  <c r="Y104" i="4" s="1"/>
  <c r="S54" i="4"/>
  <c r="V54" i="4" s="1"/>
  <c r="S199" i="4"/>
  <c r="S145" i="4"/>
  <c r="V145" i="4" s="1"/>
  <c r="S163" i="4"/>
  <c r="V163" i="4" s="1"/>
  <c r="S332" i="4"/>
  <c r="V332" i="4" s="1"/>
  <c r="S399" i="4"/>
  <c r="Y399" i="4" s="1"/>
  <c r="S298" i="4"/>
  <c r="S498" i="4"/>
  <c r="S202" i="4"/>
  <c r="S195" i="4"/>
  <c r="V195" i="4" s="1"/>
  <c r="S191" i="4"/>
  <c r="V191" i="4" s="1"/>
  <c r="S153" i="4"/>
  <c r="S156" i="4"/>
  <c r="Y156" i="4" s="1"/>
  <c r="S146" i="4"/>
  <c r="Y146" i="4" s="1"/>
  <c r="S361" i="4"/>
  <c r="S364" i="4"/>
  <c r="V364" i="4" s="1"/>
  <c r="S206" i="4"/>
  <c r="S197" i="4"/>
  <c r="S192" i="4"/>
  <c r="Y192" i="4" s="1"/>
  <c r="S161" i="4"/>
  <c r="Y161" i="4" s="1"/>
  <c r="S160" i="4"/>
  <c r="V160" i="4" s="1"/>
  <c r="S252" i="4"/>
  <c r="S330" i="4"/>
  <c r="S343" i="4"/>
  <c r="Y343" i="4" s="1"/>
  <c r="S363" i="4"/>
  <c r="S366" i="4"/>
  <c r="S196" i="4"/>
  <c r="V196" i="4" s="1"/>
  <c r="S201" i="4"/>
  <c r="Y201" i="4" s="1"/>
  <c r="S158" i="4"/>
  <c r="Y158" i="4" s="1"/>
  <c r="S147" i="4"/>
  <c r="V147" i="4" s="1"/>
  <c r="S367" i="4"/>
  <c r="S353" i="4"/>
  <c r="S204" i="4"/>
  <c r="S154" i="4"/>
  <c r="S157" i="4"/>
  <c r="Y157" i="4" s="1"/>
  <c r="S344" i="4"/>
  <c r="V344" i="4" s="1"/>
  <c r="S416" i="4"/>
  <c r="Y416" i="4" s="1"/>
  <c r="S299" i="4"/>
  <c r="Y299" i="4" s="1"/>
  <c r="S371" i="4"/>
  <c r="S346" i="4"/>
  <c r="V346" i="4" s="1"/>
  <c r="S116" i="4"/>
  <c r="S123" i="4"/>
  <c r="Y123" i="4" s="1"/>
  <c r="S348" i="4"/>
  <c r="Y348" i="4" s="1"/>
  <c r="S140" i="4"/>
  <c r="Y140" i="4" s="1"/>
  <c r="S125" i="4"/>
  <c r="Y125" i="4" s="1"/>
  <c r="S118" i="4"/>
  <c r="Y118" i="4" s="1"/>
  <c r="S95" i="4"/>
  <c r="Y95" i="4" s="1"/>
  <c r="S138" i="4"/>
  <c r="S139" i="4"/>
  <c r="S129" i="4"/>
  <c r="Y129" i="4" s="1"/>
  <c r="S93" i="4"/>
  <c r="Y93" i="4" s="1"/>
  <c r="S137" i="4"/>
  <c r="Y137" i="4" s="1"/>
  <c r="S136" i="4"/>
  <c r="Y136" i="4" s="1"/>
  <c r="S506" i="4"/>
  <c r="Y506" i="4" s="1"/>
  <c r="S358" i="4"/>
  <c r="V358" i="4" s="1"/>
  <c r="S68" i="4"/>
  <c r="V68" i="4" s="1"/>
  <c r="S127" i="4"/>
  <c r="V127" i="4" s="1"/>
  <c r="S100" i="4"/>
  <c r="Y100" i="4" s="1"/>
  <c r="S505" i="4"/>
  <c r="V505" i="4" s="1"/>
  <c r="S449" i="4"/>
  <c r="V449" i="4" s="1"/>
  <c r="S82" i="4"/>
  <c r="V82" i="4" s="1"/>
  <c r="S452" i="4"/>
  <c r="Y452" i="4" s="1"/>
  <c r="S86" i="4"/>
  <c r="V86" i="4" s="1"/>
  <c r="S77" i="4"/>
  <c r="Y77" i="4" s="1"/>
  <c r="L23" i="6"/>
  <c r="S79" i="4"/>
  <c r="Y79" i="4" s="1"/>
  <c r="Y352" i="4"/>
  <c r="V352" i="4"/>
  <c r="S463" i="4"/>
  <c r="V463" i="4" s="1"/>
  <c r="S447" i="4"/>
  <c r="V447" i="4" s="1"/>
  <c r="S450" i="4"/>
  <c r="V450" i="4" s="1"/>
  <c r="S103" i="4"/>
  <c r="Y103" i="4" s="1"/>
  <c r="S132" i="4"/>
  <c r="V132" i="4" s="1"/>
  <c r="S106" i="4"/>
  <c r="Y106" i="4" s="1"/>
  <c r="S94" i="4"/>
  <c r="Y94" i="4" s="1"/>
  <c r="S111" i="4"/>
  <c r="Y111" i="4" s="1"/>
  <c r="S109" i="4"/>
  <c r="Y109" i="4" s="1"/>
  <c r="S128" i="4"/>
  <c r="V128" i="4" s="1"/>
  <c r="S110" i="4"/>
  <c r="V110" i="4" s="1"/>
  <c r="S99" i="4"/>
  <c r="V99" i="4" s="1"/>
  <c r="S241" i="4"/>
  <c r="V241" i="4" s="1"/>
  <c r="S84" i="4"/>
  <c r="V84" i="4" s="1"/>
  <c r="S87" i="4"/>
  <c r="V87" i="4" s="1"/>
  <c r="S334" i="4"/>
  <c r="V334" i="4" s="1"/>
  <c r="S331" i="4"/>
  <c r="Y331" i="4" s="1"/>
  <c r="S347" i="4"/>
  <c r="V347" i="4" s="1"/>
  <c r="S509" i="4"/>
  <c r="V509" i="4" s="1"/>
  <c r="S501" i="4"/>
  <c r="V501" i="4" s="1"/>
  <c r="S493" i="4"/>
  <c r="V493" i="4" s="1"/>
  <c r="S455" i="4"/>
  <c r="Y455" i="4" s="1"/>
  <c r="S458" i="4"/>
  <c r="V458" i="4" s="1"/>
  <c r="L39" i="6"/>
  <c r="S90" i="4"/>
  <c r="Y90" i="4" s="1"/>
  <c r="S81" i="4"/>
  <c r="V81" i="4" s="1"/>
  <c r="S76" i="4"/>
  <c r="Y76" i="4" s="1"/>
  <c r="S504" i="4"/>
  <c r="Y504" i="4" s="1"/>
  <c r="S496" i="4"/>
  <c r="V496" i="4" s="1"/>
  <c r="S461" i="4"/>
  <c r="Y461" i="4" s="1"/>
  <c r="S445" i="4"/>
  <c r="V445" i="4" s="1"/>
  <c r="S448" i="4"/>
  <c r="V448" i="4" s="1"/>
  <c r="S101" i="4"/>
  <c r="Y101" i="4" s="1"/>
  <c r="S135" i="4"/>
  <c r="V135" i="4" s="1"/>
  <c r="S83" i="4"/>
  <c r="V83" i="4" s="1"/>
  <c r="S503" i="4"/>
  <c r="V503" i="4" s="1"/>
  <c r="S495" i="4"/>
  <c r="V495" i="4" s="1"/>
  <c r="S459" i="4"/>
  <c r="V459" i="4" s="1"/>
  <c r="S462" i="4"/>
  <c r="V462" i="4" s="1"/>
  <c r="S446" i="4"/>
  <c r="Y446" i="4" s="1"/>
  <c r="L34" i="6"/>
  <c r="S64" i="4"/>
  <c r="V64" i="4" s="1"/>
  <c r="S107" i="4"/>
  <c r="Y107" i="4" s="1"/>
  <c r="S105" i="4"/>
  <c r="Y105" i="4" s="1"/>
  <c r="S130" i="4"/>
  <c r="V130" i="4" s="1"/>
  <c r="S108" i="4"/>
  <c r="V108" i="4" s="1"/>
  <c r="S131" i="4"/>
  <c r="Y131" i="4" s="1"/>
  <c r="S246" i="4"/>
  <c r="V246" i="4" s="1"/>
  <c r="S80" i="4"/>
  <c r="Y80" i="4" s="1"/>
  <c r="S85" i="4"/>
  <c r="V85" i="4" s="1"/>
  <c r="S115" i="4"/>
  <c r="Y115" i="4" s="1"/>
  <c r="S113" i="4"/>
  <c r="Y113" i="4" s="1"/>
  <c r="S126" i="4"/>
  <c r="Y126" i="4" s="1"/>
  <c r="S112" i="4"/>
  <c r="V112" i="4" s="1"/>
  <c r="S141" i="4"/>
  <c r="V141" i="4" s="1"/>
  <c r="S249" i="4"/>
  <c r="Y249" i="4" s="1"/>
  <c r="S88" i="4"/>
  <c r="V88" i="4" s="1"/>
  <c r="S89" i="4"/>
  <c r="Y89" i="4" s="1"/>
  <c r="S336" i="4"/>
  <c r="V336" i="4" s="1"/>
  <c r="S333" i="4"/>
  <c r="Y333" i="4" s="1"/>
  <c r="S329" i="4"/>
  <c r="S508" i="4"/>
  <c r="V508" i="4" s="1"/>
  <c r="S500" i="4"/>
  <c r="Y500" i="4" s="1"/>
  <c r="S492" i="4"/>
  <c r="Y492" i="4" s="1"/>
  <c r="S357" i="4"/>
  <c r="Y357" i="4" s="1"/>
  <c r="S354" i="4"/>
  <c r="Y354" i="4" s="1"/>
  <c r="S370" i="4"/>
  <c r="V370" i="4" s="1"/>
  <c r="S453" i="4"/>
  <c r="Y453" i="4" s="1"/>
  <c r="S456" i="4"/>
  <c r="V456" i="4" s="1"/>
  <c r="L44" i="6"/>
  <c r="L21" i="6"/>
  <c r="S490" i="4"/>
  <c r="Y490" i="4" s="1"/>
  <c r="S502" i="4"/>
  <c r="V502" i="4" s="1"/>
  <c r="S494" i="4"/>
  <c r="Y494" i="4" s="1"/>
  <c r="S457" i="4"/>
  <c r="Y457" i="4" s="1"/>
  <c r="S460" i="4"/>
  <c r="V460" i="4" s="1"/>
  <c r="S444" i="4"/>
  <c r="S133" i="4"/>
  <c r="Y133" i="4" s="1"/>
  <c r="S117" i="4"/>
  <c r="Y117" i="4" s="1"/>
  <c r="S124" i="4"/>
  <c r="Y124" i="4" s="1"/>
  <c r="S78" i="4"/>
  <c r="V78" i="4" s="1"/>
  <c r="S92" i="4"/>
  <c r="Y92" i="4" s="1"/>
  <c r="S338" i="4"/>
  <c r="Y338" i="4" s="1"/>
  <c r="S507" i="4"/>
  <c r="V507" i="4" s="1"/>
  <c r="S499" i="4"/>
  <c r="V499" i="4" s="1"/>
  <c r="S359" i="4"/>
  <c r="Y359" i="4" s="1"/>
  <c r="S356" i="4"/>
  <c r="V356" i="4" s="1"/>
  <c r="S451" i="4"/>
  <c r="V451" i="4" s="1"/>
  <c r="L41" i="6"/>
  <c r="P7" i="4"/>
  <c r="D29" i="4"/>
  <c r="S45" i="4" s="1"/>
  <c r="V45" i="4" s="1"/>
  <c r="D8" i="6"/>
  <c r="S244" i="4"/>
  <c r="V244" i="4" s="1"/>
  <c r="S238" i="4"/>
  <c r="S254" i="4"/>
  <c r="V254" i="4" s="1"/>
  <c r="S245" i="4"/>
  <c r="V245" i="4" s="1"/>
  <c r="S253" i="4"/>
  <c r="Y253" i="4" s="1"/>
  <c r="S403" i="4"/>
  <c r="Y403" i="4" s="1"/>
  <c r="S412" i="4"/>
  <c r="Y412" i="4" s="1"/>
  <c r="S404" i="4"/>
  <c r="Y404" i="4" s="1"/>
  <c r="S409" i="4"/>
  <c r="Y409" i="4" s="1"/>
  <c r="S417" i="4"/>
  <c r="Y417" i="4" s="1"/>
  <c r="S295" i="4"/>
  <c r="Y295" i="4" s="1"/>
  <c r="S296" i="4"/>
  <c r="V296" i="4" s="1"/>
  <c r="S301" i="4"/>
  <c r="V301" i="4" s="1"/>
  <c r="S289" i="4"/>
  <c r="Y289" i="4" s="1"/>
  <c r="S290" i="4"/>
  <c r="Y290" i="4" s="1"/>
  <c r="Y237" i="4"/>
  <c r="Y241" i="4"/>
  <c r="S248" i="4"/>
  <c r="V248" i="4" s="1"/>
  <c r="S242" i="4"/>
  <c r="V242" i="4" s="1"/>
  <c r="S239" i="4"/>
  <c r="V239" i="4" s="1"/>
  <c r="S247" i="4"/>
  <c r="Y247" i="4" s="1"/>
  <c r="S255" i="4"/>
  <c r="Y255" i="4" s="1"/>
  <c r="L20" i="6"/>
  <c r="S401" i="4"/>
  <c r="Y401" i="4" s="1"/>
  <c r="S414" i="4"/>
  <c r="Y414" i="4" s="1"/>
  <c r="S402" i="4"/>
  <c r="Y402" i="4" s="1"/>
  <c r="S411" i="4"/>
  <c r="Y411" i="4" s="1"/>
  <c r="S408" i="4"/>
  <c r="Y408" i="4" s="1"/>
  <c r="S287" i="4"/>
  <c r="V287" i="4" s="1"/>
  <c r="S292" i="4"/>
  <c r="V292" i="4" s="1"/>
  <c r="S293" i="4"/>
  <c r="V293" i="4" s="1"/>
  <c r="S302" i="4"/>
  <c r="V302" i="4" s="1"/>
  <c r="S286" i="4"/>
  <c r="Y286" i="4" s="1"/>
  <c r="S240" i="4"/>
  <c r="Y240" i="4" s="1"/>
  <c r="S256" i="4"/>
  <c r="Y256" i="4" s="1"/>
  <c r="S250" i="4"/>
  <c r="Y250" i="4" s="1"/>
  <c r="S243" i="4"/>
  <c r="Y243" i="4" s="1"/>
  <c r="L29" i="6"/>
  <c r="S405" i="4"/>
  <c r="Y405" i="4" s="1"/>
  <c r="S410" i="4"/>
  <c r="Y410" i="4" s="1"/>
  <c r="S406" i="4"/>
  <c r="Y406" i="4" s="1"/>
  <c r="S398" i="4"/>
  <c r="Y398" i="4" s="1"/>
  <c r="S283" i="4"/>
  <c r="V283" i="4" s="1"/>
  <c r="S300" i="4"/>
  <c r="Y300" i="4" s="1"/>
  <c r="S284" i="4"/>
  <c r="V284" i="4" s="1"/>
  <c r="S291" i="4"/>
  <c r="V291" i="4" s="1"/>
  <c r="D16" i="6"/>
  <c r="P15" i="4"/>
  <c r="D213" i="4"/>
  <c r="P24" i="4"/>
  <c r="D25" i="6"/>
  <c r="D420" i="4"/>
  <c r="D12" i="6"/>
  <c r="P11" i="4"/>
  <c r="D121" i="4"/>
  <c r="S122" i="4" s="1"/>
  <c r="P19" i="4"/>
  <c r="D20" i="6"/>
  <c r="D305" i="4"/>
  <c r="O6" i="2"/>
  <c r="E6" i="2" s="1"/>
  <c r="D14" i="6"/>
  <c r="D167" i="4"/>
  <c r="P13" i="4"/>
  <c r="D18" i="6"/>
  <c r="D259" i="4"/>
  <c r="P17" i="4"/>
  <c r="D23" i="6"/>
  <c r="D374" i="4"/>
  <c r="P22" i="4"/>
  <c r="D27" i="6"/>
  <c r="D466" i="4"/>
  <c r="P26" i="4"/>
  <c r="L42" i="6"/>
  <c r="L40" i="6"/>
  <c r="L45" i="6"/>
  <c r="D581" i="4"/>
  <c r="P30" i="4"/>
  <c r="D558" i="4"/>
  <c r="D535" i="4"/>
  <c r="S536" i="4" s="1"/>
  <c r="P28" i="4"/>
  <c r="D512" i="4"/>
  <c r="S65" i="4"/>
  <c r="V65" i="4" s="1"/>
  <c r="S71" i="4"/>
  <c r="V71" i="4" s="1"/>
  <c r="S58" i="4"/>
  <c r="V58" i="4" s="1"/>
  <c r="S59" i="4"/>
  <c r="V59" i="4" s="1"/>
  <c r="S61" i="4"/>
  <c r="V61" i="4" s="1"/>
  <c r="S70" i="4"/>
  <c r="V70" i="4" s="1"/>
  <c r="D719" i="4"/>
  <c r="P36" i="4"/>
  <c r="P44" i="4"/>
  <c r="D880" i="4"/>
  <c r="P38" i="4"/>
  <c r="D742" i="4"/>
  <c r="V330" i="4"/>
  <c r="Y330" i="4"/>
  <c r="V338" i="4"/>
  <c r="V342" i="4"/>
  <c r="Y342" i="4"/>
  <c r="Y335" i="4"/>
  <c r="V335" i="4"/>
  <c r="Y339" i="4"/>
  <c r="V339" i="4"/>
  <c r="Y347" i="4"/>
  <c r="V506" i="4"/>
  <c r="Y498" i="4"/>
  <c r="V498" i="4"/>
  <c r="V494" i="4"/>
  <c r="Y361" i="4"/>
  <c r="V361" i="4"/>
  <c r="Y365" i="4"/>
  <c r="V365" i="4"/>
  <c r="Y369" i="4"/>
  <c r="V369" i="4"/>
  <c r="V354" i="4"/>
  <c r="V362" i="4"/>
  <c r="Y362" i="4"/>
  <c r="V366" i="4"/>
  <c r="Y366" i="4"/>
  <c r="Y353" i="4"/>
  <c r="V353" i="4"/>
  <c r="V452" i="4"/>
  <c r="S767" i="4"/>
  <c r="S769" i="4"/>
  <c r="S771" i="4"/>
  <c r="S773" i="4"/>
  <c r="S775" i="4"/>
  <c r="S777" i="4"/>
  <c r="S779" i="4"/>
  <c r="S781" i="4"/>
  <c r="S783" i="4"/>
  <c r="S785" i="4"/>
  <c r="S768" i="4"/>
  <c r="S770" i="4"/>
  <c r="S772" i="4"/>
  <c r="S774" i="4"/>
  <c r="S776" i="4"/>
  <c r="S778" i="4"/>
  <c r="S780" i="4"/>
  <c r="S782" i="4"/>
  <c r="S784" i="4"/>
  <c r="S766" i="4"/>
  <c r="S859" i="4"/>
  <c r="S861" i="4"/>
  <c r="S863" i="4"/>
  <c r="S865" i="4"/>
  <c r="S867" i="4"/>
  <c r="S869" i="4"/>
  <c r="S871" i="4"/>
  <c r="S873" i="4"/>
  <c r="S875" i="4"/>
  <c r="S877" i="4"/>
  <c r="S860" i="4"/>
  <c r="S862" i="4"/>
  <c r="S864" i="4"/>
  <c r="S866" i="4"/>
  <c r="S868" i="4"/>
  <c r="S870" i="4"/>
  <c r="S872" i="4"/>
  <c r="S874" i="4"/>
  <c r="S876" i="4"/>
  <c r="S858" i="4"/>
  <c r="S813" i="4"/>
  <c r="S815" i="4"/>
  <c r="S817" i="4"/>
  <c r="S819" i="4"/>
  <c r="S814" i="4"/>
  <c r="S816" i="4"/>
  <c r="S818" i="4"/>
  <c r="S820" i="4"/>
  <c r="S822" i="4"/>
  <c r="S824" i="4"/>
  <c r="S826" i="4"/>
  <c r="S828" i="4"/>
  <c r="S830" i="4"/>
  <c r="S812" i="4"/>
  <c r="S821" i="4"/>
  <c r="S823" i="4"/>
  <c r="S825" i="4"/>
  <c r="S827" i="4"/>
  <c r="S829" i="4"/>
  <c r="S831" i="4"/>
  <c r="S905" i="4"/>
  <c r="S907" i="4"/>
  <c r="S909" i="4"/>
  <c r="S911" i="4"/>
  <c r="S913" i="4"/>
  <c r="S915" i="4"/>
  <c r="S917" i="4"/>
  <c r="S919" i="4"/>
  <c r="S921" i="4"/>
  <c r="S923" i="4"/>
  <c r="S906" i="4"/>
  <c r="S908" i="4"/>
  <c r="S910" i="4"/>
  <c r="S912" i="4"/>
  <c r="S914" i="4"/>
  <c r="S916" i="4"/>
  <c r="S918" i="4"/>
  <c r="S920" i="4"/>
  <c r="S922" i="4"/>
  <c r="S904" i="4"/>
  <c r="D627" i="4"/>
  <c r="P32" i="4"/>
  <c r="P40" i="4"/>
  <c r="D788" i="4"/>
  <c r="D673" i="4"/>
  <c r="P34" i="4"/>
  <c r="P42" i="4"/>
  <c r="D834" i="4"/>
  <c r="Y332" i="4"/>
  <c r="V340" i="4"/>
  <c r="Y340" i="4"/>
  <c r="Y337" i="4"/>
  <c r="V337" i="4"/>
  <c r="Y341" i="4"/>
  <c r="V341" i="4"/>
  <c r="Y345" i="4"/>
  <c r="V345" i="4"/>
  <c r="Y507" i="4"/>
  <c r="V497" i="4"/>
  <c r="Y497" i="4"/>
  <c r="V491" i="4"/>
  <c r="Y491" i="4"/>
  <c r="Y355" i="4"/>
  <c r="V355" i="4"/>
  <c r="Y363" i="4"/>
  <c r="V363" i="4"/>
  <c r="Y367" i="4"/>
  <c r="V367" i="4"/>
  <c r="Y371" i="4"/>
  <c r="V371" i="4"/>
  <c r="V360" i="4"/>
  <c r="Y360" i="4"/>
  <c r="V368" i="4"/>
  <c r="Y368" i="4"/>
  <c r="V454" i="4"/>
  <c r="Y454" i="4"/>
  <c r="D604" i="4"/>
  <c r="D696" i="4"/>
  <c r="D650" i="4"/>
  <c r="L27" i="6"/>
  <c r="L30" i="6"/>
  <c r="L26" i="6"/>
  <c r="L25" i="6"/>
  <c r="L28" i="6"/>
  <c r="Y148" i="4"/>
  <c r="V146" i="4"/>
  <c r="Y149" i="4"/>
  <c r="S57" i="4"/>
  <c r="V57" i="4" s="1"/>
  <c r="S60" i="4"/>
  <c r="V60" i="4" s="1"/>
  <c r="S63" i="4"/>
  <c r="V63" i="4" s="1"/>
  <c r="S66" i="4"/>
  <c r="V66" i="4" s="1"/>
  <c r="S69" i="4"/>
  <c r="V69" i="4" s="1"/>
  <c r="S56" i="4"/>
  <c r="V56" i="4" s="1"/>
  <c r="S62" i="4"/>
  <c r="V62" i="4" s="1"/>
  <c r="S67" i="4"/>
  <c r="V67" i="4" s="1"/>
  <c r="S55" i="4"/>
  <c r="V55" i="4" s="1"/>
  <c r="S553" i="4"/>
  <c r="V415" i="4"/>
  <c r="V407" i="4"/>
  <c r="V400" i="4"/>
  <c r="V413" i="4"/>
  <c r="S543" i="4"/>
  <c r="V399" i="4"/>
  <c r="Y191" i="4"/>
  <c r="L22" i="6"/>
  <c r="E4" i="3"/>
  <c r="L18" i="6"/>
  <c r="V285" i="4"/>
  <c r="Y285" i="4"/>
  <c r="V289" i="4"/>
  <c r="V297" i="4"/>
  <c r="Y297" i="4"/>
  <c r="Y301" i="4"/>
  <c r="Y288" i="4"/>
  <c r="V288" i="4"/>
  <c r="Y292" i="4"/>
  <c r="Y291" i="4"/>
  <c r="V299" i="4"/>
  <c r="Y294" i="4"/>
  <c r="V294" i="4"/>
  <c r="Y298" i="4"/>
  <c r="V298" i="4"/>
  <c r="L13" i="6"/>
  <c r="L12" i="6"/>
  <c r="L14" i="6"/>
  <c r="L17" i="6"/>
  <c r="L11" i="6"/>
  <c r="Y147" i="4"/>
  <c r="Y150" i="4"/>
  <c r="V198" i="4"/>
  <c r="Y198" i="4"/>
  <c r="V206" i="4"/>
  <c r="Y206" i="4"/>
  <c r="V204" i="4"/>
  <c r="Y204" i="4"/>
  <c r="Y197" i="4"/>
  <c r="V197" i="4"/>
  <c r="Y205" i="4"/>
  <c r="V205" i="4"/>
  <c r="Y209" i="4"/>
  <c r="V209" i="4"/>
  <c r="V134" i="4"/>
  <c r="Y134" i="4"/>
  <c r="Y128" i="4"/>
  <c r="Y114" i="4"/>
  <c r="V114" i="4"/>
  <c r="V118" i="4"/>
  <c r="Y135" i="4"/>
  <c r="Y193" i="4"/>
  <c r="V194" i="4"/>
  <c r="V100" i="4"/>
  <c r="V123" i="4"/>
  <c r="Y154" i="4"/>
  <c r="V154" i="4"/>
  <c r="V157" i="4"/>
  <c r="Y152" i="4"/>
  <c r="V152" i="4"/>
  <c r="Y155" i="4"/>
  <c r="V155" i="4"/>
  <c r="V247" i="4"/>
  <c r="Y251" i="4"/>
  <c r="V251" i="4"/>
  <c r="V255" i="4"/>
  <c r="V92" i="4"/>
  <c r="Y91" i="4"/>
  <c r="V91" i="4"/>
  <c r="V104" i="4"/>
  <c r="V202" i="4"/>
  <c r="Y202" i="4"/>
  <c r="V210" i="4"/>
  <c r="Y210" i="4"/>
  <c r="V200" i="4"/>
  <c r="Y200" i="4"/>
  <c r="V208" i="4"/>
  <c r="Y208" i="4"/>
  <c r="Y199" i="4"/>
  <c r="V199" i="4"/>
  <c r="Y203" i="4"/>
  <c r="V203" i="4"/>
  <c r="Y207" i="4"/>
  <c r="V207" i="4"/>
  <c r="V140" i="4"/>
  <c r="V138" i="4"/>
  <c r="Y138" i="4"/>
  <c r="Y116" i="4"/>
  <c r="V116" i="4"/>
  <c r="Y139" i="4"/>
  <c r="V139" i="4"/>
  <c r="Y195" i="4"/>
  <c r="V102" i="4"/>
  <c r="V162" i="4"/>
  <c r="Y162" i="4"/>
  <c r="V153" i="4"/>
  <c r="Y153" i="4"/>
  <c r="V164" i="4"/>
  <c r="Y164" i="4"/>
  <c r="Y151" i="4"/>
  <c r="V151" i="4"/>
  <c r="V159" i="4"/>
  <c r="Y159" i="4"/>
  <c r="Y252" i="4"/>
  <c r="V252" i="4"/>
  <c r="Y88" i="4"/>
  <c r="Y85" i="4"/>
  <c r="V89" i="4"/>
  <c r="D6" i="4"/>
  <c r="S10" i="4" s="1"/>
  <c r="D7" i="6"/>
  <c r="L16" i="6"/>
  <c r="L8" i="6"/>
  <c r="L9" i="6"/>
  <c r="I4" i="6"/>
  <c r="L105" i="6"/>
  <c r="L15" i="6"/>
  <c r="L10" i="6"/>
  <c r="Y82" i="4" l="1"/>
  <c r="Y163" i="4"/>
  <c r="V201" i="4"/>
  <c r="Y505" i="4"/>
  <c r="V348" i="4"/>
  <c r="Y445" i="4"/>
  <c r="V331" i="4"/>
  <c r="V90" i="4"/>
  <c r="V109" i="4"/>
  <c r="Y287" i="4"/>
  <c r="V93" i="4"/>
  <c r="V192" i="4"/>
  <c r="V158" i="4"/>
  <c r="Y196" i="4"/>
  <c r="Y296" i="4"/>
  <c r="Y344" i="4"/>
  <c r="Y502" i="4"/>
  <c r="Y463" i="4"/>
  <c r="V136" i="4"/>
  <c r="V161" i="4"/>
  <c r="V416" i="4"/>
  <c r="Y245" i="4"/>
  <c r="V156" i="4"/>
  <c r="V101" i="4"/>
  <c r="Y160" i="4"/>
  <c r="Y145" i="4"/>
  <c r="V125" i="4"/>
  <c r="Y78" i="4"/>
  <c r="V446" i="4"/>
  <c r="Y346" i="4"/>
  <c r="V253" i="4"/>
  <c r="V243" i="4"/>
  <c r="Y364" i="4"/>
  <c r="V343" i="4"/>
  <c r="Y284" i="4"/>
  <c r="V357" i="4"/>
  <c r="V115" i="4"/>
  <c r="Y509" i="4"/>
  <c r="Y358" i="4"/>
  <c r="Y86" i="4"/>
  <c r="S33" i="4"/>
  <c r="V33" i="4" s="1"/>
  <c r="Y447" i="4"/>
  <c r="V107" i="4"/>
  <c r="V95" i="4"/>
  <c r="S547" i="4"/>
  <c r="Y547" i="4" s="1"/>
  <c r="S46" i="4"/>
  <c r="V46" i="4" s="1"/>
  <c r="Y110" i="4"/>
  <c r="S548" i="4"/>
  <c r="Y548" i="4" s="1"/>
  <c r="S554" i="4"/>
  <c r="S544" i="4"/>
  <c r="S542" i="4"/>
  <c r="V542" i="4" s="1"/>
  <c r="Y83" i="4"/>
  <c r="S538" i="4"/>
  <c r="Y538" i="4" s="1"/>
  <c r="Y246" i="4"/>
  <c r="Y449" i="4"/>
  <c r="V111" i="4"/>
  <c r="Y451" i="4"/>
  <c r="Y448" i="4"/>
  <c r="V490" i="4"/>
  <c r="Y334" i="4"/>
  <c r="J24" i="6"/>
  <c r="V249" i="4"/>
  <c r="Y127" i="4"/>
  <c r="V137" i="4"/>
  <c r="V79" i="4"/>
  <c r="V300" i="4"/>
  <c r="Y239" i="4"/>
  <c r="V492" i="4"/>
  <c r="Y87" i="4"/>
  <c r="V124" i="4"/>
  <c r="V250" i="4"/>
  <c r="V129" i="4"/>
  <c r="V408" i="4"/>
  <c r="Y141" i="4"/>
  <c r="V117" i="4"/>
  <c r="V131" i="4"/>
  <c r="Y302" i="4"/>
  <c r="V401" i="4"/>
  <c r="Y458" i="4"/>
  <c r="V94" i="4"/>
  <c r="V405" i="4"/>
  <c r="V500" i="4"/>
  <c r="Y356" i="4"/>
  <c r="V461" i="4"/>
  <c r="Y508" i="4"/>
  <c r="V106" i="4"/>
  <c r="V77" i="4"/>
  <c r="Y462" i="4"/>
  <c r="V295" i="4"/>
  <c r="G9" i="6"/>
  <c r="V80" i="4"/>
  <c r="Y499" i="4"/>
  <c r="V444" i="4"/>
  <c r="Y444" i="4"/>
  <c r="Y112" i="4"/>
  <c r="Y84" i="4"/>
  <c r="V113" i="4"/>
  <c r="Y248" i="4"/>
  <c r="Y329" i="4"/>
  <c r="V329" i="4"/>
  <c r="G21" i="6" s="1"/>
  <c r="Y459" i="4"/>
  <c r="Y493" i="4"/>
  <c r="Y501" i="4"/>
  <c r="V504" i="4"/>
  <c r="Y108" i="4"/>
  <c r="V410" i="4"/>
  <c r="V333" i="4"/>
  <c r="Y336" i="4"/>
  <c r="Y456" i="4"/>
  <c r="V453" i="4"/>
  <c r="Y370" i="4"/>
  <c r="Y496" i="4"/>
  <c r="V455" i="4"/>
  <c r="V406" i="4"/>
  <c r="Y132" i="4"/>
  <c r="V409" i="4"/>
  <c r="Y244" i="4"/>
  <c r="Y130" i="4"/>
  <c r="V105" i="4"/>
  <c r="S44" i="4"/>
  <c r="V44" i="4" s="1"/>
  <c r="V290" i="4"/>
  <c r="V414" i="4"/>
  <c r="S549" i="4"/>
  <c r="Y549" i="4" s="1"/>
  <c r="Y99" i="4"/>
  <c r="Y450" i="4"/>
  <c r="V359" i="4"/>
  <c r="G22" i="6" s="1"/>
  <c r="Y495" i="4"/>
  <c r="Y503" i="4"/>
  <c r="S38" i="4"/>
  <c r="V38" i="4" s="1"/>
  <c r="V133" i="4"/>
  <c r="V286" i="4"/>
  <c r="V411" i="4"/>
  <c r="V404" i="4"/>
  <c r="S537" i="4"/>
  <c r="V76" i="4"/>
  <c r="Y81" i="4"/>
  <c r="Y460" i="4"/>
  <c r="V457" i="4"/>
  <c r="V126" i="4"/>
  <c r="V103" i="4"/>
  <c r="S30" i="4"/>
  <c r="V30" i="4" s="1"/>
  <c r="V240" i="4"/>
  <c r="S12" i="4"/>
  <c r="V12" i="4" s="1"/>
  <c r="V256" i="4"/>
  <c r="Y283" i="4"/>
  <c r="Y293" i="4"/>
  <c r="S43" i="4"/>
  <c r="V43" i="4" s="1"/>
  <c r="S34" i="4"/>
  <c r="V34" i="4" s="1"/>
  <c r="Y242" i="4"/>
  <c r="S48" i="4"/>
  <c r="V48" i="4" s="1"/>
  <c r="Y238" i="4"/>
  <c r="V238" i="4"/>
  <c r="G17" i="6" s="1"/>
  <c r="Y254" i="4"/>
  <c r="S35" i="4"/>
  <c r="V35" i="4" s="1"/>
  <c r="S49" i="4"/>
  <c r="V49" i="4" s="1"/>
  <c r="S41" i="4"/>
  <c r="V41" i="4" s="1"/>
  <c r="S42" i="4"/>
  <c r="V42" i="4" s="1"/>
  <c r="S36" i="4"/>
  <c r="V36" i="4" s="1"/>
  <c r="S32" i="4"/>
  <c r="V32" i="4" s="1"/>
  <c r="S47" i="4"/>
  <c r="V47" i="4" s="1"/>
  <c r="S16" i="4"/>
  <c r="V16" i="4" s="1"/>
  <c r="S31" i="4"/>
  <c r="V31" i="4" s="1"/>
  <c r="S555" i="4"/>
  <c r="Y555" i="4" s="1"/>
  <c r="S539" i="4"/>
  <c r="V539" i="4" s="1"/>
  <c r="S540" i="4"/>
  <c r="V540" i="4" s="1"/>
  <c r="S545" i="4"/>
  <c r="Y545" i="4" s="1"/>
  <c r="S550" i="4"/>
  <c r="V550" i="4" s="1"/>
  <c r="V417" i="4"/>
  <c r="S40" i="4"/>
  <c r="V40" i="4" s="1"/>
  <c r="V402" i="4"/>
  <c r="V403" i="4"/>
  <c r="S551" i="4"/>
  <c r="Y551" i="4" s="1"/>
  <c r="S552" i="4"/>
  <c r="V552" i="4" s="1"/>
  <c r="V412" i="4"/>
  <c r="S541" i="4"/>
  <c r="Y541" i="4" s="1"/>
  <c r="S546" i="4"/>
  <c r="V546" i="4" s="1"/>
  <c r="S39" i="4"/>
  <c r="V39" i="4" s="1"/>
  <c r="S37" i="4"/>
  <c r="V37" i="4" s="1"/>
  <c r="S375" i="4"/>
  <c r="S391" i="4"/>
  <c r="S387" i="4"/>
  <c r="S383" i="4"/>
  <c r="S379" i="4"/>
  <c r="S394" i="4"/>
  <c r="S390" i="4"/>
  <c r="S386" i="4"/>
  <c r="S382" i="4"/>
  <c r="S378" i="4"/>
  <c r="S393" i="4"/>
  <c r="S389" i="4"/>
  <c r="S385" i="4"/>
  <c r="S381" i="4"/>
  <c r="S377" i="4"/>
  <c r="S392" i="4"/>
  <c r="S388" i="4"/>
  <c r="S384" i="4"/>
  <c r="S380" i="4"/>
  <c r="S376" i="4"/>
  <c r="S169" i="4"/>
  <c r="S185" i="4"/>
  <c r="S181" i="4"/>
  <c r="S177" i="4"/>
  <c r="S173" i="4"/>
  <c r="S168" i="4"/>
  <c r="S180" i="4"/>
  <c r="S172" i="4"/>
  <c r="S187" i="4"/>
  <c r="S179" i="4"/>
  <c r="S171" i="4"/>
  <c r="S176" i="4"/>
  <c r="S182" i="4"/>
  <c r="S174" i="4"/>
  <c r="S183" i="4"/>
  <c r="S175" i="4"/>
  <c r="S184" i="4"/>
  <c r="S186" i="4"/>
  <c r="S178" i="4"/>
  <c r="S170" i="4"/>
  <c r="S470" i="4"/>
  <c r="S468" i="4"/>
  <c r="S473" i="4"/>
  <c r="S477" i="4"/>
  <c r="S481" i="4"/>
  <c r="S485" i="4"/>
  <c r="S472" i="4"/>
  <c r="S476" i="4"/>
  <c r="S480" i="4"/>
  <c r="S484" i="4"/>
  <c r="S467" i="4"/>
  <c r="S471" i="4"/>
  <c r="S475" i="4"/>
  <c r="S479" i="4"/>
  <c r="S483" i="4"/>
  <c r="S469" i="4"/>
  <c r="S474" i="4"/>
  <c r="S478" i="4"/>
  <c r="S482" i="4"/>
  <c r="S486" i="4"/>
  <c r="S261" i="4"/>
  <c r="S265" i="4"/>
  <c r="S269" i="4"/>
  <c r="S277" i="4"/>
  <c r="S274" i="4"/>
  <c r="S260" i="4"/>
  <c r="S264" i="4"/>
  <c r="S268" i="4"/>
  <c r="S275" i="4"/>
  <c r="S272" i="4"/>
  <c r="S263" i="4"/>
  <c r="S267" i="4"/>
  <c r="S273" i="4"/>
  <c r="S270" i="4"/>
  <c r="S278" i="4"/>
  <c r="S262" i="4"/>
  <c r="S266" i="4"/>
  <c r="S271" i="4"/>
  <c r="S279" i="4"/>
  <c r="S276" i="4"/>
  <c r="S307" i="4"/>
  <c r="S324" i="4"/>
  <c r="S320" i="4"/>
  <c r="S316" i="4"/>
  <c r="S312" i="4"/>
  <c r="S308" i="4"/>
  <c r="S323" i="4"/>
  <c r="S319" i="4"/>
  <c r="S315" i="4"/>
  <c r="S311" i="4"/>
  <c r="S306" i="4"/>
  <c r="S322" i="4"/>
  <c r="S318" i="4"/>
  <c r="S314" i="4"/>
  <c r="S310" i="4"/>
  <c r="S325" i="4"/>
  <c r="S321" i="4"/>
  <c r="S317" i="4"/>
  <c r="S313" i="4"/>
  <c r="S309" i="4"/>
  <c r="S422" i="4"/>
  <c r="S426" i="4"/>
  <c r="S430" i="4"/>
  <c r="S434" i="4"/>
  <c r="S438" i="4"/>
  <c r="S423" i="4"/>
  <c r="S427" i="4"/>
  <c r="S431" i="4"/>
  <c r="S435" i="4"/>
  <c r="S439" i="4"/>
  <c r="S424" i="4"/>
  <c r="S428" i="4"/>
  <c r="S432" i="4"/>
  <c r="S436" i="4"/>
  <c r="S440" i="4"/>
  <c r="S425" i="4"/>
  <c r="S429" i="4"/>
  <c r="S433" i="4"/>
  <c r="S437" i="4"/>
  <c r="S421" i="4"/>
  <c r="Y122" i="4"/>
  <c r="J12" i="6" s="1"/>
  <c r="V122" i="4"/>
  <c r="G12" i="6" s="1"/>
  <c r="S214" i="4"/>
  <c r="S230" i="4"/>
  <c r="S226" i="4"/>
  <c r="S222" i="4"/>
  <c r="S218" i="4"/>
  <c r="S231" i="4"/>
  <c r="S223" i="4"/>
  <c r="S215" i="4"/>
  <c r="S229" i="4"/>
  <c r="S221" i="4"/>
  <c r="S232" i="4"/>
  <c r="S228" i="4"/>
  <c r="S224" i="4"/>
  <c r="S220" i="4"/>
  <c r="S216" i="4"/>
  <c r="S227" i="4"/>
  <c r="S219" i="4"/>
  <c r="S233" i="4"/>
  <c r="S225" i="4"/>
  <c r="S217" i="4"/>
  <c r="S699" i="4"/>
  <c r="S701" i="4"/>
  <c r="S703" i="4"/>
  <c r="S705" i="4"/>
  <c r="S707" i="4"/>
  <c r="S709" i="4"/>
  <c r="S711" i="4"/>
  <c r="S713" i="4"/>
  <c r="S715" i="4"/>
  <c r="S697" i="4"/>
  <c r="S698" i="4"/>
  <c r="S700" i="4"/>
  <c r="S702" i="4"/>
  <c r="S704" i="4"/>
  <c r="S706" i="4"/>
  <c r="S708" i="4"/>
  <c r="S710" i="4"/>
  <c r="S712" i="4"/>
  <c r="S714" i="4"/>
  <c r="S716" i="4"/>
  <c r="G13" i="6"/>
  <c r="G15" i="6"/>
  <c r="S653" i="4"/>
  <c r="S655" i="4"/>
  <c r="S657" i="4"/>
  <c r="S659" i="4"/>
  <c r="S661" i="4"/>
  <c r="S663" i="4"/>
  <c r="S665" i="4"/>
  <c r="S667" i="4"/>
  <c r="S669" i="4"/>
  <c r="S651" i="4"/>
  <c r="S652" i="4"/>
  <c r="S654" i="4"/>
  <c r="S656" i="4"/>
  <c r="S658" i="4"/>
  <c r="S660" i="4"/>
  <c r="S662" i="4"/>
  <c r="S664" i="4"/>
  <c r="S666" i="4"/>
  <c r="S668" i="4"/>
  <c r="S670" i="4"/>
  <c r="S607" i="4"/>
  <c r="S609" i="4"/>
  <c r="S611" i="4"/>
  <c r="S613" i="4"/>
  <c r="S615" i="4"/>
  <c r="S617" i="4"/>
  <c r="S619" i="4"/>
  <c r="S621" i="4"/>
  <c r="S623" i="4"/>
  <c r="S605" i="4"/>
  <c r="S606" i="4"/>
  <c r="S608" i="4"/>
  <c r="S610" i="4"/>
  <c r="S612" i="4"/>
  <c r="S614" i="4"/>
  <c r="S616" i="4"/>
  <c r="S618" i="4"/>
  <c r="S620" i="4"/>
  <c r="S622" i="4"/>
  <c r="S624" i="4"/>
  <c r="S836" i="4"/>
  <c r="S838" i="4"/>
  <c r="S840" i="4"/>
  <c r="S842" i="4"/>
  <c r="S844" i="4"/>
  <c r="S846" i="4"/>
  <c r="S848" i="4"/>
  <c r="S850" i="4"/>
  <c r="S852" i="4"/>
  <c r="S854" i="4"/>
  <c r="S837" i="4"/>
  <c r="S839" i="4"/>
  <c r="S841" i="4"/>
  <c r="S843" i="4"/>
  <c r="S845" i="4"/>
  <c r="S847" i="4"/>
  <c r="S849" i="4"/>
  <c r="S851" i="4"/>
  <c r="S853" i="4"/>
  <c r="S835" i="4"/>
  <c r="S791" i="4"/>
  <c r="S793" i="4"/>
  <c r="S795" i="4"/>
  <c r="S797" i="4"/>
  <c r="S799" i="4"/>
  <c r="S801" i="4"/>
  <c r="S803" i="4"/>
  <c r="S805" i="4"/>
  <c r="S807" i="4"/>
  <c r="S789" i="4"/>
  <c r="S790" i="4"/>
  <c r="S792" i="4"/>
  <c r="S794" i="4"/>
  <c r="S796" i="4"/>
  <c r="S798" i="4"/>
  <c r="S800" i="4"/>
  <c r="S802" i="4"/>
  <c r="S804" i="4"/>
  <c r="S806" i="4"/>
  <c r="S808" i="4"/>
  <c r="Y922" i="4"/>
  <c r="V922" i="4"/>
  <c r="Y918" i="4"/>
  <c r="V918" i="4"/>
  <c r="Y914" i="4"/>
  <c r="V914" i="4"/>
  <c r="Y910" i="4"/>
  <c r="V910" i="4"/>
  <c r="Y906" i="4"/>
  <c r="V906" i="4"/>
  <c r="Y921" i="4"/>
  <c r="V921" i="4"/>
  <c r="Y917" i="4"/>
  <c r="V917" i="4"/>
  <c r="Y913" i="4"/>
  <c r="V913" i="4"/>
  <c r="Y909" i="4"/>
  <c r="V909" i="4"/>
  <c r="Y905" i="4"/>
  <c r="V905" i="4"/>
  <c r="Y829" i="4"/>
  <c r="V829" i="4"/>
  <c r="Y825" i="4"/>
  <c r="V825" i="4"/>
  <c r="Y821" i="4"/>
  <c r="V821" i="4"/>
  <c r="Y830" i="4"/>
  <c r="V830" i="4"/>
  <c r="Y826" i="4"/>
  <c r="V826" i="4"/>
  <c r="Y822" i="4"/>
  <c r="V822" i="4"/>
  <c r="Y818" i="4"/>
  <c r="V818" i="4"/>
  <c r="Y814" i="4"/>
  <c r="V814" i="4"/>
  <c r="Y817" i="4"/>
  <c r="V817" i="4"/>
  <c r="Y813" i="4"/>
  <c r="V813" i="4"/>
  <c r="Y876" i="4"/>
  <c r="V876" i="4"/>
  <c r="Y872" i="4"/>
  <c r="V872" i="4"/>
  <c r="Y868" i="4"/>
  <c r="V868" i="4"/>
  <c r="Y864" i="4"/>
  <c r="V864" i="4"/>
  <c r="Y860" i="4"/>
  <c r="V860" i="4"/>
  <c r="V875" i="4"/>
  <c r="Y875" i="4"/>
  <c r="V871" i="4"/>
  <c r="Y871" i="4"/>
  <c r="V867" i="4"/>
  <c r="Y867" i="4"/>
  <c r="V863" i="4"/>
  <c r="Y863" i="4"/>
  <c r="V859" i="4"/>
  <c r="Y859" i="4"/>
  <c r="Y784" i="4"/>
  <c r="V784" i="4"/>
  <c r="Y780" i="4"/>
  <c r="V780" i="4"/>
  <c r="Y776" i="4"/>
  <c r="V776" i="4"/>
  <c r="Y772" i="4"/>
  <c r="V772" i="4"/>
  <c r="Y768" i="4"/>
  <c r="V768" i="4"/>
  <c r="V783" i="4"/>
  <c r="Y783" i="4"/>
  <c r="Y779" i="4"/>
  <c r="V779" i="4"/>
  <c r="V775" i="4"/>
  <c r="Y775" i="4"/>
  <c r="Y771" i="4"/>
  <c r="V771" i="4"/>
  <c r="Y767" i="4"/>
  <c r="V767" i="4"/>
  <c r="S744" i="4"/>
  <c r="S746" i="4"/>
  <c r="S748" i="4"/>
  <c r="S750" i="4"/>
  <c r="S752" i="4"/>
  <c r="S754" i="4"/>
  <c r="S756" i="4"/>
  <c r="S758" i="4"/>
  <c r="S760" i="4"/>
  <c r="S762" i="4"/>
  <c r="S745" i="4"/>
  <c r="S747" i="4"/>
  <c r="S749" i="4"/>
  <c r="S751" i="4"/>
  <c r="S753" i="4"/>
  <c r="S755" i="4"/>
  <c r="S757" i="4"/>
  <c r="S759" i="4"/>
  <c r="S761" i="4"/>
  <c r="S743" i="4"/>
  <c r="S883" i="4"/>
  <c r="S885" i="4"/>
  <c r="S887" i="4"/>
  <c r="S889" i="4"/>
  <c r="S891" i="4"/>
  <c r="S893" i="4"/>
  <c r="S895" i="4"/>
  <c r="S897" i="4"/>
  <c r="S899" i="4"/>
  <c r="S881" i="4"/>
  <c r="S882" i="4"/>
  <c r="S884" i="4"/>
  <c r="S886" i="4"/>
  <c r="S888" i="4"/>
  <c r="S890" i="4"/>
  <c r="S892" i="4"/>
  <c r="S894" i="4"/>
  <c r="S896" i="4"/>
  <c r="S898" i="4"/>
  <c r="S900" i="4"/>
  <c r="S513" i="4"/>
  <c r="S514" i="4"/>
  <c r="S515" i="4"/>
  <c r="S519" i="4"/>
  <c r="S523" i="4"/>
  <c r="S527" i="4"/>
  <c r="S531" i="4"/>
  <c r="S518" i="4"/>
  <c r="S522" i="4"/>
  <c r="S526" i="4"/>
  <c r="S530" i="4"/>
  <c r="S517" i="4"/>
  <c r="S521" i="4"/>
  <c r="S525" i="4"/>
  <c r="S529" i="4"/>
  <c r="S516" i="4"/>
  <c r="S520" i="4"/>
  <c r="S524" i="4"/>
  <c r="S528" i="4"/>
  <c r="S532" i="4"/>
  <c r="S676" i="4"/>
  <c r="S678" i="4"/>
  <c r="S680" i="4"/>
  <c r="S682" i="4"/>
  <c r="S684" i="4"/>
  <c r="S686" i="4"/>
  <c r="S688" i="4"/>
  <c r="S690" i="4"/>
  <c r="S692" i="4"/>
  <c r="S674" i="4"/>
  <c r="S675" i="4"/>
  <c r="S677" i="4"/>
  <c r="S679" i="4"/>
  <c r="S681" i="4"/>
  <c r="S683" i="4"/>
  <c r="S685" i="4"/>
  <c r="S687" i="4"/>
  <c r="S689" i="4"/>
  <c r="S691" i="4"/>
  <c r="S693" i="4"/>
  <c r="S630" i="4"/>
  <c r="S632" i="4"/>
  <c r="S634" i="4"/>
  <c r="S636" i="4"/>
  <c r="S638" i="4"/>
  <c r="S640" i="4"/>
  <c r="S642" i="4"/>
  <c r="S644" i="4"/>
  <c r="S646" i="4"/>
  <c r="S628" i="4"/>
  <c r="S629" i="4"/>
  <c r="S631" i="4"/>
  <c r="S633" i="4"/>
  <c r="S635" i="4"/>
  <c r="S637" i="4"/>
  <c r="S639" i="4"/>
  <c r="S641" i="4"/>
  <c r="S643" i="4"/>
  <c r="S645" i="4"/>
  <c r="S647" i="4"/>
  <c r="V904" i="4"/>
  <c r="Y904" i="4"/>
  <c r="Y920" i="4"/>
  <c r="V920" i="4"/>
  <c r="Y916" i="4"/>
  <c r="V916" i="4"/>
  <c r="Y912" i="4"/>
  <c r="V912" i="4"/>
  <c r="Y908" i="4"/>
  <c r="V908" i="4"/>
  <c r="Y923" i="4"/>
  <c r="V923" i="4"/>
  <c r="Y919" i="4"/>
  <c r="V919" i="4"/>
  <c r="Y915" i="4"/>
  <c r="V915" i="4"/>
  <c r="Y911" i="4"/>
  <c r="V911" i="4"/>
  <c r="Y907" i="4"/>
  <c r="V907" i="4"/>
  <c r="Y831" i="4"/>
  <c r="V831" i="4"/>
  <c r="Y827" i="4"/>
  <c r="V827" i="4"/>
  <c r="Y823" i="4"/>
  <c r="V823" i="4"/>
  <c r="V812" i="4"/>
  <c r="Y812" i="4"/>
  <c r="Y828" i="4"/>
  <c r="V828" i="4"/>
  <c r="Y824" i="4"/>
  <c r="V824" i="4"/>
  <c r="Y820" i="4"/>
  <c r="V820" i="4"/>
  <c r="Y816" i="4"/>
  <c r="V816" i="4"/>
  <c r="Y819" i="4"/>
  <c r="V819" i="4"/>
  <c r="Y815" i="4"/>
  <c r="V815" i="4"/>
  <c r="V858" i="4"/>
  <c r="Y858" i="4"/>
  <c r="Y874" i="4"/>
  <c r="V874" i="4"/>
  <c r="V870" i="4"/>
  <c r="Y870" i="4"/>
  <c r="Y866" i="4"/>
  <c r="V866" i="4"/>
  <c r="V862" i="4"/>
  <c r="Y862" i="4"/>
  <c r="V877" i="4"/>
  <c r="Y877" i="4"/>
  <c r="V873" i="4"/>
  <c r="Y873" i="4"/>
  <c r="V869" i="4"/>
  <c r="Y869" i="4"/>
  <c r="V865" i="4"/>
  <c r="Y865" i="4"/>
  <c r="V861" i="4"/>
  <c r="Y861" i="4"/>
  <c r="Y766" i="4"/>
  <c r="V766" i="4"/>
  <c r="Y782" i="4"/>
  <c r="V782" i="4"/>
  <c r="Y778" i="4"/>
  <c r="V778" i="4"/>
  <c r="Y774" i="4"/>
  <c r="V774" i="4"/>
  <c r="Y770" i="4"/>
  <c r="V770" i="4"/>
  <c r="Y785" i="4"/>
  <c r="V785" i="4"/>
  <c r="Y781" i="4"/>
  <c r="V781" i="4"/>
  <c r="Y777" i="4"/>
  <c r="V777" i="4"/>
  <c r="Y773" i="4"/>
  <c r="V773" i="4"/>
  <c r="Y769" i="4"/>
  <c r="V769" i="4"/>
  <c r="S722" i="4"/>
  <c r="S724" i="4"/>
  <c r="S726" i="4"/>
  <c r="S728" i="4"/>
  <c r="S730" i="4"/>
  <c r="S732" i="4"/>
  <c r="S734" i="4"/>
  <c r="S736" i="4"/>
  <c r="S738" i="4"/>
  <c r="S720" i="4"/>
  <c r="S721" i="4"/>
  <c r="S723" i="4"/>
  <c r="S725" i="4"/>
  <c r="S727" i="4"/>
  <c r="S729" i="4"/>
  <c r="S731" i="4"/>
  <c r="S733" i="4"/>
  <c r="S735" i="4"/>
  <c r="S737" i="4"/>
  <c r="S739" i="4"/>
  <c r="S559" i="4"/>
  <c r="S561" i="4"/>
  <c r="S563" i="4"/>
  <c r="S565" i="4"/>
  <c r="S567" i="4"/>
  <c r="S569" i="4"/>
  <c r="S571" i="4"/>
  <c r="S573" i="4"/>
  <c r="S575" i="4"/>
  <c r="S577" i="4"/>
  <c r="S560" i="4"/>
  <c r="S562" i="4"/>
  <c r="S564" i="4"/>
  <c r="S566" i="4"/>
  <c r="S568" i="4"/>
  <c r="S570" i="4"/>
  <c r="S572" i="4"/>
  <c r="S574" i="4"/>
  <c r="S576" i="4"/>
  <c r="S578" i="4"/>
  <c r="S582" i="4"/>
  <c r="S601" i="4"/>
  <c r="S583" i="4"/>
  <c r="S584" i="4"/>
  <c r="S585" i="4"/>
  <c r="S586" i="4"/>
  <c r="S587" i="4"/>
  <c r="S588" i="4"/>
  <c r="S589" i="4"/>
  <c r="S590" i="4"/>
  <c r="S591" i="4"/>
  <c r="S592" i="4"/>
  <c r="S593" i="4"/>
  <c r="S594" i="4"/>
  <c r="S595" i="4"/>
  <c r="S596" i="4"/>
  <c r="S597" i="4"/>
  <c r="S598" i="4"/>
  <c r="S599" i="4"/>
  <c r="S600" i="4"/>
  <c r="AB18" i="4"/>
  <c r="AB8" i="4"/>
  <c r="B7" i="3" s="1"/>
  <c r="AB21" i="4"/>
  <c r="Y47" i="4"/>
  <c r="S25" i="4"/>
  <c r="Y25" i="4" s="1"/>
  <c r="Y64" i="4"/>
  <c r="V543" i="4"/>
  <c r="Y543" i="4"/>
  <c r="Y536" i="4"/>
  <c r="V536" i="4"/>
  <c r="Y553" i="4"/>
  <c r="V553" i="4"/>
  <c r="V537" i="4"/>
  <c r="Y537" i="4"/>
  <c r="V398" i="4"/>
  <c r="F24" i="6"/>
  <c r="V547" i="4"/>
  <c r="Y544" i="4"/>
  <c r="V544" i="4"/>
  <c r="Y554" i="4"/>
  <c r="V554" i="4"/>
  <c r="V538" i="4"/>
  <c r="Y62" i="4"/>
  <c r="Y61" i="4"/>
  <c r="Y38" i="4"/>
  <c r="Y67" i="4"/>
  <c r="J15" i="6"/>
  <c r="M15" i="6" s="1"/>
  <c r="J13" i="6"/>
  <c r="S18" i="4"/>
  <c r="V18" i="4" s="1"/>
  <c r="S7" i="4"/>
  <c r="V7" i="4" s="1"/>
  <c r="Y44" i="4"/>
  <c r="Y65" i="4"/>
  <c r="S9" i="4"/>
  <c r="Y9" i="4" s="1"/>
  <c r="S19" i="4"/>
  <c r="V19" i="4" s="1"/>
  <c r="Y63" i="4"/>
  <c r="Y35" i="4"/>
  <c r="S21" i="4"/>
  <c r="Y30" i="4"/>
  <c r="Y72" i="4"/>
  <c r="Y57" i="4"/>
  <c r="Y46" i="4"/>
  <c r="S23" i="4"/>
  <c r="S13" i="4"/>
  <c r="Y53" i="4"/>
  <c r="V10" i="4"/>
  <c r="Y10" i="4"/>
  <c r="Y70" i="4"/>
  <c r="Y41" i="4"/>
  <c r="Y54" i="4"/>
  <c r="Y58" i="4"/>
  <c r="Y55" i="4"/>
  <c r="S26" i="4"/>
  <c r="Y42" i="4"/>
  <c r="S17" i="4"/>
  <c r="Y68" i="4"/>
  <c r="Y31" i="4"/>
  <c r="Y39" i="4"/>
  <c r="Y43" i="4"/>
  <c r="S20" i="4"/>
  <c r="Y56" i="4"/>
  <c r="S11" i="4"/>
  <c r="S8" i="4"/>
  <c r="Y40" i="4"/>
  <c r="Y45" i="4"/>
  <c r="Y49" i="4"/>
  <c r="S14" i="4"/>
  <c r="Y34" i="4"/>
  <c r="Y60" i="4"/>
  <c r="Y59" i="4"/>
  <c r="S24" i="4"/>
  <c r="S15" i="4"/>
  <c r="Y32" i="4"/>
  <c r="Y33" i="4"/>
  <c r="S22" i="4"/>
  <c r="Y36" i="4"/>
  <c r="Y66" i="4"/>
  <c r="Y69" i="4"/>
  <c r="Y37" i="4"/>
  <c r="Y71" i="4"/>
  <c r="Y48" i="4"/>
  <c r="Y546" i="4" l="1"/>
  <c r="V548" i="4"/>
  <c r="Y540" i="4"/>
  <c r="Y542" i="4"/>
  <c r="V549" i="4"/>
  <c r="V551" i="4"/>
  <c r="Y539" i="4"/>
  <c r="J19" i="6"/>
  <c r="Y552" i="4"/>
  <c r="J10" i="6"/>
  <c r="G28" i="6"/>
  <c r="G10" i="6"/>
  <c r="J17" i="6"/>
  <c r="M17" i="6" s="1"/>
  <c r="G11" i="6"/>
  <c r="J22" i="6"/>
  <c r="M22" i="6" s="1"/>
  <c r="G26" i="6"/>
  <c r="J26" i="6"/>
  <c r="V545" i="4"/>
  <c r="Y12" i="4"/>
  <c r="J11" i="6"/>
  <c r="V541" i="4"/>
  <c r="G19" i="6"/>
  <c r="J21" i="6"/>
  <c r="M21" i="6" s="1"/>
  <c r="V555" i="4"/>
  <c r="Y16" i="4"/>
  <c r="Y18" i="4"/>
  <c r="M13" i="6"/>
  <c r="G24" i="6"/>
  <c r="M24" i="6" s="1"/>
  <c r="Y550" i="4"/>
  <c r="J30" i="6" s="1"/>
  <c r="V25" i="4"/>
  <c r="V217" i="4"/>
  <c r="Y217" i="4"/>
  <c r="V233" i="4"/>
  <c r="Y233" i="4"/>
  <c r="V227" i="4"/>
  <c r="Y227" i="4"/>
  <c r="V220" i="4"/>
  <c r="Y220" i="4"/>
  <c r="V228" i="4"/>
  <c r="Y228" i="4"/>
  <c r="Y221" i="4"/>
  <c r="V221" i="4"/>
  <c r="Y215" i="4"/>
  <c r="V215" i="4"/>
  <c r="Y231" i="4"/>
  <c r="V231" i="4"/>
  <c r="Y222" i="4"/>
  <c r="V222" i="4"/>
  <c r="Y230" i="4"/>
  <c r="V230" i="4"/>
  <c r="Y421" i="4"/>
  <c r="V421" i="4"/>
  <c r="Y433" i="4"/>
  <c r="V433" i="4"/>
  <c r="Y425" i="4"/>
  <c r="V425" i="4"/>
  <c r="V436" i="4"/>
  <c r="Y436" i="4"/>
  <c r="V428" i="4"/>
  <c r="Y428" i="4"/>
  <c r="Y439" i="4"/>
  <c r="V439" i="4"/>
  <c r="Y431" i="4"/>
  <c r="V431" i="4"/>
  <c r="Y423" i="4"/>
  <c r="V423" i="4"/>
  <c r="V434" i="4"/>
  <c r="Y434" i="4"/>
  <c r="V426" i="4"/>
  <c r="Y426" i="4"/>
  <c r="Y309" i="4"/>
  <c r="V309" i="4"/>
  <c r="Y317" i="4"/>
  <c r="V317" i="4"/>
  <c r="Y325" i="4"/>
  <c r="V325" i="4"/>
  <c r="V314" i="4"/>
  <c r="Y314" i="4"/>
  <c r="V322" i="4"/>
  <c r="Y322" i="4"/>
  <c r="Y311" i="4"/>
  <c r="V311" i="4"/>
  <c r="Y319" i="4"/>
  <c r="V319" i="4"/>
  <c r="V308" i="4"/>
  <c r="Y308" i="4"/>
  <c r="V316" i="4"/>
  <c r="Y316" i="4"/>
  <c r="V324" i="4"/>
  <c r="Y324" i="4"/>
  <c r="Y276" i="4"/>
  <c r="V276" i="4"/>
  <c r="Y271" i="4"/>
  <c r="V271" i="4"/>
  <c r="V262" i="4"/>
  <c r="Y262" i="4"/>
  <c r="V270" i="4"/>
  <c r="Y270" i="4"/>
  <c r="Y267" i="4"/>
  <c r="V267" i="4"/>
  <c r="Y272" i="4"/>
  <c r="V272" i="4"/>
  <c r="Y268" i="4"/>
  <c r="V268" i="4"/>
  <c r="Y260" i="4"/>
  <c r="V260" i="4"/>
  <c r="V277" i="4"/>
  <c r="Y277" i="4"/>
  <c r="V265" i="4"/>
  <c r="Y265" i="4"/>
  <c r="Y486" i="4"/>
  <c r="V486" i="4"/>
  <c r="Y478" i="4"/>
  <c r="V478" i="4"/>
  <c r="Y469" i="4"/>
  <c r="V469" i="4"/>
  <c r="Y479" i="4"/>
  <c r="V479" i="4"/>
  <c r="Y471" i="4"/>
  <c r="V471" i="4"/>
  <c r="Y484" i="4"/>
  <c r="V484" i="4"/>
  <c r="Y476" i="4"/>
  <c r="V476" i="4"/>
  <c r="Y485" i="4"/>
  <c r="V485" i="4"/>
  <c r="Y477" i="4"/>
  <c r="V477" i="4"/>
  <c r="Y468" i="4"/>
  <c r="V468" i="4"/>
  <c r="V170" i="4"/>
  <c r="Y170" i="4"/>
  <c r="V186" i="4"/>
  <c r="Y186" i="4"/>
  <c r="V175" i="4"/>
  <c r="Y175" i="4"/>
  <c r="V174" i="4"/>
  <c r="Y174" i="4"/>
  <c r="V176" i="4"/>
  <c r="Y176" i="4"/>
  <c r="V179" i="4"/>
  <c r="Y179" i="4"/>
  <c r="V172" i="4"/>
  <c r="Y172" i="4"/>
  <c r="Y168" i="4"/>
  <c r="V168" i="4"/>
  <c r="V177" i="4"/>
  <c r="Y177" i="4"/>
  <c r="V185" i="4"/>
  <c r="Y185" i="4"/>
  <c r="V376" i="4"/>
  <c r="Y376" i="4"/>
  <c r="V384" i="4"/>
  <c r="Y384" i="4"/>
  <c r="V392" i="4"/>
  <c r="Y392" i="4"/>
  <c r="Y381" i="4"/>
  <c r="V381" i="4"/>
  <c r="Y389" i="4"/>
  <c r="V389" i="4"/>
  <c r="Y378" i="4"/>
  <c r="V378" i="4"/>
  <c r="Y386" i="4"/>
  <c r="V386" i="4"/>
  <c r="Y394" i="4"/>
  <c r="V394" i="4"/>
  <c r="Y383" i="4"/>
  <c r="V383" i="4"/>
  <c r="Y391" i="4"/>
  <c r="V391" i="4"/>
  <c r="J42" i="6"/>
  <c r="V225" i="4"/>
  <c r="Y225" i="4"/>
  <c r="V219" i="4"/>
  <c r="Y219" i="4"/>
  <c r="V216" i="4"/>
  <c r="Y216" i="4"/>
  <c r="V224" i="4"/>
  <c r="Y224" i="4"/>
  <c r="V232" i="4"/>
  <c r="Y232" i="4"/>
  <c r="Y229" i="4"/>
  <c r="V229" i="4"/>
  <c r="Y223" i="4"/>
  <c r="V223" i="4"/>
  <c r="Y218" i="4"/>
  <c r="V218" i="4"/>
  <c r="Y226" i="4"/>
  <c r="V226" i="4"/>
  <c r="Y214" i="4"/>
  <c r="V214" i="4"/>
  <c r="M12" i="6"/>
  <c r="Y437" i="4"/>
  <c r="V437" i="4"/>
  <c r="Y429" i="4"/>
  <c r="V429" i="4"/>
  <c r="V440" i="4"/>
  <c r="Y440" i="4"/>
  <c r="V432" i="4"/>
  <c r="Y432" i="4"/>
  <c r="V424" i="4"/>
  <c r="Y424" i="4"/>
  <c r="Y435" i="4"/>
  <c r="V435" i="4"/>
  <c r="Y427" i="4"/>
  <c r="V427" i="4"/>
  <c r="V438" i="4"/>
  <c r="Y438" i="4"/>
  <c r="V430" i="4"/>
  <c r="Y430" i="4"/>
  <c r="V422" i="4"/>
  <c r="Y422" i="4"/>
  <c r="Y313" i="4"/>
  <c r="V313" i="4"/>
  <c r="Y321" i="4"/>
  <c r="V321" i="4"/>
  <c r="V310" i="4"/>
  <c r="Y310" i="4"/>
  <c r="V318" i="4"/>
  <c r="Y318" i="4"/>
  <c r="V306" i="4"/>
  <c r="Y306" i="4"/>
  <c r="Y315" i="4"/>
  <c r="V315" i="4"/>
  <c r="Y323" i="4"/>
  <c r="V323" i="4"/>
  <c r="V312" i="4"/>
  <c r="Y312" i="4"/>
  <c r="V320" i="4"/>
  <c r="Y320" i="4"/>
  <c r="Y307" i="4"/>
  <c r="V307" i="4"/>
  <c r="Y279" i="4"/>
  <c r="V279" i="4"/>
  <c r="V266" i="4"/>
  <c r="Y266" i="4"/>
  <c r="V278" i="4"/>
  <c r="Y278" i="4"/>
  <c r="V273" i="4"/>
  <c r="Y273" i="4"/>
  <c r="Y263" i="4"/>
  <c r="V263" i="4"/>
  <c r="Y275" i="4"/>
  <c r="V275" i="4"/>
  <c r="Y264" i="4"/>
  <c r="V264" i="4"/>
  <c r="V274" i="4"/>
  <c r="Y274" i="4"/>
  <c r="V269" i="4"/>
  <c r="Y269" i="4"/>
  <c r="V261" i="4"/>
  <c r="Y261" i="4"/>
  <c r="Y482" i="4"/>
  <c r="V482" i="4"/>
  <c r="Y474" i="4"/>
  <c r="V474" i="4"/>
  <c r="Y483" i="4"/>
  <c r="V483" i="4"/>
  <c r="Y475" i="4"/>
  <c r="V475" i="4"/>
  <c r="Y467" i="4"/>
  <c r="V467" i="4"/>
  <c r="Y480" i="4"/>
  <c r="V480" i="4"/>
  <c r="Y472" i="4"/>
  <c r="V472" i="4"/>
  <c r="Y481" i="4"/>
  <c r="V481" i="4"/>
  <c r="Y473" i="4"/>
  <c r="V473" i="4"/>
  <c r="Y470" i="4"/>
  <c r="V470" i="4"/>
  <c r="V178" i="4"/>
  <c r="Y178" i="4"/>
  <c r="V184" i="4"/>
  <c r="Y184" i="4"/>
  <c r="V183" i="4"/>
  <c r="Y183" i="4"/>
  <c r="V182" i="4"/>
  <c r="Y182" i="4"/>
  <c r="Y171" i="4"/>
  <c r="V171" i="4"/>
  <c r="V187" i="4"/>
  <c r="Y187" i="4"/>
  <c r="V180" i="4"/>
  <c r="Y180" i="4"/>
  <c r="V173" i="4"/>
  <c r="Y173" i="4"/>
  <c r="V181" i="4"/>
  <c r="Y181" i="4"/>
  <c r="Y169" i="4"/>
  <c r="V169" i="4"/>
  <c r="V380" i="4"/>
  <c r="Y380" i="4"/>
  <c r="V388" i="4"/>
  <c r="Y388" i="4"/>
  <c r="Y377" i="4"/>
  <c r="V377" i="4"/>
  <c r="Y385" i="4"/>
  <c r="V385" i="4"/>
  <c r="Y393" i="4"/>
  <c r="V393" i="4"/>
  <c r="Y382" i="4"/>
  <c r="V382" i="4"/>
  <c r="Y390" i="4"/>
  <c r="V390" i="4"/>
  <c r="Y379" i="4"/>
  <c r="V379" i="4"/>
  <c r="Y387" i="4"/>
  <c r="V387" i="4"/>
  <c r="V375" i="4"/>
  <c r="Y375" i="4"/>
  <c r="V9" i="4"/>
  <c r="J46" i="6"/>
  <c r="Y599" i="4"/>
  <c r="V599" i="4"/>
  <c r="Y597" i="4"/>
  <c r="V597" i="4"/>
  <c r="Y595" i="4"/>
  <c r="V595" i="4"/>
  <c r="Y593" i="4"/>
  <c r="V593" i="4"/>
  <c r="Y591" i="4"/>
  <c r="V591" i="4"/>
  <c r="Y589" i="4"/>
  <c r="V589" i="4"/>
  <c r="Y587" i="4"/>
  <c r="V587" i="4"/>
  <c r="Y585" i="4"/>
  <c r="V585" i="4"/>
  <c r="Y583" i="4"/>
  <c r="V583" i="4"/>
  <c r="V582" i="4"/>
  <c r="Y582" i="4"/>
  <c r="Y576" i="4"/>
  <c r="V576" i="4"/>
  <c r="Y572" i="4"/>
  <c r="V572" i="4"/>
  <c r="Y568" i="4"/>
  <c r="V568" i="4"/>
  <c r="Y564" i="4"/>
  <c r="V564" i="4"/>
  <c r="Y560" i="4"/>
  <c r="V560" i="4"/>
  <c r="Y575" i="4"/>
  <c r="V575" i="4"/>
  <c r="Y571" i="4"/>
  <c r="V571" i="4"/>
  <c r="Y567" i="4"/>
  <c r="V567" i="4"/>
  <c r="Y563" i="4"/>
  <c r="V563" i="4"/>
  <c r="Y559" i="4"/>
  <c r="V559" i="4"/>
  <c r="V737" i="4"/>
  <c r="Y737" i="4"/>
  <c r="V733" i="4"/>
  <c r="Y733" i="4"/>
  <c r="V729" i="4"/>
  <c r="Y729" i="4"/>
  <c r="V725" i="4"/>
  <c r="Y725" i="4"/>
  <c r="V721" i="4"/>
  <c r="Y721" i="4"/>
  <c r="Y738" i="4"/>
  <c r="V738" i="4"/>
  <c r="Y734" i="4"/>
  <c r="V734" i="4"/>
  <c r="Y730" i="4"/>
  <c r="V730" i="4"/>
  <c r="Y726" i="4"/>
  <c r="V726" i="4"/>
  <c r="Y722" i="4"/>
  <c r="V722" i="4"/>
  <c r="J40" i="6"/>
  <c r="G44" i="6"/>
  <c r="G42" i="6"/>
  <c r="G46" i="6"/>
  <c r="Y645" i="4"/>
  <c r="V645" i="4"/>
  <c r="Y641" i="4"/>
  <c r="V641" i="4"/>
  <c r="Y637" i="4"/>
  <c r="V637" i="4"/>
  <c r="Y633" i="4"/>
  <c r="V633" i="4"/>
  <c r="Y629" i="4"/>
  <c r="V629" i="4"/>
  <c r="V646" i="4"/>
  <c r="Y646" i="4"/>
  <c r="V642" i="4"/>
  <c r="Y642" i="4"/>
  <c r="V638" i="4"/>
  <c r="Y638" i="4"/>
  <c r="V634" i="4"/>
  <c r="Y634" i="4"/>
  <c r="V630" i="4"/>
  <c r="Y630" i="4"/>
  <c r="V691" i="4"/>
  <c r="Y691" i="4"/>
  <c r="V687" i="4"/>
  <c r="Y687" i="4"/>
  <c r="Y683" i="4"/>
  <c r="V683" i="4"/>
  <c r="Y679" i="4"/>
  <c r="V679" i="4"/>
  <c r="Y675" i="4"/>
  <c r="V675" i="4"/>
  <c r="Y692" i="4"/>
  <c r="V692" i="4"/>
  <c r="Y688" i="4"/>
  <c r="V688" i="4"/>
  <c r="Y684" i="4"/>
  <c r="V684" i="4"/>
  <c r="Y680" i="4"/>
  <c r="V680" i="4"/>
  <c r="Y676" i="4"/>
  <c r="V676" i="4"/>
  <c r="Y528" i="4"/>
  <c r="V528" i="4"/>
  <c r="Y520" i="4"/>
  <c r="V520" i="4"/>
  <c r="Y529" i="4"/>
  <c r="V529" i="4"/>
  <c r="Y521" i="4"/>
  <c r="V521" i="4"/>
  <c r="Y530" i="4"/>
  <c r="V530" i="4"/>
  <c r="Y522" i="4"/>
  <c r="V522" i="4"/>
  <c r="Y531" i="4"/>
  <c r="V531" i="4"/>
  <c r="Y523" i="4"/>
  <c r="V523" i="4"/>
  <c r="V515" i="4"/>
  <c r="Y515" i="4"/>
  <c r="V513" i="4"/>
  <c r="Y513" i="4"/>
  <c r="Y898" i="4"/>
  <c r="V898" i="4"/>
  <c r="Y894" i="4"/>
  <c r="V894" i="4"/>
  <c r="Y890" i="4"/>
  <c r="V890" i="4"/>
  <c r="Y886" i="4"/>
  <c r="V886" i="4"/>
  <c r="Y882" i="4"/>
  <c r="V882" i="4"/>
  <c r="Y899" i="4"/>
  <c r="V899" i="4"/>
  <c r="Y895" i="4"/>
  <c r="V895" i="4"/>
  <c r="Y891" i="4"/>
  <c r="V891" i="4"/>
  <c r="Y887" i="4"/>
  <c r="V887" i="4"/>
  <c r="Y883" i="4"/>
  <c r="V883" i="4"/>
  <c r="V761" i="4"/>
  <c r="Y761" i="4"/>
  <c r="V757" i="4"/>
  <c r="Y757" i="4"/>
  <c r="V753" i="4"/>
  <c r="Y753" i="4"/>
  <c r="V749" i="4"/>
  <c r="Y749" i="4"/>
  <c r="V745" i="4"/>
  <c r="Y745" i="4"/>
  <c r="Y760" i="4"/>
  <c r="V760" i="4"/>
  <c r="Y756" i="4"/>
  <c r="V756" i="4"/>
  <c r="Y752" i="4"/>
  <c r="V752" i="4"/>
  <c r="Y748" i="4"/>
  <c r="V748" i="4"/>
  <c r="Y744" i="4"/>
  <c r="V744" i="4"/>
  <c r="Y806" i="4"/>
  <c r="V806" i="4"/>
  <c r="Y802" i="4"/>
  <c r="V802" i="4"/>
  <c r="Y798" i="4"/>
  <c r="V798" i="4"/>
  <c r="Y794" i="4"/>
  <c r="V794" i="4"/>
  <c r="Y790" i="4"/>
  <c r="V790" i="4"/>
  <c r="Y807" i="4"/>
  <c r="V807" i="4"/>
  <c r="Y803" i="4"/>
  <c r="V803" i="4"/>
  <c r="Y799" i="4"/>
  <c r="V799" i="4"/>
  <c r="Y795" i="4"/>
  <c r="V795" i="4"/>
  <c r="Y791" i="4"/>
  <c r="V791" i="4"/>
  <c r="Y853" i="4"/>
  <c r="V853" i="4"/>
  <c r="Y849" i="4"/>
  <c r="V849" i="4"/>
  <c r="Y845" i="4"/>
  <c r="V845" i="4"/>
  <c r="Y841" i="4"/>
  <c r="V841" i="4"/>
  <c r="Y837" i="4"/>
  <c r="V837" i="4"/>
  <c r="Y852" i="4"/>
  <c r="V852" i="4"/>
  <c r="Y848" i="4"/>
  <c r="V848" i="4"/>
  <c r="Y844" i="4"/>
  <c r="V844" i="4"/>
  <c r="Y840" i="4"/>
  <c r="V840" i="4"/>
  <c r="Y836" i="4"/>
  <c r="V836" i="4"/>
  <c r="Y622" i="4"/>
  <c r="V622" i="4"/>
  <c r="Y618" i="4"/>
  <c r="V618" i="4"/>
  <c r="Y614" i="4"/>
  <c r="V614" i="4"/>
  <c r="Y610" i="4"/>
  <c r="V610" i="4"/>
  <c r="Y606" i="4"/>
  <c r="V606" i="4"/>
  <c r="V623" i="4"/>
  <c r="Y623" i="4"/>
  <c r="V619" i="4"/>
  <c r="Y619" i="4"/>
  <c r="V615" i="4"/>
  <c r="Y615" i="4"/>
  <c r="V611" i="4"/>
  <c r="Y611" i="4"/>
  <c r="V607" i="4"/>
  <c r="Y607" i="4"/>
  <c r="Y668" i="4"/>
  <c r="V668" i="4"/>
  <c r="Y664" i="4"/>
  <c r="V664" i="4"/>
  <c r="Y660" i="4"/>
  <c r="V660" i="4"/>
  <c r="Y656" i="4"/>
  <c r="V656" i="4"/>
  <c r="Y652" i="4"/>
  <c r="V652" i="4"/>
  <c r="Y669" i="4"/>
  <c r="V669" i="4"/>
  <c r="V665" i="4"/>
  <c r="Y665" i="4"/>
  <c r="V661" i="4"/>
  <c r="Y661" i="4"/>
  <c r="V657" i="4"/>
  <c r="Y657" i="4"/>
  <c r="V653" i="4"/>
  <c r="Y653" i="4"/>
  <c r="V714" i="4"/>
  <c r="Y714" i="4"/>
  <c r="V710" i="4"/>
  <c r="Y710" i="4"/>
  <c r="V706" i="4"/>
  <c r="Y706" i="4"/>
  <c r="V702" i="4"/>
  <c r="Y702" i="4"/>
  <c r="V698" i="4"/>
  <c r="Y698" i="4"/>
  <c r="Y715" i="4"/>
  <c r="V715" i="4"/>
  <c r="Y711" i="4"/>
  <c r="V711" i="4"/>
  <c r="Y707" i="4"/>
  <c r="V707" i="4"/>
  <c r="Y703" i="4"/>
  <c r="V703" i="4"/>
  <c r="Y699" i="4"/>
  <c r="V699" i="4"/>
  <c r="V600" i="4"/>
  <c r="Y600" i="4"/>
  <c r="V598" i="4"/>
  <c r="Y598" i="4"/>
  <c r="V596" i="4"/>
  <c r="Y596" i="4"/>
  <c r="V594" i="4"/>
  <c r="Y594" i="4"/>
  <c r="V592" i="4"/>
  <c r="Y592" i="4"/>
  <c r="V590" i="4"/>
  <c r="Y590" i="4"/>
  <c r="V588" i="4"/>
  <c r="Y588" i="4"/>
  <c r="V586" i="4"/>
  <c r="Y586" i="4"/>
  <c r="V584" i="4"/>
  <c r="Y584" i="4"/>
  <c r="Y601" i="4"/>
  <c r="V601" i="4"/>
  <c r="Y578" i="4"/>
  <c r="V578" i="4"/>
  <c r="Y574" i="4"/>
  <c r="V574" i="4"/>
  <c r="Y570" i="4"/>
  <c r="V570" i="4"/>
  <c r="Y566" i="4"/>
  <c r="V566" i="4"/>
  <c r="Y562" i="4"/>
  <c r="V562" i="4"/>
  <c r="Y577" i="4"/>
  <c r="V577" i="4"/>
  <c r="Y573" i="4"/>
  <c r="V573" i="4"/>
  <c r="Y569" i="4"/>
  <c r="V569" i="4"/>
  <c r="Y565" i="4"/>
  <c r="V565" i="4"/>
  <c r="Y561" i="4"/>
  <c r="V561" i="4"/>
  <c r="V739" i="4"/>
  <c r="Y739" i="4"/>
  <c r="V735" i="4"/>
  <c r="Y735" i="4"/>
  <c r="V731" i="4"/>
  <c r="Y731" i="4"/>
  <c r="V727" i="4"/>
  <c r="Y727" i="4"/>
  <c r="V723" i="4"/>
  <c r="Y723" i="4"/>
  <c r="Y720" i="4"/>
  <c r="V720" i="4"/>
  <c r="Y736" i="4"/>
  <c r="V736" i="4"/>
  <c r="Y732" i="4"/>
  <c r="V732" i="4"/>
  <c r="Y728" i="4"/>
  <c r="V728" i="4"/>
  <c r="Y724" i="4"/>
  <c r="V724" i="4"/>
  <c r="G40" i="6"/>
  <c r="J44" i="6"/>
  <c r="M44" i="6" s="1"/>
  <c r="Y647" i="4"/>
  <c r="V647" i="4"/>
  <c r="Y643" i="4"/>
  <c r="V643" i="4"/>
  <c r="Y639" i="4"/>
  <c r="V639" i="4"/>
  <c r="Y635" i="4"/>
  <c r="V635" i="4"/>
  <c r="Y631" i="4"/>
  <c r="V631" i="4"/>
  <c r="V628" i="4"/>
  <c r="Y628" i="4"/>
  <c r="V644" i="4"/>
  <c r="Y644" i="4"/>
  <c r="V640" i="4"/>
  <c r="Y640" i="4"/>
  <c r="V636" i="4"/>
  <c r="Y636" i="4"/>
  <c r="V632" i="4"/>
  <c r="Y632" i="4"/>
  <c r="V693" i="4"/>
  <c r="Y693" i="4"/>
  <c r="V689" i="4"/>
  <c r="Y689" i="4"/>
  <c r="Y685" i="4"/>
  <c r="V685" i="4"/>
  <c r="Y681" i="4"/>
  <c r="V681" i="4"/>
  <c r="Y677" i="4"/>
  <c r="V677" i="4"/>
  <c r="Y674" i="4"/>
  <c r="V674" i="4"/>
  <c r="Y690" i="4"/>
  <c r="V690" i="4"/>
  <c r="Y686" i="4"/>
  <c r="V686" i="4"/>
  <c r="Y682" i="4"/>
  <c r="V682" i="4"/>
  <c r="Y678" i="4"/>
  <c r="V678" i="4"/>
  <c r="Y532" i="4"/>
  <c r="V532" i="4"/>
  <c r="Y524" i="4"/>
  <c r="V524" i="4"/>
  <c r="V516" i="4"/>
  <c r="Y516" i="4"/>
  <c r="Y525" i="4"/>
  <c r="V525" i="4"/>
  <c r="Y517" i="4"/>
  <c r="V517" i="4"/>
  <c r="Y526" i="4"/>
  <c r="V526" i="4"/>
  <c r="Y518" i="4"/>
  <c r="V518" i="4"/>
  <c r="Y527" i="4"/>
  <c r="V527" i="4"/>
  <c r="Y519" i="4"/>
  <c r="V519" i="4"/>
  <c r="V514" i="4"/>
  <c r="Y514" i="4"/>
  <c r="Y900" i="4"/>
  <c r="V900" i="4"/>
  <c r="Y896" i="4"/>
  <c r="V896" i="4"/>
  <c r="Y892" i="4"/>
  <c r="V892" i="4"/>
  <c r="Y888" i="4"/>
  <c r="V888" i="4"/>
  <c r="Y884" i="4"/>
  <c r="V884" i="4"/>
  <c r="Y881" i="4"/>
  <c r="V881" i="4"/>
  <c r="Y897" i="4"/>
  <c r="V897" i="4"/>
  <c r="Y893" i="4"/>
  <c r="V893" i="4"/>
  <c r="Y889" i="4"/>
  <c r="V889" i="4"/>
  <c r="Y885" i="4"/>
  <c r="V885" i="4"/>
  <c r="Y743" i="4"/>
  <c r="V743" i="4"/>
  <c r="V759" i="4"/>
  <c r="Y759" i="4"/>
  <c r="V755" i="4"/>
  <c r="Y755" i="4"/>
  <c r="V751" i="4"/>
  <c r="Y751" i="4"/>
  <c r="V747" i="4"/>
  <c r="Y747" i="4"/>
  <c r="Y762" i="4"/>
  <c r="V762" i="4"/>
  <c r="Y758" i="4"/>
  <c r="V758" i="4"/>
  <c r="Y754" i="4"/>
  <c r="V754" i="4"/>
  <c r="Y750" i="4"/>
  <c r="V750" i="4"/>
  <c r="Y746" i="4"/>
  <c r="V746" i="4"/>
  <c r="Y808" i="4"/>
  <c r="V808" i="4"/>
  <c r="Y804" i="4"/>
  <c r="V804" i="4"/>
  <c r="Y800" i="4"/>
  <c r="V800" i="4"/>
  <c r="Y796" i="4"/>
  <c r="V796" i="4"/>
  <c r="Y792" i="4"/>
  <c r="V792" i="4"/>
  <c r="V789" i="4"/>
  <c r="Y789" i="4"/>
  <c r="Y805" i="4"/>
  <c r="V805" i="4"/>
  <c r="Y801" i="4"/>
  <c r="V801" i="4"/>
  <c r="Y797" i="4"/>
  <c r="V797" i="4"/>
  <c r="Y793" i="4"/>
  <c r="V793" i="4"/>
  <c r="V835" i="4"/>
  <c r="Y835" i="4"/>
  <c r="Y851" i="4"/>
  <c r="V851" i="4"/>
  <c r="Y847" i="4"/>
  <c r="V847" i="4"/>
  <c r="Y843" i="4"/>
  <c r="V843" i="4"/>
  <c r="Y839" i="4"/>
  <c r="V839" i="4"/>
  <c r="Y854" i="4"/>
  <c r="V854" i="4"/>
  <c r="Y850" i="4"/>
  <c r="V850" i="4"/>
  <c r="Y846" i="4"/>
  <c r="V846" i="4"/>
  <c r="Y842" i="4"/>
  <c r="V842" i="4"/>
  <c r="Y838" i="4"/>
  <c r="V838" i="4"/>
  <c r="Y624" i="4"/>
  <c r="V624" i="4"/>
  <c r="Y620" i="4"/>
  <c r="V620" i="4"/>
  <c r="Y616" i="4"/>
  <c r="V616" i="4"/>
  <c r="Y612" i="4"/>
  <c r="V612" i="4"/>
  <c r="Y608" i="4"/>
  <c r="V608" i="4"/>
  <c r="V605" i="4"/>
  <c r="Y605" i="4"/>
  <c r="V621" i="4"/>
  <c r="Y621" i="4"/>
  <c r="V617" i="4"/>
  <c r="Y617" i="4"/>
  <c r="V613" i="4"/>
  <c r="Y613" i="4"/>
  <c r="V609" i="4"/>
  <c r="Y609" i="4"/>
  <c r="V670" i="4"/>
  <c r="Y670" i="4"/>
  <c r="Y666" i="4"/>
  <c r="V666" i="4"/>
  <c r="Y662" i="4"/>
  <c r="V662" i="4"/>
  <c r="Y658" i="4"/>
  <c r="V658" i="4"/>
  <c r="Y654" i="4"/>
  <c r="V654" i="4"/>
  <c r="V651" i="4"/>
  <c r="Y651" i="4"/>
  <c r="V667" i="4"/>
  <c r="Y667" i="4"/>
  <c r="V663" i="4"/>
  <c r="Y663" i="4"/>
  <c r="V659" i="4"/>
  <c r="Y659" i="4"/>
  <c r="V655" i="4"/>
  <c r="Y655" i="4"/>
  <c r="V716" i="4"/>
  <c r="Y716" i="4"/>
  <c r="V712" i="4"/>
  <c r="Y712" i="4"/>
  <c r="V708" i="4"/>
  <c r="Y708" i="4"/>
  <c r="V704" i="4"/>
  <c r="Y704" i="4"/>
  <c r="V700" i="4"/>
  <c r="Y700" i="4"/>
  <c r="Y697" i="4"/>
  <c r="V697" i="4"/>
  <c r="Y713" i="4"/>
  <c r="V713" i="4"/>
  <c r="Y709" i="4"/>
  <c r="V709" i="4"/>
  <c r="Y705" i="4"/>
  <c r="V705" i="4"/>
  <c r="Y701" i="4"/>
  <c r="V701" i="4"/>
  <c r="Y19" i="4"/>
  <c r="Y7" i="4"/>
  <c r="J9" i="6"/>
  <c r="M9" i="6" s="1"/>
  <c r="L24" i="6"/>
  <c r="L4" i="6" s="1"/>
  <c r="F4" i="6"/>
  <c r="V21" i="4"/>
  <c r="Y21" i="4"/>
  <c r="Y23" i="4"/>
  <c r="V23" i="4"/>
  <c r="V13" i="4"/>
  <c r="Y13" i="4"/>
  <c r="V22" i="4"/>
  <c r="Y22" i="4"/>
  <c r="V24" i="4"/>
  <c r="Y24" i="4"/>
  <c r="V14" i="4"/>
  <c r="Y14" i="4"/>
  <c r="V8" i="4"/>
  <c r="Y8" i="4"/>
  <c r="V17" i="4"/>
  <c r="Y17" i="4"/>
  <c r="Y26" i="4"/>
  <c r="V26" i="4"/>
  <c r="V15" i="4"/>
  <c r="Y15" i="4"/>
  <c r="V11" i="4"/>
  <c r="Y11" i="4"/>
  <c r="V20" i="4"/>
  <c r="Y20" i="4"/>
  <c r="G8" i="6"/>
  <c r="J8" i="6"/>
  <c r="J105" i="6"/>
  <c r="J28" i="6"/>
  <c r="M19" i="6" l="1"/>
  <c r="M10" i="6"/>
  <c r="M26" i="6"/>
  <c r="M11" i="6"/>
  <c r="M42" i="6"/>
  <c r="G30" i="6"/>
  <c r="J23" i="6"/>
  <c r="J16" i="6"/>
  <c r="G27" i="6"/>
  <c r="J20" i="6"/>
  <c r="J25" i="6"/>
  <c r="G14" i="6"/>
  <c r="G18" i="6"/>
  <c r="G25" i="6"/>
  <c r="G23" i="6"/>
  <c r="M23" i="6" s="1"/>
  <c r="J27" i="6"/>
  <c r="G20" i="6"/>
  <c r="G16" i="6"/>
  <c r="M16" i="6" s="1"/>
  <c r="J14" i="6"/>
  <c r="J18" i="6"/>
  <c r="J29" i="6"/>
  <c r="G29" i="6"/>
  <c r="M46" i="6"/>
  <c r="J43" i="6"/>
  <c r="J41" i="6"/>
  <c r="G37" i="6"/>
  <c r="J35" i="6"/>
  <c r="J33" i="6"/>
  <c r="G39" i="6"/>
  <c r="G45" i="6"/>
  <c r="G36" i="6"/>
  <c r="J34" i="6"/>
  <c r="G38" i="6"/>
  <c r="G31" i="6"/>
  <c r="J32" i="6"/>
  <c r="J37" i="6"/>
  <c r="G35" i="6"/>
  <c r="G33" i="6"/>
  <c r="G43" i="6"/>
  <c r="G41" i="6"/>
  <c r="J39" i="6"/>
  <c r="J45" i="6"/>
  <c r="J36" i="6"/>
  <c r="G34" i="6"/>
  <c r="J38" i="6"/>
  <c r="M40" i="6"/>
  <c r="J31" i="6"/>
  <c r="G32" i="6"/>
  <c r="M30" i="6"/>
  <c r="J7" i="6"/>
  <c r="G7" i="6"/>
  <c r="G105" i="6"/>
  <c r="M105" i="6" s="1"/>
  <c r="M8" i="6"/>
  <c r="M28" i="6"/>
  <c r="M43" i="6" l="1"/>
  <c r="M38" i="6"/>
  <c r="M36" i="6"/>
  <c r="M37" i="6"/>
  <c r="M14" i="6"/>
  <c r="M45" i="6"/>
  <c r="M29" i="6"/>
  <c r="M39" i="6"/>
  <c r="M41" i="6"/>
  <c r="M25" i="6"/>
  <c r="M18" i="6"/>
  <c r="M27" i="6"/>
  <c r="M20" i="6"/>
  <c r="G4" i="6"/>
  <c r="M31" i="6"/>
  <c r="M32" i="6"/>
  <c r="M35" i="6"/>
  <c r="J4" i="6"/>
  <c r="M34" i="6"/>
  <c r="M33" i="6"/>
  <c r="M7" i="6"/>
  <c r="AF8" i="4"/>
  <c r="F7" i="3" s="1"/>
  <c r="AF23" i="4"/>
  <c r="F22" i="3" s="1"/>
  <c r="AB26" i="4"/>
  <c r="B25" i="3" s="1"/>
  <c r="H25" i="3" s="1"/>
  <c r="AB24" i="4"/>
  <c r="B23" i="3" s="1"/>
  <c r="H23" i="3" s="1"/>
  <c r="AB22" i="4"/>
  <c r="B21" i="3" s="1"/>
  <c r="H21" i="3" s="1"/>
  <c r="AB20" i="4"/>
  <c r="B19" i="3" s="1"/>
  <c r="H19" i="3" s="1"/>
  <c r="B17" i="3"/>
  <c r="H17" i="3" s="1"/>
  <c r="AB16" i="4"/>
  <c r="B15" i="3" s="1"/>
  <c r="H15" i="3" s="1"/>
  <c r="AB14" i="4"/>
  <c r="B13" i="3" s="1"/>
  <c r="H13" i="3" s="1"/>
  <c r="AB12" i="4"/>
  <c r="B11" i="3" s="1"/>
  <c r="H11" i="3" s="1"/>
  <c r="H7" i="3"/>
  <c r="AB25" i="4"/>
  <c r="B24" i="3" s="1"/>
  <c r="H24" i="3" s="1"/>
  <c r="AB23" i="4"/>
  <c r="B22" i="3" s="1"/>
  <c r="H22" i="3" s="1"/>
  <c r="B20" i="3"/>
  <c r="H20" i="3" s="1"/>
  <c r="AB19" i="4"/>
  <c r="B18" i="3" s="1"/>
  <c r="H18" i="3" s="1"/>
  <c r="AB17" i="4"/>
  <c r="B16" i="3" s="1"/>
  <c r="H16" i="3" s="1"/>
  <c r="AB15" i="4"/>
  <c r="B14" i="3" s="1"/>
  <c r="H14" i="3" s="1"/>
  <c r="AB13" i="4"/>
  <c r="B12" i="3" s="1"/>
  <c r="H12" i="3" s="1"/>
  <c r="AF17" i="4"/>
  <c r="F16" i="3" s="1"/>
  <c r="AF19" i="4"/>
  <c r="F18" i="3" s="1"/>
  <c r="AF16" i="4"/>
  <c r="F15" i="3" s="1"/>
  <c r="AF15" i="4"/>
  <c r="F14" i="3" s="1"/>
  <c r="AF25" i="4"/>
  <c r="F24" i="3" s="1"/>
  <c r="AF12" i="4"/>
  <c r="F11" i="3" s="1"/>
  <c r="AF14" i="4"/>
  <c r="F13" i="3" s="1"/>
  <c r="AF24" i="4"/>
  <c r="F23" i="3" s="1"/>
  <c r="AF20" i="4"/>
  <c r="F19" i="3" s="1"/>
  <c r="AF9" i="4"/>
  <c r="F8" i="3" s="1"/>
  <c r="AF21" i="4"/>
  <c r="F20" i="3" s="1"/>
  <c r="AF22" i="4"/>
  <c r="F21" i="3" s="1"/>
  <c r="AF11" i="4"/>
  <c r="F10" i="3" s="1"/>
  <c r="AF13" i="4"/>
  <c r="F12" i="3" s="1"/>
  <c r="AB11" i="4"/>
  <c r="B10" i="3" s="1"/>
  <c r="H10" i="3" s="1"/>
  <c r="AB9" i="4"/>
  <c r="B8" i="3" s="1"/>
  <c r="H8" i="3" s="1"/>
  <c r="AC17" i="4"/>
  <c r="C16" i="3" s="1"/>
  <c r="AC10" i="4"/>
  <c r="C9" i="3" s="1"/>
  <c r="AC22" i="4"/>
  <c r="C21" i="3" s="1"/>
  <c r="AB10" i="4"/>
  <c r="B9" i="3" s="1"/>
  <c r="H9" i="3" s="1"/>
  <c r="AC7" i="4"/>
  <c r="C6" i="3" s="1"/>
  <c r="AC15" i="4"/>
  <c r="C14" i="3" s="1"/>
  <c r="AC18" i="4"/>
  <c r="C17" i="3" s="1"/>
  <c r="AC9" i="4"/>
  <c r="C8" i="3" s="1"/>
  <c r="AC24" i="4"/>
  <c r="C23" i="3" s="1"/>
  <c r="AC20" i="4"/>
  <c r="C19" i="3" s="1"/>
  <c r="AC11" i="4"/>
  <c r="C10" i="3" s="1"/>
  <c r="AF10" i="4"/>
  <c r="F9" i="3" s="1"/>
  <c r="AF18" i="4"/>
  <c r="F17" i="3" s="1"/>
  <c r="AF26" i="4"/>
  <c r="F25" i="3" s="1"/>
  <c r="AC12" i="4"/>
  <c r="C11" i="3" s="1"/>
  <c r="AC16" i="4"/>
  <c r="C15" i="3" s="1"/>
  <c r="AC14" i="4"/>
  <c r="C13" i="3" s="1"/>
  <c r="AC23" i="4"/>
  <c r="C22" i="3" s="1"/>
  <c r="AC19" i="4"/>
  <c r="C18" i="3" s="1"/>
  <c r="AC13" i="4"/>
  <c r="C12" i="3" s="1"/>
  <c r="AC25" i="4"/>
  <c r="C24" i="3" s="1"/>
  <c r="I24" i="3" s="1"/>
  <c r="AC8" i="4"/>
  <c r="C7" i="3" s="1"/>
  <c r="AF7" i="4"/>
  <c r="F6" i="3" s="1"/>
  <c r="AC26" i="4"/>
  <c r="C25" i="3" s="1"/>
  <c r="H6" i="3"/>
  <c r="AC21" i="4"/>
  <c r="C20" i="3" s="1"/>
  <c r="I14" i="3" l="1"/>
  <c r="I13" i="3"/>
  <c r="M4" i="6"/>
  <c r="I22" i="3"/>
  <c r="I16" i="3"/>
  <c r="I7" i="3"/>
  <c r="I15" i="3"/>
  <c r="I19" i="3"/>
  <c r="I18" i="3"/>
  <c r="I11" i="3"/>
  <c r="I23" i="3"/>
  <c r="H4" i="3"/>
  <c r="I25" i="3"/>
  <c r="I20" i="3"/>
  <c r="F4" i="3"/>
  <c r="I21" i="3"/>
  <c r="I12" i="3"/>
  <c r="I10" i="3"/>
  <c r="I8" i="3"/>
  <c r="I17" i="3"/>
  <c r="I9" i="3"/>
  <c r="C4" i="3"/>
  <c r="I6" i="3"/>
  <c r="B4" i="3"/>
  <c r="I4"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Desktop</author>
  </authors>
  <commentList>
    <comment ref="B4" authorId="0" shapeId="0" xr:uid="{00000000-0006-0000-0000-000001000000}">
      <text>
        <r>
          <rPr>
            <b/>
            <sz val="9"/>
            <color indexed="81"/>
            <rFont val="Tahoma"/>
            <charset val="1"/>
          </rPr>
          <t>Desktop:</t>
        </r>
        <r>
          <rPr>
            <sz val="9"/>
            <color indexed="81"/>
            <rFont val="Tahoma"/>
            <charset val="1"/>
          </rPr>
          <t xml:space="preserve">
Fecha de Lunes
</t>
        </r>
      </text>
    </comment>
    <comment ref="Y4" authorId="0" shapeId="0" xr:uid="{00000000-0006-0000-0000-000002000000}">
      <text>
        <r>
          <rPr>
            <b/>
            <sz val="9"/>
            <color indexed="81"/>
            <rFont val="Tahoma"/>
            <family val="2"/>
          </rPr>
          <t>Desktop:</t>
        </r>
        <r>
          <rPr>
            <sz val="9"/>
            <color indexed="81"/>
            <rFont val="Tahoma"/>
            <family val="2"/>
          </rPr>
          <t xml:space="preserve">
Factor de Hr Extra
</t>
        </r>
      </text>
    </comment>
    <comment ref="A6" authorId="0" shapeId="0" xr:uid="{00000000-0006-0000-0000-000003000000}">
      <text>
        <r>
          <rPr>
            <b/>
            <sz val="9"/>
            <color indexed="81"/>
            <rFont val="Tahoma"/>
            <charset val="1"/>
          </rPr>
          <t>Desktop:</t>
        </r>
        <r>
          <rPr>
            <sz val="9"/>
            <color indexed="81"/>
            <rFont val="Tahoma"/>
            <charset val="1"/>
          </rPr>
          <t xml:space="preserve">
Codigo de 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H5" authorId="0" shapeId="0" xr:uid="{00000000-0006-0000-0300-000001000000}">
      <text>
        <r>
          <rPr>
            <b/>
            <sz val="8"/>
            <color indexed="81"/>
            <rFont val="Tahoma"/>
            <family val="2"/>
          </rPr>
          <t>Necessito poner una estimation</t>
        </r>
      </text>
    </comment>
  </commentList>
</comments>
</file>

<file path=xl/sharedStrings.xml><?xml version="1.0" encoding="utf-8"?>
<sst xmlns="http://schemas.openxmlformats.org/spreadsheetml/2006/main" count="2585" uniqueCount="288">
  <si>
    <t>Lunes</t>
  </si>
  <si>
    <t>Martes</t>
  </si>
  <si>
    <t>Jueves</t>
  </si>
  <si>
    <t>Viernes</t>
  </si>
  <si>
    <t>OT list</t>
  </si>
  <si>
    <t>Total Hrs</t>
  </si>
  <si>
    <t>Hrs Extra</t>
  </si>
  <si>
    <t>Miércoles</t>
  </si>
  <si>
    <t>Hr Extra</t>
  </si>
  <si>
    <t>T #</t>
  </si>
  <si>
    <t>Nombre</t>
  </si>
  <si>
    <t>Apellido</t>
  </si>
  <si>
    <t>Mensual</t>
  </si>
  <si>
    <t>Incentivo</t>
  </si>
  <si>
    <t>Vacaciones</t>
  </si>
  <si>
    <t>Aguinaldo</t>
  </si>
  <si>
    <t>Indemnizacion</t>
  </si>
  <si>
    <t>Inatec</t>
  </si>
  <si>
    <t>Inss Patronal</t>
  </si>
  <si>
    <t>Total Mensual</t>
  </si>
  <si>
    <t>T0</t>
  </si>
  <si>
    <t>Promedio</t>
  </si>
  <si>
    <t>T01</t>
  </si>
  <si>
    <t>Manuel   A.</t>
  </si>
  <si>
    <t>Campos Jimenez</t>
  </si>
  <si>
    <t>T02</t>
  </si>
  <si>
    <t>Alejandro  José</t>
  </si>
  <si>
    <t>Guzman</t>
  </si>
  <si>
    <t>T03</t>
  </si>
  <si>
    <t>Henrry José</t>
  </si>
  <si>
    <t>Ruiz  Lopez</t>
  </si>
  <si>
    <t>T04</t>
  </si>
  <si>
    <t>Elton  S.</t>
  </si>
  <si>
    <t>Lopez  Maldonado</t>
  </si>
  <si>
    <t>T05</t>
  </si>
  <si>
    <t>Jairo Ismael</t>
  </si>
  <si>
    <t>Flores Garcia</t>
  </si>
  <si>
    <t>T06</t>
  </si>
  <si>
    <t>Mauricio J.</t>
  </si>
  <si>
    <t>Brenes Moya</t>
  </si>
  <si>
    <t>T07</t>
  </si>
  <si>
    <t>Juan Pablo</t>
  </si>
  <si>
    <t xml:space="preserve">Campos  </t>
  </si>
  <si>
    <t>T08</t>
  </si>
  <si>
    <t xml:space="preserve">Alfredo </t>
  </si>
  <si>
    <t>Morales Mena</t>
  </si>
  <si>
    <t>T09</t>
  </si>
  <si>
    <t>Eliezer J.</t>
  </si>
  <si>
    <t>Calero  M,</t>
  </si>
  <si>
    <t>T10</t>
  </si>
  <si>
    <t>Roberto Carlos</t>
  </si>
  <si>
    <t>Gonzalez</t>
  </si>
  <si>
    <t>T11</t>
  </si>
  <si>
    <t>Nelson A.</t>
  </si>
  <si>
    <t>Molina Valerio</t>
  </si>
  <si>
    <t>T12</t>
  </si>
  <si>
    <t>Jairo Antonio</t>
  </si>
  <si>
    <t>Miranda Rivas</t>
  </si>
  <si>
    <t>T13</t>
  </si>
  <si>
    <t>Jose de los Santos</t>
  </si>
  <si>
    <t>Pavon</t>
  </si>
  <si>
    <t>T14</t>
  </si>
  <si>
    <t xml:space="preserve">Denis Ramon </t>
  </si>
  <si>
    <t>Chavez  Escobar</t>
  </si>
  <si>
    <t>T15</t>
  </si>
  <si>
    <t>Lester José</t>
  </si>
  <si>
    <t>Vilchez Garcia</t>
  </si>
  <si>
    <t>T16</t>
  </si>
  <si>
    <t>José Mauricio</t>
  </si>
  <si>
    <t>T17</t>
  </si>
  <si>
    <t>Erling Douglas</t>
  </si>
  <si>
    <t>Morales Sanchez</t>
  </si>
  <si>
    <t>T18</t>
  </si>
  <si>
    <t xml:space="preserve">Francisco Javier </t>
  </si>
  <si>
    <t>Diaz Medina</t>
  </si>
  <si>
    <t>T19</t>
  </si>
  <si>
    <t>Josue Sidney</t>
  </si>
  <si>
    <t>Martinez Mercado</t>
  </si>
  <si>
    <t>T20</t>
  </si>
  <si>
    <t>Orlando Alfredo</t>
  </si>
  <si>
    <t>Ortíz Soza</t>
  </si>
  <si>
    <t>T21</t>
  </si>
  <si>
    <t>Joe Amaru</t>
  </si>
  <si>
    <t>Rocha Tikay</t>
  </si>
  <si>
    <t>T22</t>
  </si>
  <si>
    <t xml:space="preserve">Wilmer A. </t>
  </si>
  <si>
    <t>Padilla Aleman</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</si>
  <si>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</si>
  <si>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</si>
  <si>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</si>
  <si>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</si>
  <si>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</si>
  <si>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</si>
  <si>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</si>
  <si>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</si>
  <si>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</si>
  <si>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</si>
  <si>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</si>
  <si>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</si>
  <si>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</si>
  <si>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</si>
  <si>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</si>
  <si>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</si>
  <si>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</si>
  <si>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</si>
  <si>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</si>
  <si>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</si>
  <si>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</si>
  <si>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</si>
  <si>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</si>
  <si>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</si>
  <si>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</si>
  <si>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</si>
  <si>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</si>
  <si>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</si>
  <si>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</si>
  <si>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</si>
  <si>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</si>
  <si>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</si>
  <si>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</si>
  <si>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</si>
  <si>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</si>
  <si>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T58</t>
  </si>
  <si>
    <t>T59</t>
  </si>
  <si>
    <t>T60</t>
  </si>
  <si>
    <t>T61</t>
  </si>
  <si>
    <t>T62</t>
  </si>
  <si>
    <t>T63</t>
  </si>
  <si>
    <t>T64</t>
  </si>
  <si>
    <t>T65</t>
  </si>
  <si>
    <t>T66</t>
  </si>
  <si>
    <t>T67</t>
  </si>
  <si>
    <t>T68</t>
  </si>
  <si>
    <t>T69</t>
  </si>
  <si>
    <t>T70</t>
  </si>
  <si>
    <t>T71</t>
  </si>
  <si>
    <t>T72</t>
  </si>
  <si>
    <t>T73</t>
  </si>
  <si>
    <t>T74</t>
  </si>
  <si>
    <t>T75</t>
  </si>
  <si>
    <t>T76</t>
  </si>
  <si>
    <t>T77</t>
  </si>
  <si>
    <t>T78</t>
  </si>
  <si>
    <t>T79</t>
  </si>
  <si>
    <t>T80</t>
  </si>
  <si>
    <t>T81</t>
  </si>
  <si>
    <t>T82</t>
  </si>
  <si>
    <t>T83</t>
  </si>
  <si>
    <t>T84</t>
  </si>
  <si>
    <t>T85</t>
  </si>
  <si>
    <t>T86</t>
  </si>
  <si>
    <t>T87</t>
  </si>
  <si>
    <t>T88</t>
  </si>
  <si>
    <t>T89</t>
  </si>
  <si>
    <t>T90</t>
  </si>
  <si>
    <t>T91</t>
  </si>
  <si>
    <t>T92</t>
  </si>
  <si>
    <t>T93</t>
  </si>
  <si>
    <t>T94</t>
  </si>
  <si>
    <t>T95</t>
  </si>
  <si>
    <t>T96</t>
  </si>
  <si>
    <t>T97</t>
  </si>
  <si>
    <t>T98</t>
  </si>
  <si>
    <t>U$ por Hr</t>
  </si>
  <si>
    <t>U$ Hrs</t>
  </si>
  <si>
    <t>OT</t>
  </si>
  <si>
    <t>7 - 8 am</t>
  </si>
  <si>
    <t>8 - 9 am</t>
  </si>
  <si>
    <t>9 - 10 am</t>
  </si>
  <si>
    <t>10 - 11 am</t>
  </si>
  <si>
    <t>11 - 12 am</t>
  </si>
  <si>
    <t>1 -2 pm</t>
  </si>
  <si>
    <t>2 - 3 pm</t>
  </si>
  <si>
    <t>3 - 4 pm</t>
  </si>
  <si>
    <t>4 - 5 pm</t>
  </si>
  <si>
    <t xml:space="preserve">  # SEMANA</t>
  </si>
  <si>
    <t>Total Hr</t>
  </si>
  <si>
    <t>Total U$</t>
  </si>
  <si>
    <t>Fecha</t>
  </si>
  <si>
    <t>P = Prototipo</t>
  </si>
  <si>
    <t>Firma de Supervisor</t>
  </si>
  <si>
    <t>Ingreso de Data</t>
  </si>
  <si>
    <t>Hrs</t>
  </si>
  <si>
    <t>Trabajadores</t>
  </si>
  <si>
    <t>Fecha revisado</t>
  </si>
  <si>
    <t>Resumin de Mano de Obra por OT</t>
  </si>
  <si>
    <t>Resumin por MdO por OT</t>
  </si>
  <si>
    <t>U$ / Hra</t>
  </si>
  <si>
    <t>Trabajador</t>
  </si>
  <si>
    <t>Resumin por Pago de Trabajadores</t>
  </si>
  <si>
    <t>Dias de 8 Hrs</t>
  </si>
  <si>
    <t>Dias de 9 Hrs</t>
  </si>
  <si>
    <t>Total Hrs de mes</t>
  </si>
  <si>
    <t>t01</t>
  </si>
  <si>
    <t>t02</t>
  </si>
  <si>
    <t>t03</t>
  </si>
  <si>
    <t>t04</t>
  </si>
  <si>
    <t>t05</t>
  </si>
  <si>
    <t>t06</t>
  </si>
  <si>
    <t>t07</t>
  </si>
  <si>
    <t>t08</t>
  </si>
  <si>
    <t>t09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</si>
  <si>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</si>
  <si>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</si>
  <si>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</si>
  <si>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</si>
  <si>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</si>
  <si>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</si>
  <si>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</si>
  <si>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</si>
  <si>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</si>
  <si>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</si>
  <si>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</si>
  <si>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</si>
  <si>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</si>
  <si>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</si>
  <si>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</si>
  <si>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</si>
  <si>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</si>
  <si>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</si>
  <si>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</si>
  <si>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</si>
  <si>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</si>
  <si>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</si>
  <si>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</si>
  <si>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t40</t>
  </si>
  <si>
    <t>t39</t>
  </si>
  <si>
    <t>t38</t>
  </si>
  <si>
    <t>t37</t>
  </si>
  <si>
    <t>t36</t>
  </si>
  <si>
    <t>t35</t>
  </si>
  <si>
    <t>t34</t>
  </si>
  <si>
    <t>t33</t>
  </si>
  <si>
    <t>Brinca a</t>
  </si>
  <si>
    <t>V = Vaccion</t>
  </si>
  <si>
    <t>Sabado</t>
  </si>
  <si>
    <t>Domingo</t>
  </si>
  <si>
    <t>9 - 10 pm</t>
  </si>
  <si>
    <t>8 - 9 pm</t>
  </si>
  <si>
    <t>7 - 8 pm</t>
  </si>
  <si>
    <t>10 - 11 pm</t>
  </si>
  <si>
    <t xml:space="preserve">NOV = No Vino </t>
  </si>
  <si>
    <t>SU = Subsidio</t>
  </si>
  <si>
    <t>CL= Consulta</t>
  </si>
  <si>
    <t>LM = Limp. y  Mante.</t>
  </si>
  <si>
    <t>Jerson Elian Ramirez Garcia</t>
  </si>
  <si>
    <t>Luis Alfredo Lopez Flores</t>
  </si>
  <si>
    <t>Nelson Antonio Molina Valerio</t>
  </si>
  <si>
    <t>Virginia Esmeralda Martinez Corea</t>
  </si>
  <si>
    <t>Yilber Ezequiel Narvaez Vivas</t>
  </si>
  <si>
    <t xml:space="preserve">Victor Alfonso Aleman Molina </t>
  </si>
  <si>
    <t>Reyner Sebastian Lazo</t>
  </si>
  <si>
    <t>Luis Fernando Perez Aleman</t>
  </si>
  <si>
    <t>Marvin Uriel Lopez Video</t>
  </si>
  <si>
    <t>Jose Daniel Garcia Garcia</t>
  </si>
  <si>
    <t>Jose Domingo Gonzalez Mercado</t>
  </si>
  <si>
    <t>Marvin Antonio Meza Castillo</t>
  </si>
  <si>
    <t xml:space="preserve">Douglas Antonio Herrera Jarquin </t>
  </si>
  <si>
    <t>Maria Ivania Vargas Ramirez</t>
  </si>
  <si>
    <t>Esther Rivas Martinez</t>
  </si>
  <si>
    <t>Jean Carlos Manuel Campos Robleto</t>
  </si>
  <si>
    <t xml:space="preserve">Daniel Antonio Reyes Cano </t>
  </si>
  <si>
    <t>Carlos Roberto Galdamez Rodriguez</t>
  </si>
  <si>
    <t>insert into Employee (FirstName,LastName,MainRoleID) values (</t>
  </si>
  <si>
    <t>EmployeeID</t>
  </si>
  <si>
    <t>HostCompanyID</t>
  </si>
  <si>
    <t>Title</t>
  </si>
  <si>
    <t>Salutation</t>
  </si>
  <si>
    <t>FirstName</t>
  </si>
  <si>
    <t>MiddleName</t>
  </si>
  <si>
    <t>LastName</t>
  </si>
  <si>
    <t>EmployeeRefNo</t>
  </si>
  <si>
    <t>EmployeeType</t>
  </si>
  <si>
    <t>InternalExtension</t>
  </si>
  <si>
    <t>TelNo</t>
  </si>
  <si>
    <t>Email</t>
  </si>
  <si>
    <t>Mobile</t>
  </si>
  <si>
    <t>Position</t>
  </si>
  <si>
    <t>Notes</t>
  </si>
  <si>
    <t>IsActive</t>
  </si>
  <si>
    <t>DateStart</t>
  </si>
  <si>
    <t>DateEnd</t>
  </si>
  <si>
    <t>MainRoleID</t>
  </si>
  <si>
    <t>AllRolesBIN</t>
  </si>
  <si>
    <t>HomeScreenID</t>
  </si>
  <si>
    <t>NULL</t>
  </si>
  <si>
    <t>Salario Mensual</t>
  </si>
  <si>
    <t>insert into EmployeeRateOfPay (EmployeeID,StartDate,StandardRate)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</si>
</sst>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_(&quot;C$&quot;\ * #,##0.00_);_(&quot;C$&quot;\ * \(#,##0.00\);_(&quot;C$&quot;\ * &quot;-&quot;??_);_(@_)"/>
    <numFmt numFmtId="166" formatCode="&quot;$&quot;#,##0.00"/>
    <numFmt numFmtId="167" formatCode="[$C$-4C0A]\ #,##0"/>
    <numFmt numFmtId="168" formatCode="[$-409]d\-mmm\-yy;@"/>
    <numFmt numFmtId="169" formatCode="_([$$-409]* #,##0.00_);_([$$-409]* \(#,##0.00\);_([$$-409]* &quot;-&quot;??_);_(@_)"/>
    <numFmt numFmtId="170" formatCode="_(* #,##0_);_(* \(#,##0\);_(* &quot;-&quot;??_);_(@_)"/>
  </numFmts>
  <fonts count="22"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theme="1"/>
      <name val="Calibri"/>
      <family val="2"/>
      <scheme val="minor"/>
    </font>
    <font>
      <b/>
      <sz val="10"/>
      <name val="Arial"/>
      <family val="2"/>
    </font>
    <font>
      <sz val="10"/>
      <name val="Arial"/>
      <family val="2"/>
    </font>
    <font>
      <b/>
      <sz val="8"/>
      <color indexed="81"/>
      <name val="Tahoma"/>
      <family val="2"/>
    </font>
    <font>
      <sz val="9"/>
      <color indexed="81"/>
      <name val="Tahoma"/>
      <family val="2"/>
    </font>
    <font>
      <b/>
      <sz val="9"/>
      <color indexed="81"/>
      <name val="Tahoma"/>
      <family val="2"/>
    </font>
    <font>
      <b/>
      <sz val="8"/>
      <name val="Arial Narrow"/>
      <family val="2"/>
    </font>
    <font>
      <b/>
      <sz val="8"/>
      <name val="Arial"/>
      <family val="2"/>
    </font>
    <font>
      <sz val="12"/>
      <color theme="1"/>
      <name val="Calibri"/>
      <family val="2"/>
      <scheme val="minor"/>
    </font>
    <font>
      <sz val="8"/>
      <color theme="1"/>
      <name val="Calibri"/>
      <family val="2"/>
      <scheme val="minor"/>
    </font>
    <font>
      <sz val="9"/>
      <color indexed="81"/>
      <name val="Tahoma"/>
      <charset val="1"/>
    </font>
    <font>
      <b/>
      <sz val="9"/>
      <color indexed="81"/>
      <name val="Tahoma"/>
      <charset val="1"/>
    </font>
    <font>
      <u/>
      <sz val="11"/>
      <color theme="10"/>
      <name val="Calibri"/>
      <family val="2"/>
      <scheme val="minor"/>
    </font>
    <font>
      <sz val="11"/>
      <color theme="0" tint="-0.499984740745262"/>
      <name val="Calibri"/>
      <family val="2"/>
      <scheme val="minor"/>
    </font>
    <font>
      <b/>
      <sz val="11"/>
      <color theme="0" tint="-0.499984740745262"/>
      <name val="Calibri"/>
      <family val="2"/>
      <scheme val="minor"/>
    </font>
    <font>
      <sz val="10"/>
      <color theme="1"/>
      <name val="Calibri"/>
      <family val="2"/>
      <scheme val="minor"/>
    </font>
    <font>
      <b/>
      <sz val="8"/>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8" tint="-0.249977111117893"/>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4">
    <xf numFmtId="0" fontId="0" fillId="0" borderId="0"/>
    <xf numFmtId="164" fontId="4" fillId="0" borderId="0" applyFont="0" applyFill="0" applyBorder="0" applyAlignment="0" applyProtection="0"/>
    <xf numFmtId="165" fontId="4" fillId="0" borderId="0" applyFont="0" applyFill="0" applyBorder="0" applyAlignment="0" applyProtection="0"/>
    <xf numFmtId="0" fontId="16" fillId="0" borderId="0" applyNumberFormat="0" applyFill="0" applyBorder="0" applyAlignment="0" applyProtection="0"/>
  </cellStyleXfs>
  <cellXfs count="107">
    <xf numFmtId="0" fontId="0" fillId="0" borderId="0" xfId="0"/>
    <xf numFmtId="0" fontId="2" fillId="0" borderId="0" xfId="0" applyFont="1"/>
    <xf numFmtId="0" fontId="0" fillId="0" borderId="1" xfId="0" applyBorder="1"/>
    <xf numFmtId="0" fontId="1" fillId="0" borderId="1" xfId="0" applyFont="1" applyFill="1" applyBorder="1"/>
    <xf numFmtId="0" fontId="5" fillId="0" borderId="0" xfId="0" applyFont="1"/>
    <xf numFmtId="166" fontId="0" fillId="0" borderId="1" xfId="0" applyNumberFormat="1" applyBorder="1"/>
    <xf numFmtId="166" fontId="0" fillId="0" borderId="0" xfId="0" applyNumberFormat="1" applyBorder="1"/>
    <xf numFmtId="167" fontId="0" fillId="0" borderId="0" xfId="0" applyNumberFormat="1"/>
    <xf numFmtId="168" fontId="5" fillId="0" borderId="0" xfId="0" applyNumberFormat="1" applyFont="1"/>
    <xf numFmtId="168" fontId="5" fillId="0" borderId="1" xfId="0" applyNumberFormat="1" applyFont="1" applyBorder="1" applyAlignment="1">
      <alignment horizontal="center"/>
    </xf>
    <xf numFmtId="168" fontId="5" fillId="0" borderId="0" xfId="0" applyNumberFormat="1" applyFont="1" applyBorder="1" applyAlignment="1">
      <alignment horizontal="center"/>
    </xf>
    <xf numFmtId="0" fontId="0" fillId="0" borderId="0" xfId="0" applyAlignment="1">
      <alignment horizontal="center"/>
    </xf>
    <xf numFmtId="0" fontId="5" fillId="0" borderId="1" xfId="0" applyFont="1" applyBorder="1" applyAlignment="1">
      <alignment horizontal="center"/>
    </xf>
    <xf numFmtId="166" fontId="5" fillId="0" borderId="1" xfId="0" applyNumberFormat="1" applyFont="1" applyBorder="1"/>
    <xf numFmtId="167" fontId="5" fillId="0" borderId="1" xfId="0" applyNumberFormat="1" applyFont="1" applyBorder="1" applyAlignment="1">
      <alignment horizontal="center"/>
    </xf>
    <xf numFmtId="167" fontId="5" fillId="0" borderId="1" xfId="0" applyNumberFormat="1" applyFont="1" applyBorder="1" applyAlignment="1">
      <alignment horizontal="left"/>
    </xf>
    <xf numFmtId="0" fontId="6" fillId="0" borderId="1" xfId="0" applyFont="1" applyBorder="1" applyAlignment="1">
      <alignment horizontal="center"/>
    </xf>
    <xf numFmtId="0" fontId="6" fillId="0" borderId="0" xfId="0" applyFont="1"/>
    <xf numFmtId="0" fontId="0" fillId="0" borderId="1" xfId="0" applyBorder="1" applyAlignment="1">
      <alignment horizontal="center"/>
    </xf>
    <xf numFmtId="164" fontId="0" fillId="0" borderId="1" xfId="1" applyFont="1" applyBorder="1"/>
    <xf numFmtId="0" fontId="1" fillId="0" borderId="1" xfId="0" applyFont="1" applyFill="1" applyBorder="1" applyAlignment="1">
      <alignment horizontal="center"/>
    </xf>
    <xf numFmtId="0" fontId="0" fillId="0" borderId="1" xfId="0" applyFont="1" applyFill="1" applyBorder="1" applyAlignment="1">
      <alignment horizontal="center"/>
    </xf>
    <xf numFmtId="0" fontId="0" fillId="3" borderId="1" xfId="0" applyFill="1" applyBorder="1"/>
    <xf numFmtId="169" fontId="0" fillId="3" borderId="1" xfId="0" applyNumberFormat="1" applyFill="1" applyBorder="1"/>
    <xf numFmtId="0" fontId="1" fillId="0" borderId="0" xfId="0" applyFont="1"/>
    <xf numFmtId="0" fontId="0" fillId="2" borderId="1" xfId="0" applyFill="1" applyBorder="1"/>
    <xf numFmtId="0" fontId="0" fillId="0" borderId="1" xfId="0" applyFont="1" applyFill="1" applyBorder="1"/>
    <xf numFmtId="169" fontId="4" fillId="0" borderId="1" xfId="2" applyNumberFormat="1" applyFont="1" applyFill="1" applyBorder="1"/>
    <xf numFmtId="0" fontId="0" fillId="0" borderId="0" xfId="0" applyFont="1"/>
    <xf numFmtId="0" fontId="0" fillId="3" borderId="1" xfId="0" applyFill="1" applyBorder="1" applyAlignment="1">
      <alignment horizontal="center"/>
    </xf>
    <xf numFmtId="169" fontId="0" fillId="3" borderId="1" xfId="0" applyNumberFormat="1" applyFill="1" applyBorder="1" applyAlignment="1">
      <alignment horizontal="center"/>
    </xf>
    <xf numFmtId="0" fontId="1" fillId="3" borderId="1" xfId="0" applyFont="1" applyFill="1" applyBorder="1"/>
    <xf numFmtId="0" fontId="1" fillId="3" borderId="1" xfId="0" applyFont="1" applyFill="1" applyBorder="1" applyAlignment="1">
      <alignment horizontal="center"/>
    </xf>
    <xf numFmtId="0" fontId="0" fillId="3" borderId="1" xfId="0" applyFont="1" applyFill="1" applyBorder="1" applyAlignment="1">
      <alignment horizontal="center"/>
    </xf>
    <xf numFmtId="0" fontId="0" fillId="0" borderId="0" xfId="0" applyBorder="1"/>
    <xf numFmtId="0" fontId="0" fillId="0" borderId="3" xfId="0" applyBorder="1" applyAlignment="1"/>
    <xf numFmtId="0" fontId="0" fillId="0" borderId="0" xfId="0" applyFill="1" applyAlignment="1">
      <alignment horizontal="center"/>
    </xf>
    <xf numFmtId="0" fontId="0" fillId="0" borderId="0" xfId="0" applyFill="1"/>
    <xf numFmtId="169" fontId="0" fillId="3" borderId="1" xfId="2" applyNumberFormat="1" applyFont="1" applyFill="1" applyBorder="1" applyAlignment="1">
      <alignment horizontal="center"/>
    </xf>
    <xf numFmtId="49" fontId="10" fillId="3" borderId="1" xfId="0" applyNumberFormat="1" applyFont="1" applyFill="1" applyBorder="1" applyAlignment="1">
      <alignment horizontal="center"/>
    </xf>
    <xf numFmtId="168" fontId="11" fillId="2" borderId="1" xfId="0" applyNumberFormat="1" applyFont="1" applyFill="1" applyBorder="1" applyAlignment="1">
      <alignment horizontal="center"/>
    </xf>
    <xf numFmtId="0" fontId="3" fillId="0" borderId="0" xfId="0" applyFont="1" applyAlignment="1">
      <alignment horizontal="center"/>
    </xf>
    <xf numFmtId="169" fontId="3" fillId="0" borderId="0" xfId="0" applyNumberFormat="1" applyFont="1"/>
    <xf numFmtId="0" fontId="12" fillId="0" borderId="0" xfId="0" applyFont="1"/>
    <xf numFmtId="0" fontId="0" fillId="0" borderId="3" xfId="0" applyFill="1" applyBorder="1"/>
    <xf numFmtId="0" fontId="0" fillId="0" borderId="5" xfId="0" applyBorder="1"/>
    <xf numFmtId="0" fontId="0" fillId="0" borderId="6" xfId="0" applyBorder="1"/>
    <xf numFmtId="0" fontId="1" fillId="0" borderId="3" xfId="0" applyFont="1" applyFill="1" applyBorder="1"/>
    <xf numFmtId="0" fontId="1" fillId="3" borderId="2" xfId="0" applyFont="1" applyFill="1" applyBorder="1"/>
    <xf numFmtId="0" fontId="1" fillId="3" borderId="2" xfId="0" applyFont="1" applyFill="1" applyBorder="1" applyAlignment="1">
      <alignment horizontal="center"/>
    </xf>
    <xf numFmtId="0" fontId="3" fillId="2" borderId="7" xfId="0" applyFont="1" applyFill="1" applyBorder="1"/>
    <xf numFmtId="0" fontId="0" fillId="3" borderId="8" xfId="0" applyFill="1" applyBorder="1"/>
    <xf numFmtId="169" fontId="0" fillId="3" borderId="8" xfId="0" applyNumberFormat="1" applyFill="1" applyBorder="1"/>
    <xf numFmtId="0" fontId="0" fillId="0" borderId="9" xfId="0" applyBorder="1"/>
    <xf numFmtId="0" fontId="0" fillId="0" borderId="10" xfId="0" applyBorder="1" applyAlignment="1">
      <alignment horizontal="center"/>
    </xf>
    <xf numFmtId="0" fontId="0" fillId="0" borderId="11" xfId="0" applyBorder="1"/>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xf numFmtId="0" fontId="0" fillId="0" borderId="16" xfId="0" applyBorder="1"/>
    <xf numFmtId="0" fontId="0" fillId="0" borderId="17" xfId="0" applyBorder="1"/>
    <xf numFmtId="0" fontId="0" fillId="0" borderId="18" xfId="0" applyBorder="1"/>
    <xf numFmtId="0" fontId="6" fillId="0" borderId="1" xfId="0" applyFont="1" applyFill="1" applyBorder="1"/>
    <xf numFmtId="0" fontId="6" fillId="0" borderId="2" xfId="0" applyFont="1" applyFill="1" applyBorder="1"/>
    <xf numFmtId="167" fontId="6" fillId="0" borderId="1" xfId="0" applyNumberFormat="1" applyFont="1" applyFill="1" applyBorder="1"/>
    <xf numFmtId="164" fontId="0" fillId="0" borderId="1" xfId="1" applyFont="1" applyFill="1" applyBorder="1"/>
    <xf numFmtId="167" fontId="0" fillId="0" borderId="1" xfId="0" applyNumberFormat="1" applyFill="1" applyBorder="1"/>
    <xf numFmtId="164" fontId="0" fillId="3" borderId="1" xfId="1" applyFont="1" applyFill="1" applyBorder="1"/>
    <xf numFmtId="0" fontId="5" fillId="3" borderId="1" xfId="0" applyFont="1" applyFill="1" applyBorder="1" applyAlignment="1">
      <alignment horizontal="center"/>
    </xf>
    <xf numFmtId="166" fontId="5" fillId="3" borderId="1" xfId="0" applyNumberFormat="1" applyFont="1" applyFill="1" applyBorder="1"/>
    <xf numFmtId="0" fontId="6" fillId="3" borderId="1" xfId="0" applyFont="1" applyFill="1" applyBorder="1" applyAlignment="1">
      <alignment horizontal="center"/>
    </xf>
    <xf numFmtId="0" fontId="6" fillId="3" borderId="1" xfId="0" applyFont="1" applyFill="1" applyBorder="1"/>
    <xf numFmtId="169" fontId="3" fillId="3" borderId="1" xfId="0" applyNumberFormat="1" applyFont="1" applyFill="1" applyBorder="1"/>
    <xf numFmtId="170" fontId="0" fillId="0" borderId="1" xfId="1" applyNumberFormat="1" applyFont="1" applyFill="1" applyBorder="1"/>
    <xf numFmtId="0" fontId="16" fillId="0" borderId="1" xfId="3" applyBorder="1" applyAlignment="1">
      <alignment horizontal="center"/>
    </xf>
    <xf numFmtId="0" fontId="0" fillId="0" borderId="1" xfId="0" applyBorder="1" applyAlignment="1">
      <alignment horizontal="left"/>
    </xf>
    <xf numFmtId="0" fontId="0" fillId="3" borderId="0" xfId="0" applyFill="1"/>
    <xf numFmtId="0" fontId="13" fillId="0" borderId="19" xfId="0" applyFont="1" applyFill="1" applyBorder="1"/>
    <xf numFmtId="0" fontId="17" fillId="0" borderId="0" xfId="0" applyFont="1" applyAlignment="1">
      <alignment horizontal="center"/>
    </xf>
    <xf numFmtId="0" fontId="18" fillId="0" borderId="1" xfId="0" applyFont="1" applyFill="1" applyBorder="1" applyAlignment="1">
      <alignment horizontal="center"/>
    </xf>
    <xf numFmtId="0" fontId="19" fillId="0" borderId="1" xfId="0" applyFont="1" applyBorder="1"/>
    <xf numFmtId="0" fontId="19" fillId="0" borderId="1" xfId="0" applyFont="1" applyFill="1" applyBorder="1"/>
    <xf numFmtId="0" fontId="19" fillId="0" borderId="0" xfId="0" applyFont="1"/>
    <xf numFmtId="0" fontId="19" fillId="0" borderId="4" xfId="0" applyFont="1" applyBorder="1"/>
    <xf numFmtId="0" fontId="1" fillId="0" borderId="0" xfId="0" applyFont="1" applyAlignment="1">
      <alignment horizontal="center"/>
    </xf>
    <xf numFmtId="0" fontId="20" fillId="0" borderId="3" xfId="0" applyFont="1" applyFill="1" applyBorder="1"/>
    <xf numFmtId="0" fontId="21" fillId="4" borderId="1" xfId="0" applyFont="1" applyFill="1" applyBorder="1" applyAlignment="1">
      <alignment horizontal="center" vertical="center"/>
    </xf>
    <xf numFmtId="0" fontId="21" fillId="4"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3" xfId="0" applyBorder="1" applyAlignment="1">
      <alignment horizontal="center" vertical="center"/>
    </xf>
    <xf numFmtId="0" fontId="0" fillId="0" borderId="5" xfId="0" applyFill="1" applyBorder="1"/>
    <xf numFmtId="0" fontId="19" fillId="0" borderId="0" xfId="0" applyFont="1" applyBorder="1"/>
    <xf numFmtId="0" fontId="19" fillId="0" borderId="0" xfId="0" applyFont="1" applyFill="1" applyBorder="1"/>
    <xf numFmtId="0" fontId="13" fillId="0" borderId="0" xfId="0" applyFont="1" applyFill="1" applyBorder="1"/>
    <xf numFmtId="0" fontId="0" fillId="0" borderId="0" xfId="0" applyFill="1" applyBorder="1" applyAlignment="1">
      <alignment horizontal="center" vertical="center"/>
    </xf>
    <xf numFmtId="0" fontId="0" fillId="0" borderId="20" xfId="0" applyFill="1" applyBorder="1"/>
    <xf numFmtId="0" fontId="18" fillId="0" borderId="4" xfId="0" applyFont="1" applyFill="1" applyBorder="1" applyAlignment="1">
      <alignment horizontal="center"/>
    </xf>
    <xf numFmtId="0" fontId="0" fillId="0" borderId="4" xfId="0" applyBorder="1" applyAlignment="1">
      <alignment horizontal="center"/>
    </xf>
    <xf numFmtId="0" fontId="19" fillId="0" borderId="4" xfId="0" applyFont="1" applyBorder="1" applyAlignment="1">
      <alignment horizontal="center" vertical="center"/>
    </xf>
    <xf numFmtId="0" fontId="19" fillId="0" borderId="21" xfId="0" applyFont="1" applyBorder="1" applyAlignment="1">
      <alignment horizontal="center" vertical="center"/>
    </xf>
    <xf numFmtId="47" fontId="0" fillId="0" borderId="0" xfId="0" applyNumberFormat="1"/>
    <xf numFmtId="167" fontId="5" fillId="0" borderId="0" xfId="0" applyNumberFormat="1" applyFont="1" applyBorder="1" applyAlignment="1">
      <alignment horizontal="center"/>
    </xf>
    <xf numFmtId="164" fontId="0" fillId="3" borderId="0" xfId="1" applyFont="1" applyFill="1" applyBorder="1"/>
    <xf numFmtId="164" fontId="0" fillId="0" borderId="0" xfId="1" applyFont="1" applyFill="1" applyBorder="1"/>
    <xf numFmtId="0" fontId="0" fillId="0" borderId="2" xfId="0" applyBorder="1" applyAlignment="1">
      <alignment horizontal="center"/>
    </xf>
  </cellXfs>
  <cellStyles count="4">
    <cellStyle name="Comma" xfId="1" builtinId="3"/>
    <cellStyle name="Currency" xfId="2" builtinId="4"/>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8</xdr:col>
      <xdr:colOff>199813</xdr:colOff>
      <xdr:row>2</xdr:row>
      <xdr:rowOff>57150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12375" t="36310" r="9720" b="28803"/>
        <a:stretch/>
      </xdr:blipFill>
      <xdr:spPr>
        <a:xfrm>
          <a:off x="3228975" y="0"/>
          <a:ext cx="1914313" cy="485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0</xdr:row>
      <xdr:rowOff>0</xdr:rowOff>
    </xdr:from>
    <xdr:to>
      <xdr:col>4</xdr:col>
      <xdr:colOff>647701</xdr:colOff>
      <xdr:row>1</xdr:row>
      <xdr:rowOff>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495549" y="0"/>
          <a:ext cx="138112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3</xdr:col>
      <xdr:colOff>9524</xdr:colOff>
      <xdr:row>22</xdr:row>
      <xdr:rowOff>142874</xdr:rowOff>
    </xdr:from>
    <xdr:to>
      <xdr:col>4</xdr:col>
      <xdr:colOff>647701</xdr:colOff>
      <xdr:row>24</xdr:row>
      <xdr:rowOff>66674</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2495549" y="4581524"/>
          <a:ext cx="1381127"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12</xdr:col>
      <xdr:colOff>9524</xdr:colOff>
      <xdr:row>0</xdr:row>
      <xdr:rowOff>0</xdr:rowOff>
    </xdr:from>
    <xdr:to>
      <xdr:col>13</xdr:col>
      <xdr:colOff>647701</xdr:colOff>
      <xdr:row>1</xdr:row>
      <xdr:rowOff>0</xdr:rowOff>
    </xdr:to>
    <xdr:sp macro="" textlink="">
      <xdr:nvSpPr>
        <xdr:cNvPr id="8" name="TextBox 3">
          <a:extLst>
            <a:ext uri="{FF2B5EF4-FFF2-40B4-BE49-F238E27FC236}">
              <a16:creationId xmlns:a16="http://schemas.microsoft.com/office/drawing/2014/main" id="{00000000-0008-0000-0400-000008000000}"/>
            </a:ext>
          </a:extLst>
        </xdr:cNvPr>
        <xdr:cNvSpPr txBox="1"/>
      </xdr:nvSpPr>
      <xdr:spPr>
        <a:xfrm>
          <a:off x="2495549" y="0"/>
          <a:ext cx="138112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12</xdr:col>
      <xdr:colOff>9524</xdr:colOff>
      <xdr:row>22</xdr:row>
      <xdr:rowOff>142874</xdr:rowOff>
    </xdr:from>
    <xdr:to>
      <xdr:col>13</xdr:col>
      <xdr:colOff>647701</xdr:colOff>
      <xdr:row>24</xdr:row>
      <xdr:rowOff>66674</xdr:rowOff>
    </xdr:to>
    <xdr:sp macro="" textlink="">
      <xdr:nvSpPr>
        <xdr:cNvPr id="10" name="TextBox 5">
          <a:extLst>
            <a:ext uri="{FF2B5EF4-FFF2-40B4-BE49-F238E27FC236}">
              <a16:creationId xmlns:a16="http://schemas.microsoft.com/office/drawing/2014/main" id="{00000000-0008-0000-0400-00000A000000}"/>
            </a:ext>
          </a:extLst>
        </xdr:cNvPr>
        <xdr:cNvSpPr txBox="1"/>
      </xdr:nvSpPr>
      <xdr:spPr>
        <a:xfrm>
          <a:off x="2495549" y="4581524"/>
          <a:ext cx="1381127"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21</xdr:col>
      <xdr:colOff>9524</xdr:colOff>
      <xdr:row>0</xdr:row>
      <xdr:rowOff>0</xdr:rowOff>
    </xdr:from>
    <xdr:to>
      <xdr:col>22</xdr:col>
      <xdr:colOff>647701</xdr:colOff>
      <xdr:row>1</xdr:row>
      <xdr:rowOff>0</xdr:rowOff>
    </xdr:to>
    <xdr:sp macro="" textlink="">
      <xdr:nvSpPr>
        <xdr:cNvPr id="12" name="TextBox 3">
          <a:extLst>
            <a:ext uri="{FF2B5EF4-FFF2-40B4-BE49-F238E27FC236}">
              <a16:creationId xmlns:a16="http://schemas.microsoft.com/office/drawing/2014/main" id="{00000000-0008-0000-0400-00000C000000}"/>
            </a:ext>
          </a:extLst>
        </xdr:cNvPr>
        <xdr:cNvSpPr txBox="1"/>
      </xdr:nvSpPr>
      <xdr:spPr>
        <a:xfrm>
          <a:off x="8782049" y="0"/>
          <a:ext cx="138112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21</xdr:col>
      <xdr:colOff>9524</xdr:colOff>
      <xdr:row>22</xdr:row>
      <xdr:rowOff>142874</xdr:rowOff>
    </xdr:from>
    <xdr:to>
      <xdr:col>22</xdr:col>
      <xdr:colOff>647701</xdr:colOff>
      <xdr:row>24</xdr:row>
      <xdr:rowOff>66674</xdr:rowOff>
    </xdr:to>
    <xdr:sp macro="" textlink="">
      <xdr:nvSpPr>
        <xdr:cNvPr id="14" name="TextBox 5">
          <a:extLst>
            <a:ext uri="{FF2B5EF4-FFF2-40B4-BE49-F238E27FC236}">
              <a16:creationId xmlns:a16="http://schemas.microsoft.com/office/drawing/2014/main" id="{00000000-0008-0000-0400-00000E000000}"/>
            </a:ext>
          </a:extLst>
        </xdr:cNvPr>
        <xdr:cNvSpPr txBox="1"/>
      </xdr:nvSpPr>
      <xdr:spPr>
        <a:xfrm>
          <a:off x="8782049" y="4581524"/>
          <a:ext cx="1381127"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30</xdr:col>
      <xdr:colOff>9524</xdr:colOff>
      <xdr:row>0</xdr:row>
      <xdr:rowOff>0</xdr:rowOff>
    </xdr:from>
    <xdr:to>
      <xdr:col>31</xdr:col>
      <xdr:colOff>647701</xdr:colOff>
      <xdr:row>1</xdr:row>
      <xdr:rowOff>0</xdr:rowOff>
    </xdr:to>
    <xdr:sp macro="" textlink="">
      <xdr:nvSpPr>
        <xdr:cNvPr id="16" name="TextBox 3">
          <a:extLst>
            <a:ext uri="{FF2B5EF4-FFF2-40B4-BE49-F238E27FC236}">
              <a16:creationId xmlns:a16="http://schemas.microsoft.com/office/drawing/2014/main" id="{00000000-0008-0000-0400-000010000000}"/>
            </a:ext>
          </a:extLst>
        </xdr:cNvPr>
        <xdr:cNvSpPr txBox="1"/>
      </xdr:nvSpPr>
      <xdr:spPr>
        <a:xfrm>
          <a:off x="15068549" y="0"/>
          <a:ext cx="138112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30</xdr:col>
      <xdr:colOff>9524</xdr:colOff>
      <xdr:row>22</xdr:row>
      <xdr:rowOff>142874</xdr:rowOff>
    </xdr:from>
    <xdr:to>
      <xdr:col>31</xdr:col>
      <xdr:colOff>647701</xdr:colOff>
      <xdr:row>24</xdr:row>
      <xdr:rowOff>66674</xdr:rowOff>
    </xdr:to>
    <xdr:sp macro="" textlink="">
      <xdr:nvSpPr>
        <xdr:cNvPr id="18" name="TextBox 5">
          <a:extLst>
            <a:ext uri="{FF2B5EF4-FFF2-40B4-BE49-F238E27FC236}">
              <a16:creationId xmlns:a16="http://schemas.microsoft.com/office/drawing/2014/main" id="{00000000-0008-0000-0400-000012000000}"/>
            </a:ext>
          </a:extLst>
        </xdr:cNvPr>
        <xdr:cNvSpPr txBox="1"/>
      </xdr:nvSpPr>
      <xdr:spPr>
        <a:xfrm>
          <a:off x="15068549" y="4581524"/>
          <a:ext cx="1381127"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39</xdr:col>
      <xdr:colOff>9524</xdr:colOff>
      <xdr:row>0</xdr:row>
      <xdr:rowOff>0</xdr:rowOff>
    </xdr:from>
    <xdr:to>
      <xdr:col>40</xdr:col>
      <xdr:colOff>647701</xdr:colOff>
      <xdr:row>1</xdr:row>
      <xdr:rowOff>0</xdr:rowOff>
    </xdr:to>
    <xdr:sp macro="" textlink="">
      <xdr:nvSpPr>
        <xdr:cNvPr id="20" name="TextBox 3">
          <a:extLst>
            <a:ext uri="{FF2B5EF4-FFF2-40B4-BE49-F238E27FC236}">
              <a16:creationId xmlns:a16="http://schemas.microsoft.com/office/drawing/2014/main" id="{00000000-0008-0000-0400-000014000000}"/>
            </a:ext>
          </a:extLst>
        </xdr:cNvPr>
        <xdr:cNvSpPr txBox="1"/>
      </xdr:nvSpPr>
      <xdr:spPr>
        <a:xfrm>
          <a:off x="21355049" y="0"/>
          <a:ext cx="138112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39</xdr:col>
      <xdr:colOff>9524</xdr:colOff>
      <xdr:row>22</xdr:row>
      <xdr:rowOff>142874</xdr:rowOff>
    </xdr:from>
    <xdr:to>
      <xdr:col>40</xdr:col>
      <xdr:colOff>647701</xdr:colOff>
      <xdr:row>24</xdr:row>
      <xdr:rowOff>66674</xdr:rowOff>
    </xdr:to>
    <xdr:sp macro="" textlink="">
      <xdr:nvSpPr>
        <xdr:cNvPr id="22" name="TextBox 5">
          <a:extLst>
            <a:ext uri="{FF2B5EF4-FFF2-40B4-BE49-F238E27FC236}">
              <a16:creationId xmlns:a16="http://schemas.microsoft.com/office/drawing/2014/main" id="{00000000-0008-0000-0400-000016000000}"/>
            </a:ext>
          </a:extLst>
        </xdr:cNvPr>
        <xdr:cNvSpPr txBox="1"/>
      </xdr:nvSpPr>
      <xdr:spPr>
        <a:xfrm>
          <a:off x="21355049" y="4581524"/>
          <a:ext cx="1381127"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48</xdr:col>
      <xdr:colOff>9524</xdr:colOff>
      <xdr:row>0</xdr:row>
      <xdr:rowOff>0</xdr:rowOff>
    </xdr:from>
    <xdr:to>
      <xdr:col>49</xdr:col>
      <xdr:colOff>647701</xdr:colOff>
      <xdr:row>1</xdr:row>
      <xdr:rowOff>0</xdr:rowOff>
    </xdr:to>
    <xdr:sp macro="" textlink="">
      <xdr:nvSpPr>
        <xdr:cNvPr id="24" name="TextBox 3">
          <a:extLst>
            <a:ext uri="{FF2B5EF4-FFF2-40B4-BE49-F238E27FC236}">
              <a16:creationId xmlns:a16="http://schemas.microsoft.com/office/drawing/2014/main" id="{00000000-0008-0000-0400-000018000000}"/>
            </a:ext>
          </a:extLst>
        </xdr:cNvPr>
        <xdr:cNvSpPr txBox="1"/>
      </xdr:nvSpPr>
      <xdr:spPr>
        <a:xfrm>
          <a:off x="27641549" y="0"/>
          <a:ext cx="138112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48</xdr:col>
      <xdr:colOff>9524</xdr:colOff>
      <xdr:row>22</xdr:row>
      <xdr:rowOff>142874</xdr:rowOff>
    </xdr:from>
    <xdr:to>
      <xdr:col>49</xdr:col>
      <xdr:colOff>647701</xdr:colOff>
      <xdr:row>24</xdr:row>
      <xdr:rowOff>66674</xdr:rowOff>
    </xdr:to>
    <xdr:sp macro="" textlink="">
      <xdr:nvSpPr>
        <xdr:cNvPr id="26" name="TextBox 5">
          <a:extLst>
            <a:ext uri="{FF2B5EF4-FFF2-40B4-BE49-F238E27FC236}">
              <a16:creationId xmlns:a16="http://schemas.microsoft.com/office/drawing/2014/main" id="{00000000-0008-0000-0400-00001A000000}"/>
            </a:ext>
          </a:extLst>
        </xdr:cNvPr>
        <xdr:cNvSpPr txBox="1"/>
      </xdr:nvSpPr>
      <xdr:spPr>
        <a:xfrm>
          <a:off x="27641549" y="4581524"/>
          <a:ext cx="1381127"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57</xdr:col>
      <xdr:colOff>9524</xdr:colOff>
      <xdr:row>0</xdr:row>
      <xdr:rowOff>0</xdr:rowOff>
    </xdr:from>
    <xdr:to>
      <xdr:col>58</xdr:col>
      <xdr:colOff>647701</xdr:colOff>
      <xdr:row>1</xdr:row>
      <xdr:rowOff>0</xdr:rowOff>
    </xdr:to>
    <xdr:sp macro="" textlink="">
      <xdr:nvSpPr>
        <xdr:cNvPr id="28" name="TextBox 3">
          <a:extLst>
            <a:ext uri="{FF2B5EF4-FFF2-40B4-BE49-F238E27FC236}">
              <a16:creationId xmlns:a16="http://schemas.microsoft.com/office/drawing/2014/main" id="{00000000-0008-0000-0400-00001C000000}"/>
            </a:ext>
          </a:extLst>
        </xdr:cNvPr>
        <xdr:cNvSpPr txBox="1"/>
      </xdr:nvSpPr>
      <xdr:spPr>
        <a:xfrm>
          <a:off x="33928049" y="0"/>
          <a:ext cx="138112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57</xdr:col>
      <xdr:colOff>9524</xdr:colOff>
      <xdr:row>22</xdr:row>
      <xdr:rowOff>142874</xdr:rowOff>
    </xdr:from>
    <xdr:to>
      <xdr:col>58</xdr:col>
      <xdr:colOff>647701</xdr:colOff>
      <xdr:row>24</xdr:row>
      <xdr:rowOff>66674</xdr:rowOff>
    </xdr:to>
    <xdr:sp macro="" textlink="">
      <xdr:nvSpPr>
        <xdr:cNvPr id="30" name="TextBox 5">
          <a:extLst>
            <a:ext uri="{FF2B5EF4-FFF2-40B4-BE49-F238E27FC236}">
              <a16:creationId xmlns:a16="http://schemas.microsoft.com/office/drawing/2014/main" id="{00000000-0008-0000-0400-00001E000000}"/>
            </a:ext>
          </a:extLst>
        </xdr:cNvPr>
        <xdr:cNvSpPr txBox="1"/>
      </xdr:nvSpPr>
      <xdr:spPr>
        <a:xfrm>
          <a:off x="33928049" y="4581524"/>
          <a:ext cx="1381127"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66</xdr:col>
      <xdr:colOff>9524</xdr:colOff>
      <xdr:row>0</xdr:row>
      <xdr:rowOff>0</xdr:rowOff>
    </xdr:from>
    <xdr:to>
      <xdr:col>67</xdr:col>
      <xdr:colOff>647701</xdr:colOff>
      <xdr:row>1</xdr:row>
      <xdr:rowOff>0</xdr:rowOff>
    </xdr:to>
    <xdr:sp macro="" textlink="">
      <xdr:nvSpPr>
        <xdr:cNvPr id="32" name="TextBox 3">
          <a:extLst>
            <a:ext uri="{FF2B5EF4-FFF2-40B4-BE49-F238E27FC236}">
              <a16:creationId xmlns:a16="http://schemas.microsoft.com/office/drawing/2014/main" id="{00000000-0008-0000-0400-000020000000}"/>
            </a:ext>
          </a:extLst>
        </xdr:cNvPr>
        <xdr:cNvSpPr txBox="1"/>
      </xdr:nvSpPr>
      <xdr:spPr>
        <a:xfrm>
          <a:off x="40214549" y="0"/>
          <a:ext cx="138112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66</xdr:col>
      <xdr:colOff>9524</xdr:colOff>
      <xdr:row>22</xdr:row>
      <xdr:rowOff>142874</xdr:rowOff>
    </xdr:from>
    <xdr:to>
      <xdr:col>67</xdr:col>
      <xdr:colOff>647701</xdr:colOff>
      <xdr:row>24</xdr:row>
      <xdr:rowOff>66674</xdr:rowOff>
    </xdr:to>
    <xdr:sp macro="" textlink="">
      <xdr:nvSpPr>
        <xdr:cNvPr id="34" name="TextBox 5">
          <a:extLst>
            <a:ext uri="{FF2B5EF4-FFF2-40B4-BE49-F238E27FC236}">
              <a16:creationId xmlns:a16="http://schemas.microsoft.com/office/drawing/2014/main" id="{00000000-0008-0000-0400-000022000000}"/>
            </a:ext>
          </a:extLst>
        </xdr:cNvPr>
        <xdr:cNvSpPr txBox="1"/>
      </xdr:nvSpPr>
      <xdr:spPr>
        <a:xfrm>
          <a:off x="40214549" y="4581524"/>
          <a:ext cx="1381127"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75</xdr:col>
      <xdr:colOff>9524</xdr:colOff>
      <xdr:row>0</xdr:row>
      <xdr:rowOff>0</xdr:rowOff>
    </xdr:from>
    <xdr:to>
      <xdr:col>76</xdr:col>
      <xdr:colOff>647701</xdr:colOff>
      <xdr:row>1</xdr:row>
      <xdr:rowOff>0</xdr:rowOff>
    </xdr:to>
    <xdr:sp macro="" textlink="">
      <xdr:nvSpPr>
        <xdr:cNvPr id="36" name="TextBox 3">
          <a:extLst>
            <a:ext uri="{FF2B5EF4-FFF2-40B4-BE49-F238E27FC236}">
              <a16:creationId xmlns:a16="http://schemas.microsoft.com/office/drawing/2014/main" id="{00000000-0008-0000-0400-000024000000}"/>
            </a:ext>
          </a:extLst>
        </xdr:cNvPr>
        <xdr:cNvSpPr txBox="1"/>
      </xdr:nvSpPr>
      <xdr:spPr>
        <a:xfrm>
          <a:off x="46501049" y="0"/>
          <a:ext cx="138112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75</xdr:col>
      <xdr:colOff>9524</xdr:colOff>
      <xdr:row>22</xdr:row>
      <xdr:rowOff>142874</xdr:rowOff>
    </xdr:from>
    <xdr:to>
      <xdr:col>76</xdr:col>
      <xdr:colOff>647701</xdr:colOff>
      <xdr:row>24</xdr:row>
      <xdr:rowOff>66674</xdr:rowOff>
    </xdr:to>
    <xdr:sp macro="" textlink="">
      <xdr:nvSpPr>
        <xdr:cNvPr id="38" name="TextBox 5">
          <a:extLst>
            <a:ext uri="{FF2B5EF4-FFF2-40B4-BE49-F238E27FC236}">
              <a16:creationId xmlns:a16="http://schemas.microsoft.com/office/drawing/2014/main" id="{00000000-0008-0000-0400-000026000000}"/>
            </a:ext>
          </a:extLst>
        </xdr:cNvPr>
        <xdr:cNvSpPr txBox="1"/>
      </xdr:nvSpPr>
      <xdr:spPr>
        <a:xfrm>
          <a:off x="46501049" y="4581524"/>
          <a:ext cx="1381127"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84</xdr:col>
      <xdr:colOff>9524</xdr:colOff>
      <xdr:row>0</xdr:row>
      <xdr:rowOff>0</xdr:rowOff>
    </xdr:from>
    <xdr:to>
      <xdr:col>85</xdr:col>
      <xdr:colOff>647701</xdr:colOff>
      <xdr:row>1</xdr:row>
      <xdr:rowOff>0</xdr:rowOff>
    </xdr:to>
    <xdr:sp macro="" textlink="">
      <xdr:nvSpPr>
        <xdr:cNvPr id="40" name="TextBox 3">
          <a:extLst>
            <a:ext uri="{FF2B5EF4-FFF2-40B4-BE49-F238E27FC236}">
              <a16:creationId xmlns:a16="http://schemas.microsoft.com/office/drawing/2014/main" id="{00000000-0008-0000-0400-000028000000}"/>
            </a:ext>
          </a:extLst>
        </xdr:cNvPr>
        <xdr:cNvSpPr txBox="1"/>
      </xdr:nvSpPr>
      <xdr:spPr>
        <a:xfrm>
          <a:off x="52787549" y="0"/>
          <a:ext cx="138112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84</xdr:col>
      <xdr:colOff>9524</xdr:colOff>
      <xdr:row>22</xdr:row>
      <xdr:rowOff>142874</xdr:rowOff>
    </xdr:from>
    <xdr:to>
      <xdr:col>85</xdr:col>
      <xdr:colOff>647701</xdr:colOff>
      <xdr:row>24</xdr:row>
      <xdr:rowOff>66674</xdr:rowOff>
    </xdr:to>
    <xdr:sp macro="" textlink="">
      <xdr:nvSpPr>
        <xdr:cNvPr id="42" name="TextBox 5">
          <a:extLst>
            <a:ext uri="{FF2B5EF4-FFF2-40B4-BE49-F238E27FC236}">
              <a16:creationId xmlns:a16="http://schemas.microsoft.com/office/drawing/2014/main" id="{00000000-0008-0000-0400-00002A000000}"/>
            </a:ext>
          </a:extLst>
        </xdr:cNvPr>
        <xdr:cNvSpPr txBox="1"/>
      </xdr:nvSpPr>
      <xdr:spPr>
        <a:xfrm>
          <a:off x="52787549" y="4581524"/>
          <a:ext cx="1381127"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93</xdr:col>
      <xdr:colOff>9524</xdr:colOff>
      <xdr:row>0</xdr:row>
      <xdr:rowOff>0</xdr:rowOff>
    </xdr:from>
    <xdr:to>
      <xdr:col>94</xdr:col>
      <xdr:colOff>647701</xdr:colOff>
      <xdr:row>1</xdr:row>
      <xdr:rowOff>0</xdr:rowOff>
    </xdr:to>
    <xdr:sp macro="" textlink="">
      <xdr:nvSpPr>
        <xdr:cNvPr id="44" name="TextBox 3">
          <a:extLst>
            <a:ext uri="{FF2B5EF4-FFF2-40B4-BE49-F238E27FC236}">
              <a16:creationId xmlns:a16="http://schemas.microsoft.com/office/drawing/2014/main" id="{00000000-0008-0000-0400-00002C000000}"/>
            </a:ext>
          </a:extLst>
        </xdr:cNvPr>
        <xdr:cNvSpPr txBox="1"/>
      </xdr:nvSpPr>
      <xdr:spPr>
        <a:xfrm>
          <a:off x="59074049" y="0"/>
          <a:ext cx="138112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93</xdr:col>
      <xdr:colOff>9524</xdr:colOff>
      <xdr:row>22</xdr:row>
      <xdr:rowOff>142874</xdr:rowOff>
    </xdr:from>
    <xdr:to>
      <xdr:col>94</xdr:col>
      <xdr:colOff>647701</xdr:colOff>
      <xdr:row>24</xdr:row>
      <xdr:rowOff>66674</xdr:rowOff>
    </xdr:to>
    <xdr:sp macro="" textlink="">
      <xdr:nvSpPr>
        <xdr:cNvPr id="46" name="TextBox 5">
          <a:extLst>
            <a:ext uri="{FF2B5EF4-FFF2-40B4-BE49-F238E27FC236}">
              <a16:creationId xmlns:a16="http://schemas.microsoft.com/office/drawing/2014/main" id="{00000000-0008-0000-0400-00002E000000}"/>
            </a:ext>
          </a:extLst>
        </xdr:cNvPr>
        <xdr:cNvSpPr txBox="1"/>
      </xdr:nvSpPr>
      <xdr:spPr>
        <a:xfrm>
          <a:off x="59074049" y="4581524"/>
          <a:ext cx="1381127"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102</xdr:col>
      <xdr:colOff>9524</xdr:colOff>
      <xdr:row>0</xdr:row>
      <xdr:rowOff>0</xdr:rowOff>
    </xdr:from>
    <xdr:to>
      <xdr:col>103</xdr:col>
      <xdr:colOff>647701</xdr:colOff>
      <xdr:row>1</xdr:row>
      <xdr:rowOff>0</xdr:rowOff>
    </xdr:to>
    <xdr:sp macro="" textlink="">
      <xdr:nvSpPr>
        <xdr:cNvPr id="48" name="TextBox 3">
          <a:extLst>
            <a:ext uri="{FF2B5EF4-FFF2-40B4-BE49-F238E27FC236}">
              <a16:creationId xmlns:a16="http://schemas.microsoft.com/office/drawing/2014/main" id="{00000000-0008-0000-0400-000030000000}"/>
            </a:ext>
          </a:extLst>
        </xdr:cNvPr>
        <xdr:cNvSpPr txBox="1"/>
      </xdr:nvSpPr>
      <xdr:spPr>
        <a:xfrm>
          <a:off x="65360549" y="0"/>
          <a:ext cx="138112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102</xdr:col>
      <xdr:colOff>9524</xdr:colOff>
      <xdr:row>22</xdr:row>
      <xdr:rowOff>142874</xdr:rowOff>
    </xdr:from>
    <xdr:to>
      <xdr:col>103</xdr:col>
      <xdr:colOff>647701</xdr:colOff>
      <xdr:row>24</xdr:row>
      <xdr:rowOff>66674</xdr:rowOff>
    </xdr:to>
    <xdr:sp macro="" textlink="">
      <xdr:nvSpPr>
        <xdr:cNvPr id="50" name="TextBox 5">
          <a:extLst>
            <a:ext uri="{FF2B5EF4-FFF2-40B4-BE49-F238E27FC236}">
              <a16:creationId xmlns:a16="http://schemas.microsoft.com/office/drawing/2014/main" id="{00000000-0008-0000-0400-000032000000}"/>
            </a:ext>
          </a:extLst>
        </xdr:cNvPr>
        <xdr:cNvSpPr txBox="1"/>
      </xdr:nvSpPr>
      <xdr:spPr>
        <a:xfrm>
          <a:off x="65360549" y="4581524"/>
          <a:ext cx="1381127"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111</xdr:col>
      <xdr:colOff>9524</xdr:colOff>
      <xdr:row>0</xdr:row>
      <xdr:rowOff>0</xdr:rowOff>
    </xdr:from>
    <xdr:to>
      <xdr:col>112</xdr:col>
      <xdr:colOff>647701</xdr:colOff>
      <xdr:row>1</xdr:row>
      <xdr:rowOff>0</xdr:rowOff>
    </xdr:to>
    <xdr:sp macro="" textlink="">
      <xdr:nvSpPr>
        <xdr:cNvPr id="52" name="TextBox 3">
          <a:extLst>
            <a:ext uri="{FF2B5EF4-FFF2-40B4-BE49-F238E27FC236}">
              <a16:creationId xmlns:a16="http://schemas.microsoft.com/office/drawing/2014/main" id="{00000000-0008-0000-0400-000034000000}"/>
            </a:ext>
          </a:extLst>
        </xdr:cNvPr>
        <xdr:cNvSpPr txBox="1"/>
      </xdr:nvSpPr>
      <xdr:spPr>
        <a:xfrm>
          <a:off x="71647049" y="0"/>
          <a:ext cx="138112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111</xdr:col>
      <xdr:colOff>9524</xdr:colOff>
      <xdr:row>22</xdr:row>
      <xdr:rowOff>142874</xdr:rowOff>
    </xdr:from>
    <xdr:to>
      <xdr:col>112</xdr:col>
      <xdr:colOff>647701</xdr:colOff>
      <xdr:row>24</xdr:row>
      <xdr:rowOff>66674</xdr:rowOff>
    </xdr:to>
    <xdr:sp macro="" textlink="">
      <xdr:nvSpPr>
        <xdr:cNvPr id="54" name="TextBox 5">
          <a:extLst>
            <a:ext uri="{FF2B5EF4-FFF2-40B4-BE49-F238E27FC236}">
              <a16:creationId xmlns:a16="http://schemas.microsoft.com/office/drawing/2014/main" id="{00000000-0008-0000-0400-000036000000}"/>
            </a:ext>
          </a:extLst>
        </xdr:cNvPr>
        <xdr:cNvSpPr txBox="1"/>
      </xdr:nvSpPr>
      <xdr:spPr>
        <a:xfrm>
          <a:off x="71647049" y="4581524"/>
          <a:ext cx="1381127"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120</xdr:col>
      <xdr:colOff>9524</xdr:colOff>
      <xdr:row>0</xdr:row>
      <xdr:rowOff>0</xdr:rowOff>
    </xdr:from>
    <xdr:to>
      <xdr:col>121</xdr:col>
      <xdr:colOff>647701</xdr:colOff>
      <xdr:row>1</xdr:row>
      <xdr:rowOff>0</xdr:rowOff>
    </xdr:to>
    <xdr:sp macro="" textlink="">
      <xdr:nvSpPr>
        <xdr:cNvPr id="56" name="TextBox 3">
          <a:extLst>
            <a:ext uri="{FF2B5EF4-FFF2-40B4-BE49-F238E27FC236}">
              <a16:creationId xmlns:a16="http://schemas.microsoft.com/office/drawing/2014/main" id="{00000000-0008-0000-0400-000038000000}"/>
            </a:ext>
          </a:extLst>
        </xdr:cNvPr>
        <xdr:cNvSpPr txBox="1"/>
      </xdr:nvSpPr>
      <xdr:spPr>
        <a:xfrm>
          <a:off x="77933549" y="0"/>
          <a:ext cx="138112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120</xdr:col>
      <xdr:colOff>9524</xdr:colOff>
      <xdr:row>22</xdr:row>
      <xdr:rowOff>142874</xdr:rowOff>
    </xdr:from>
    <xdr:to>
      <xdr:col>121</xdr:col>
      <xdr:colOff>647701</xdr:colOff>
      <xdr:row>24</xdr:row>
      <xdr:rowOff>66674</xdr:rowOff>
    </xdr:to>
    <xdr:sp macro="" textlink="">
      <xdr:nvSpPr>
        <xdr:cNvPr id="58" name="TextBox 5">
          <a:extLst>
            <a:ext uri="{FF2B5EF4-FFF2-40B4-BE49-F238E27FC236}">
              <a16:creationId xmlns:a16="http://schemas.microsoft.com/office/drawing/2014/main" id="{00000000-0008-0000-0400-00003A000000}"/>
            </a:ext>
          </a:extLst>
        </xdr:cNvPr>
        <xdr:cNvSpPr txBox="1"/>
      </xdr:nvSpPr>
      <xdr:spPr>
        <a:xfrm>
          <a:off x="77933549" y="4581524"/>
          <a:ext cx="1381127"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129</xdr:col>
      <xdr:colOff>9524</xdr:colOff>
      <xdr:row>0</xdr:row>
      <xdr:rowOff>0</xdr:rowOff>
    </xdr:from>
    <xdr:to>
      <xdr:col>130</xdr:col>
      <xdr:colOff>647701</xdr:colOff>
      <xdr:row>1</xdr:row>
      <xdr:rowOff>0</xdr:rowOff>
    </xdr:to>
    <xdr:sp macro="" textlink="">
      <xdr:nvSpPr>
        <xdr:cNvPr id="60" name="TextBox 3">
          <a:extLst>
            <a:ext uri="{FF2B5EF4-FFF2-40B4-BE49-F238E27FC236}">
              <a16:creationId xmlns:a16="http://schemas.microsoft.com/office/drawing/2014/main" id="{00000000-0008-0000-0400-00003C000000}"/>
            </a:ext>
          </a:extLst>
        </xdr:cNvPr>
        <xdr:cNvSpPr txBox="1"/>
      </xdr:nvSpPr>
      <xdr:spPr>
        <a:xfrm>
          <a:off x="84220049" y="0"/>
          <a:ext cx="138112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129</xdr:col>
      <xdr:colOff>9524</xdr:colOff>
      <xdr:row>22</xdr:row>
      <xdr:rowOff>142874</xdr:rowOff>
    </xdr:from>
    <xdr:to>
      <xdr:col>130</xdr:col>
      <xdr:colOff>647701</xdr:colOff>
      <xdr:row>24</xdr:row>
      <xdr:rowOff>66674</xdr:rowOff>
    </xdr:to>
    <xdr:sp macro="" textlink="">
      <xdr:nvSpPr>
        <xdr:cNvPr id="62" name="TextBox 5">
          <a:extLst>
            <a:ext uri="{FF2B5EF4-FFF2-40B4-BE49-F238E27FC236}">
              <a16:creationId xmlns:a16="http://schemas.microsoft.com/office/drawing/2014/main" id="{00000000-0008-0000-0400-00003E000000}"/>
            </a:ext>
          </a:extLst>
        </xdr:cNvPr>
        <xdr:cNvSpPr txBox="1"/>
      </xdr:nvSpPr>
      <xdr:spPr>
        <a:xfrm>
          <a:off x="84220049" y="4581524"/>
          <a:ext cx="1381127"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138</xdr:col>
      <xdr:colOff>9524</xdr:colOff>
      <xdr:row>0</xdr:row>
      <xdr:rowOff>0</xdr:rowOff>
    </xdr:from>
    <xdr:to>
      <xdr:col>139</xdr:col>
      <xdr:colOff>647701</xdr:colOff>
      <xdr:row>1</xdr:row>
      <xdr:rowOff>0</xdr:rowOff>
    </xdr:to>
    <xdr:sp macro="" textlink="">
      <xdr:nvSpPr>
        <xdr:cNvPr id="64" name="TextBox 3">
          <a:extLst>
            <a:ext uri="{FF2B5EF4-FFF2-40B4-BE49-F238E27FC236}">
              <a16:creationId xmlns:a16="http://schemas.microsoft.com/office/drawing/2014/main" id="{00000000-0008-0000-0400-000040000000}"/>
            </a:ext>
          </a:extLst>
        </xdr:cNvPr>
        <xdr:cNvSpPr txBox="1"/>
      </xdr:nvSpPr>
      <xdr:spPr>
        <a:xfrm>
          <a:off x="90506549" y="0"/>
          <a:ext cx="138112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138</xdr:col>
      <xdr:colOff>9524</xdr:colOff>
      <xdr:row>22</xdr:row>
      <xdr:rowOff>142874</xdr:rowOff>
    </xdr:from>
    <xdr:to>
      <xdr:col>139</xdr:col>
      <xdr:colOff>647701</xdr:colOff>
      <xdr:row>24</xdr:row>
      <xdr:rowOff>66674</xdr:rowOff>
    </xdr:to>
    <xdr:sp macro="" textlink="">
      <xdr:nvSpPr>
        <xdr:cNvPr id="66" name="TextBox 5">
          <a:extLst>
            <a:ext uri="{FF2B5EF4-FFF2-40B4-BE49-F238E27FC236}">
              <a16:creationId xmlns:a16="http://schemas.microsoft.com/office/drawing/2014/main" id="{00000000-0008-0000-0400-000042000000}"/>
            </a:ext>
          </a:extLst>
        </xdr:cNvPr>
        <xdr:cNvSpPr txBox="1"/>
      </xdr:nvSpPr>
      <xdr:spPr>
        <a:xfrm>
          <a:off x="90506549" y="4581524"/>
          <a:ext cx="1381127"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147</xdr:col>
      <xdr:colOff>9524</xdr:colOff>
      <xdr:row>0</xdr:row>
      <xdr:rowOff>0</xdr:rowOff>
    </xdr:from>
    <xdr:to>
      <xdr:col>148</xdr:col>
      <xdr:colOff>647701</xdr:colOff>
      <xdr:row>1</xdr:row>
      <xdr:rowOff>0</xdr:rowOff>
    </xdr:to>
    <xdr:sp macro="" textlink="">
      <xdr:nvSpPr>
        <xdr:cNvPr id="68" name="TextBox 3">
          <a:extLst>
            <a:ext uri="{FF2B5EF4-FFF2-40B4-BE49-F238E27FC236}">
              <a16:creationId xmlns:a16="http://schemas.microsoft.com/office/drawing/2014/main" id="{00000000-0008-0000-0400-000044000000}"/>
            </a:ext>
          </a:extLst>
        </xdr:cNvPr>
        <xdr:cNvSpPr txBox="1"/>
      </xdr:nvSpPr>
      <xdr:spPr>
        <a:xfrm>
          <a:off x="96793049" y="0"/>
          <a:ext cx="138112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147</xdr:col>
      <xdr:colOff>9524</xdr:colOff>
      <xdr:row>22</xdr:row>
      <xdr:rowOff>142874</xdr:rowOff>
    </xdr:from>
    <xdr:to>
      <xdr:col>148</xdr:col>
      <xdr:colOff>647701</xdr:colOff>
      <xdr:row>24</xdr:row>
      <xdr:rowOff>66674</xdr:rowOff>
    </xdr:to>
    <xdr:sp macro="" textlink="">
      <xdr:nvSpPr>
        <xdr:cNvPr id="70" name="TextBox 5">
          <a:extLst>
            <a:ext uri="{FF2B5EF4-FFF2-40B4-BE49-F238E27FC236}">
              <a16:creationId xmlns:a16="http://schemas.microsoft.com/office/drawing/2014/main" id="{00000000-0008-0000-0400-000046000000}"/>
            </a:ext>
          </a:extLst>
        </xdr:cNvPr>
        <xdr:cNvSpPr txBox="1"/>
      </xdr:nvSpPr>
      <xdr:spPr>
        <a:xfrm>
          <a:off x="96793049" y="4581524"/>
          <a:ext cx="1381127"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156</xdr:col>
      <xdr:colOff>9524</xdr:colOff>
      <xdr:row>0</xdr:row>
      <xdr:rowOff>0</xdr:rowOff>
    </xdr:from>
    <xdr:to>
      <xdr:col>157</xdr:col>
      <xdr:colOff>647701</xdr:colOff>
      <xdr:row>1</xdr:row>
      <xdr:rowOff>0</xdr:rowOff>
    </xdr:to>
    <xdr:sp macro="" textlink="">
      <xdr:nvSpPr>
        <xdr:cNvPr id="72" name="TextBox 3">
          <a:extLst>
            <a:ext uri="{FF2B5EF4-FFF2-40B4-BE49-F238E27FC236}">
              <a16:creationId xmlns:a16="http://schemas.microsoft.com/office/drawing/2014/main" id="{00000000-0008-0000-0400-000048000000}"/>
            </a:ext>
          </a:extLst>
        </xdr:cNvPr>
        <xdr:cNvSpPr txBox="1"/>
      </xdr:nvSpPr>
      <xdr:spPr>
        <a:xfrm>
          <a:off x="103079549" y="0"/>
          <a:ext cx="138112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156</xdr:col>
      <xdr:colOff>9524</xdr:colOff>
      <xdr:row>22</xdr:row>
      <xdr:rowOff>142874</xdr:rowOff>
    </xdr:from>
    <xdr:to>
      <xdr:col>157</xdr:col>
      <xdr:colOff>647701</xdr:colOff>
      <xdr:row>24</xdr:row>
      <xdr:rowOff>66674</xdr:rowOff>
    </xdr:to>
    <xdr:sp macro="" textlink="">
      <xdr:nvSpPr>
        <xdr:cNvPr id="74" name="TextBox 5">
          <a:extLst>
            <a:ext uri="{FF2B5EF4-FFF2-40B4-BE49-F238E27FC236}">
              <a16:creationId xmlns:a16="http://schemas.microsoft.com/office/drawing/2014/main" id="{00000000-0008-0000-0400-00004A000000}"/>
            </a:ext>
          </a:extLst>
        </xdr:cNvPr>
        <xdr:cNvSpPr txBox="1"/>
      </xdr:nvSpPr>
      <xdr:spPr>
        <a:xfrm>
          <a:off x="103079549" y="4581524"/>
          <a:ext cx="1381127"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165</xdr:col>
      <xdr:colOff>9524</xdr:colOff>
      <xdr:row>0</xdr:row>
      <xdr:rowOff>0</xdr:rowOff>
    </xdr:from>
    <xdr:to>
      <xdr:col>166</xdr:col>
      <xdr:colOff>647701</xdr:colOff>
      <xdr:row>1</xdr:row>
      <xdr:rowOff>0</xdr:rowOff>
    </xdr:to>
    <xdr:sp macro="" textlink="">
      <xdr:nvSpPr>
        <xdr:cNvPr id="76" name="TextBox 3">
          <a:extLst>
            <a:ext uri="{FF2B5EF4-FFF2-40B4-BE49-F238E27FC236}">
              <a16:creationId xmlns:a16="http://schemas.microsoft.com/office/drawing/2014/main" id="{00000000-0008-0000-0400-00004C000000}"/>
            </a:ext>
          </a:extLst>
        </xdr:cNvPr>
        <xdr:cNvSpPr txBox="1"/>
      </xdr:nvSpPr>
      <xdr:spPr>
        <a:xfrm>
          <a:off x="109366049" y="0"/>
          <a:ext cx="138112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165</xdr:col>
      <xdr:colOff>9524</xdr:colOff>
      <xdr:row>22</xdr:row>
      <xdr:rowOff>142874</xdr:rowOff>
    </xdr:from>
    <xdr:to>
      <xdr:col>166</xdr:col>
      <xdr:colOff>647701</xdr:colOff>
      <xdr:row>24</xdr:row>
      <xdr:rowOff>66674</xdr:rowOff>
    </xdr:to>
    <xdr:sp macro="" textlink="">
      <xdr:nvSpPr>
        <xdr:cNvPr id="78" name="TextBox 5">
          <a:extLst>
            <a:ext uri="{FF2B5EF4-FFF2-40B4-BE49-F238E27FC236}">
              <a16:creationId xmlns:a16="http://schemas.microsoft.com/office/drawing/2014/main" id="{00000000-0008-0000-0400-00004E000000}"/>
            </a:ext>
          </a:extLst>
        </xdr:cNvPr>
        <xdr:cNvSpPr txBox="1"/>
      </xdr:nvSpPr>
      <xdr:spPr>
        <a:xfrm>
          <a:off x="109366049" y="4581524"/>
          <a:ext cx="1381127"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174</xdr:col>
      <xdr:colOff>9524</xdr:colOff>
      <xdr:row>0</xdr:row>
      <xdr:rowOff>0</xdr:rowOff>
    </xdr:from>
    <xdr:to>
      <xdr:col>175</xdr:col>
      <xdr:colOff>647701</xdr:colOff>
      <xdr:row>1</xdr:row>
      <xdr:rowOff>0</xdr:rowOff>
    </xdr:to>
    <xdr:sp macro="" textlink="">
      <xdr:nvSpPr>
        <xdr:cNvPr id="80" name="TextBox 3">
          <a:extLst>
            <a:ext uri="{FF2B5EF4-FFF2-40B4-BE49-F238E27FC236}">
              <a16:creationId xmlns:a16="http://schemas.microsoft.com/office/drawing/2014/main" id="{00000000-0008-0000-0400-000050000000}"/>
            </a:ext>
          </a:extLst>
        </xdr:cNvPr>
        <xdr:cNvSpPr txBox="1"/>
      </xdr:nvSpPr>
      <xdr:spPr>
        <a:xfrm>
          <a:off x="115652549" y="0"/>
          <a:ext cx="138112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174</xdr:col>
      <xdr:colOff>9524</xdr:colOff>
      <xdr:row>22</xdr:row>
      <xdr:rowOff>142874</xdr:rowOff>
    </xdr:from>
    <xdr:to>
      <xdr:col>175</xdr:col>
      <xdr:colOff>647701</xdr:colOff>
      <xdr:row>24</xdr:row>
      <xdr:rowOff>66674</xdr:rowOff>
    </xdr:to>
    <xdr:sp macro="" textlink="">
      <xdr:nvSpPr>
        <xdr:cNvPr id="82" name="TextBox 5">
          <a:extLst>
            <a:ext uri="{FF2B5EF4-FFF2-40B4-BE49-F238E27FC236}">
              <a16:creationId xmlns:a16="http://schemas.microsoft.com/office/drawing/2014/main" id="{00000000-0008-0000-0400-000052000000}"/>
            </a:ext>
          </a:extLst>
        </xdr:cNvPr>
        <xdr:cNvSpPr txBox="1"/>
      </xdr:nvSpPr>
      <xdr:spPr>
        <a:xfrm>
          <a:off x="115652549" y="4581524"/>
          <a:ext cx="1381127"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183</xdr:col>
      <xdr:colOff>9524</xdr:colOff>
      <xdr:row>0</xdr:row>
      <xdr:rowOff>0</xdr:rowOff>
    </xdr:from>
    <xdr:to>
      <xdr:col>184</xdr:col>
      <xdr:colOff>647701</xdr:colOff>
      <xdr:row>1</xdr:row>
      <xdr:rowOff>0</xdr:rowOff>
    </xdr:to>
    <xdr:sp macro="" textlink="">
      <xdr:nvSpPr>
        <xdr:cNvPr id="84" name="TextBox 3">
          <a:extLst>
            <a:ext uri="{FF2B5EF4-FFF2-40B4-BE49-F238E27FC236}">
              <a16:creationId xmlns:a16="http://schemas.microsoft.com/office/drawing/2014/main" id="{00000000-0008-0000-0400-000054000000}"/>
            </a:ext>
          </a:extLst>
        </xdr:cNvPr>
        <xdr:cNvSpPr txBox="1"/>
      </xdr:nvSpPr>
      <xdr:spPr>
        <a:xfrm>
          <a:off x="121939049" y="0"/>
          <a:ext cx="138112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183</xdr:col>
      <xdr:colOff>9524</xdr:colOff>
      <xdr:row>22</xdr:row>
      <xdr:rowOff>142874</xdr:rowOff>
    </xdr:from>
    <xdr:to>
      <xdr:col>184</xdr:col>
      <xdr:colOff>647701</xdr:colOff>
      <xdr:row>24</xdr:row>
      <xdr:rowOff>66674</xdr:rowOff>
    </xdr:to>
    <xdr:sp macro="" textlink="">
      <xdr:nvSpPr>
        <xdr:cNvPr id="86" name="TextBox 5">
          <a:extLst>
            <a:ext uri="{FF2B5EF4-FFF2-40B4-BE49-F238E27FC236}">
              <a16:creationId xmlns:a16="http://schemas.microsoft.com/office/drawing/2014/main" id="{00000000-0008-0000-0400-000056000000}"/>
            </a:ext>
          </a:extLst>
        </xdr:cNvPr>
        <xdr:cNvSpPr txBox="1"/>
      </xdr:nvSpPr>
      <xdr:spPr>
        <a:xfrm>
          <a:off x="121939049" y="4581524"/>
          <a:ext cx="1381127"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192</xdr:col>
      <xdr:colOff>9524</xdr:colOff>
      <xdr:row>0</xdr:row>
      <xdr:rowOff>0</xdr:rowOff>
    </xdr:from>
    <xdr:to>
      <xdr:col>193</xdr:col>
      <xdr:colOff>647701</xdr:colOff>
      <xdr:row>1</xdr:row>
      <xdr:rowOff>0</xdr:rowOff>
    </xdr:to>
    <xdr:sp macro="" textlink="">
      <xdr:nvSpPr>
        <xdr:cNvPr id="88" name="TextBox 3">
          <a:extLst>
            <a:ext uri="{FF2B5EF4-FFF2-40B4-BE49-F238E27FC236}">
              <a16:creationId xmlns:a16="http://schemas.microsoft.com/office/drawing/2014/main" id="{00000000-0008-0000-0400-000058000000}"/>
            </a:ext>
          </a:extLst>
        </xdr:cNvPr>
        <xdr:cNvSpPr txBox="1"/>
      </xdr:nvSpPr>
      <xdr:spPr>
        <a:xfrm>
          <a:off x="128225549" y="0"/>
          <a:ext cx="138112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192</xdr:col>
      <xdr:colOff>9524</xdr:colOff>
      <xdr:row>22</xdr:row>
      <xdr:rowOff>142874</xdr:rowOff>
    </xdr:from>
    <xdr:to>
      <xdr:col>193</xdr:col>
      <xdr:colOff>647701</xdr:colOff>
      <xdr:row>24</xdr:row>
      <xdr:rowOff>66674</xdr:rowOff>
    </xdr:to>
    <xdr:sp macro="" textlink="">
      <xdr:nvSpPr>
        <xdr:cNvPr id="90" name="TextBox 5">
          <a:extLst>
            <a:ext uri="{FF2B5EF4-FFF2-40B4-BE49-F238E27FC236}">
              <a16:creationId xmlns:a16="http://schemas.microsoft.com/office/drawing/2014/main" id="{00000000-0008-0000-0400-00005A000000}"/>
            </a:ext>
          </a:extLst>
        </xdr:cNvPr>
        <xdr:cNvSpPr txBox="1"/>
      </xdr:nvSpPr>
      <xdr:spPr>
        <a:xfrm>
          <a:off x="128225549" y="4581524"/>
          <a:ext cx="1381127"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201</xdr:col>
      <xdr:colOff>9524</xdr:colOff>
      <xdr:row>0</xdr:row>
      <xdr:rowOff>0</xdr:rowOff>
    </xdr:from>
    <xdr:to>
      <xdr:col>202</xdr:col>
      <xdr:colOff>647701</xdr:colOff>
      <xdr:row>1</xdr:row>
      <xdr:rowOff>0</xdr:rowOff>
    </xdr:to>
    <xdr:sp macro="" textlink="">
      <xdr:nvSpPr>
        <xdr:cNvPr id="92" name="TextBox 3">
          <a:extLst>
            <a:ext uri="{FF2B5EF4-FFF2-40B4-BE49-F238E27FC236}">
              <a16:creationId xmlns:a16="http://schemas.microsoft.com/office/drawing/2014/main" id="{00000000-0008-0000-0400-00005C000000}"/>
            </a:ext>
          </a:extLst>
        </xdr:cNvPr>
        <xdr:cNvSpPr txBox="1"/>
      </xdr:nvSpPr>
      <xdr:spPr>
        <a:xfrm>
          <a:off x="134512049" y="0"/>
          <a:ext cx="138112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201</xdr:col>
      <xdr:colOff>9524</xdr:colOff>
      <xdr:row>22</xdr:row>
      <xdr:rowOff>142874</xdr:rowOff>
    </xdr:from>
    <xdr:to>
      <xdr:col>202</xdr:col>
      <xdr:colOff>647701</xdr:colOff>
      <xdr:row>24</xdr:row>
      <xdr:rowOff>66674</xdr:rowOff>
    </xdr:to>
    <xdr:sp macro="" textlink="">
      <xdr:nvSpPr>
        <xdr:cNvPr id="94" name="TextBox 5">
          <a:extLst>
            <a:ext uri="{FF2B5EF4-FFF2-40B4-BE49-F238E27FC236}">
              <a16:creationId xmlns:a16="http://schemas.microsoft.com/office/drawing/2014/main" id="{00000000-0008-0000-0400-00005E000000}"/>
            </a:ext>
          </a:extLst>
        </xdr:cNvPr>
        <xdr:cNvSpPr txBox="1"/>
      </xdr:nvSpPr>
      <xdr:spPr>
        <a:xfrm>
          <a:off x="134512049" y="4581524"/>
          <a:ext cx="1381127"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210</xdr:col>
      <xdr:colOff>9524</xdr:colOff>
      <xdr:row>0</xdr:row>
      <xdr:rowOff>0</xdr:rowOff>
    </xdr:from>
    <xdr:to>
      <xdr:col>211</xdr:col>
      <xdr:colOff>647701</xdr:colOff>
      <xdr:row>1</xdr:row>
      <xdr:rowOff>0</xdr:rowOff>
    </xdr:to>
    <xdr:sp macro="" textlink="">
      <xdr:nvSpPr>
        <xdr:cNvPr id="100" name="TextBox 3">
          <a:extLst>
            <a:ext uri="{FF2B5EF4-FFF2-40B4-BE49-F238E27FC236}">
              <a16:creationId xmlns:a16="http://schemas.microsoft.com/office/drawing/2014/main" id="{00000000-0008-0000-0400-000064000000}"/>
            </a:ext>
          </a:extLst>
        </xdr:cNvPr>
        <xdr:cNvSpPr txBox="1"/>
      </xdr:nvSpPr>
      <xdr:spPr>
        <a:xfrm>
          <a:off x="140798549" y="0"/>
          <a:ext cx="138112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210</xdr:col>
      <xdr:colOff>9524</xdr:colOff>
      <xdr:row>22</xdr:row>
      <xdr:rowOff>142874</xdr:rowOff>
    </xdr:from>
    <xdr:to>
      <xdr:col>211</xdr:col>
      <xdr:colOff>647701</xdr:colOff>
      <xdr:row>24</xdr:row>
      <xdr:rowOff>66674</xdr:rowOff>
    </xdr:to>
    <xdr:sp macro="" textlink="">
      <xdr:nvSpPr>
        <xdr:cNvPr id="102" name="TextBox 5">
          <a:extLst>
            <a:ext uri="{FF2B5EF4-FFF2-40B4-BE49-F238E27FC236}">
              <a16:creationId xmlns:a16="http://schemas.microsoft.com/office/drawing/2014/main" id="{00000000-0008-0000-0400-000066000000}"/>
            </a:ext>
          </a:extLst>
        </xdr:cNvPr>
        <xdr:cNvSpPr txBox="1"/>
      </xdr:nvSpPr>
      <xdr:spPr>
        <a:xfrm>
          <a:off x="140798549" y="4581524"/>
          <a:ext cx="1381127"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219</xdr:col>
      <xdr:colOff>9524</xdr:colOff>
      <xdr:row>0</xdr:row>
      <xdr:rowOff>0</xdr:rowOff>
    </xdr:from>
    <xdr:to>
      <xdr:col>220</xdr:col>
      <xdr:colOff>647701</xdr:colOff>
      <xdr:row>1</xdr:row>
      <xdr:rowOff>0</xdr:rowOff>
    </xdr:to>
    <xdr:sp macro="" textlink="">
      <xdr:nvSpPr>
        <xdr:cNvPr id="104" name="TextBox 3">
          <a:extLst>
            <a:ext uri="{FF2B5EF4-FFF2-40B4-BE49-F238E27FC236}">
              <a16:creationId xmlns:a16="http://schemas.microsoft.com/office/drawing/2014/main" id="{00000000-0008-0000-0400-000068000000}"/>
            </a:ext>
          </a:extLst>
        </xdr:cNvPr>
        <xdr:cNvSpPr txBox="1"/>
      </xdr:nvSpPr>
      <xdr:spPr>
        <a:xfrm>
          <a:off x="147085049" y="0"/>
          <a:ext cx="138112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219</xdr:col>
      <xdr:colOff>9524</xdr:colOff>
      <xdr:row>22</xdr:row>
      <xdr:rowOff>142874</xdr:rowOff>
    </xdr:from>
    <xdr:to>
      <xdr:col>220</xdr:col>
      <xdr:colOff>647701</xdr:colOff>
      <xdr:row>24</xdr:row>
      <xdr:rowOff>66674</xdr:rowOff>
    </xdr:to>
    <xdr:sp macro="" textlink="">
      <xdr:nvSpPr>
        <xdr:cNvPr id="106" name="TextBox 5">
          <a:extLst>
            <a:ext uri="{FF2B5EF4-FFF2-40B4-BE49-F238E27FC236}">
              <a16:creationId xmlns:a16="http://schemas.microsoft.com/office/drawing/2014/main" id="{00000000-0008-0000-0400-00006A000000}"/>
            </a:ext>
          </a:extLst>
        </xdr:cNvPr>
        <xdr:cNvSpPr txBox="1"/>
      </xdr:nvSpPr>
      <xdr:spPr>
        <a:xfrm>
          <a:off x="147085049" y="4581524"/>
          <a:ext cx="1381127"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228</xdr:col>
      <xdr:colOff>9524</xdr:colOff>
      <xdr:row>0</xdr:row>
      <xdr:rowOff>0</xdr:rowOff>
    </xdr:from>
    <xdr:to>
      <xdr:col>229</xdr:col>
      <xdr:colOff>647701</xdr:colOff>
      <xdr:row>1</xdr:row>
      <xdr:rowOff>0</xdr:rowOff>
    </xdr:to>
    <xdr:sp macro="" textlink="">
      <xdr:nvSpPr>
        <xdr:cNvPr id="108" name="TextBox 3">
          <a:extLst>
            <a:ext uri="{FF2B5EF4-FFF2-40B4-BE49-F238E27FC236}">
              <a16:creationId xmlns:a16="http://schemas.microsoft.com/office/drawing/2014/main" id="{00000000-0008-0000-0400-00006C000000}"/>
            </a:ext>
          </a:extLst>
        </xdr:cNvPr>
        <xdr:cNvSpPr txBox="1"/>
      </xdr:nvSpPr>
      <xdr:spPr>
        <a:xfrm>
          <a:off x="153371549" y="0"/>
          <a:ext cx="138112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xdr:from>
      <xdr:col>228</xdr:col>
      <xdr:colOff>9524</xdr:colOff>
      <xdr:row>22</xdr:row>
      <xdr:rowOff>142874</xdr:rowOff>
    </xdr:from>
    <xdr:to>
      <xdr:col>229</xdr:col>
      <xdr:colOff>647701</xdr:colOff>
      <xdr:row>24</xdr:row>
      <xdr:rowOff>66674</xdr:rowOff>
    </xdr:to>
    <xdr:sp macro="" textlink="">
      <xdr:nvSpPr>
        <xdr:cNvPr id="110" name="TextBox 5">
          <a:extLst>
            <a:ext uri="{FF2B5EF4-FFF2-40B4-BE49-F238E27FC236}">
              <a16:creationId xmlns:a16="http://schemas.microsoft.com/office/drawing/2014/main" id="{00000000-0008-0000-0400-00006E000000}"/>
            </a:ext>
          </a:extLst>
        </xdr:cNvPr>
        <xdr:cNvSpPr txBox="1"/>
      </xdr:nvSpPr>
      <xdr:spPr>
        <a:xfrm>
          <a:off x="153371549" y="4838699"/>
          <a:ext cx="1381127" cy="495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Hoja de Tiempo</a:t>
          </a:r>
        </a:p>
      </xdr:txBody>
    </xdr:sp>
    <xdr:clientData/>
  </xdr:twoCellAnchor>
  <xdr:twoCellAnchor editAs="oneCell">
    <xdr:from>
      <xdr:col>5</xdr:col>
      <xdr:colOff>85724</xdr:colOff>
      <xdr:row>0</xdr:row>
      <xdr:rowOff>0</xdr:rowOff>
    </xdr:from>
    <xdr:to>
      <xdr:col>8</xdr:col>
      <xdr:colOff>314324</xdr:colOff>
      <xdr:row>2</xdr:row>
      <xdr:rowOff>47624</xdr:rowOff>
    </xdr:to>
    <xdr:pic>
      <xdr:nvPicPr>
        <xdr:cNvPr id="111" name="Picture 2">
          <a:extLst>
            <a:ext uri="{FF2B5EF4-FFF2-40B4-BE49-F238E27FC236}">
              <a16:creationId xmlns:a16="http://schemas.microsoft.com/office/drawing/2014/main" id="{6AA5AFD3-902B-7D42-B273-3D4C010B4D26}"/>
            </a:ext>
          </a:extLst>
        </xdr:cNvPr>
        <xdr:cNvPicPr/>
      </xdr:nvPicPr>
      <xdr:blipFill rotWithShape="1">
        <a:blip xmlns:r="http://schemas.openxmlformats.org/officeDocument/2006/relationships" r:embed="rId1"/>
        <a:srcRect l="-1" t="29224" r="913" b="24201"/>
        <a:stretch/>
      </xdr:blipFill>
      <xdr:spPr>
        <a:xfrm>
          <a:off x="4057649" y="0"/>
          <a:ext cx="1800225" cy="428624"/>
        </a:xfrm>
        <a:prstGeom prst="rect">
          <a:avLst/>
        </a:prstGeom>
      </xdr:spPr>
    </xdr:pic>
    <xdr:clientData/>
  </xdr:twoCellAnchor>
  <xdr:twoCellAnchor editAs="oneCell">
    <xdr:from>
      <xdr:col>14</xdr:col>
      <xdr:colOff>0</xdr:colOff>
      <xdr:row>0</xdr:row>
      <xdr:rowOff>0</xdr:rowOff>
    </xdr:from>
    <xdr:to>
      <xdr:col>17</xdr:col>
      <xdr:colOff>228600</xdr:colOff>
      <xdr:row>2</xdr:row>
      <xdr:rowOff>47624</xdr:rowOff>
    </xdr:to>
    <xdr:pic>
      <xdr:nvPicPr>
        <xdr:cNvPr id="57" name="Picture 2">
          <a:extLst>
            <a:ext uri="{FF2B5EF4-FFF2-40B4-BE49-F238E27FC236}">
              <a16:creationId xmlns:a16="http://schemas.microsoft.com/office/drawing/2014/main" id="{93B35243-4B44-4A2E-A86B-69B8B20BD3C7}"/>
            </a:ext>
          </a:extLst>
        </xdr:cNvPr>
        <xdr:cNvPicPr/>
      </xdr:nvPicPr>
      <xdr:blipFill rotWithShape="1">
        <a:blip xmlns:r="http://schemas.openxmlformats.org/officeDocument/2006/relationships" r:embed="rId1"/>
        <a:srcRect l="-1" t="29224" r="913" b="24201"/>
        <a:stretch/>
      </xdr:blipFill>
      <xdr:spPr>
        <a:xfrm>
          <a:off x="10258425" y="0"/>
          <a:ext cx="1800225" cy="428624"/>
        </a:xfrm>
        <a:prstGeom prst="rect">
          <a:avLst/>
        </a:prstGeom>
      </xdr:spPr>
    </xdr:pic>
    <xdr:clientData/>
  </xdr:twoCellAnchor>
  <xdr:twoCellAnchor editAs="oneCell">
    <xdr:from>
      <xdr:col>23</xdr:col>
      <xdr:colOff>0</xdr:colOff>
      <xdr:row>0</xdr:row>
      <xdr:rowOff>0</xdr:rowOff>
    </xdr:from>
    <xdr:to>
      <xdr:col>26</xdr:col>
      <xdr:colOff>228600</xdr:colOff>
      <xdr:row>2</xdr:row>
      <xdr:rowOff>47624</xdr:rowOff>
    </xdr:to>
    <xdr:pic>
      <xdr:nvPicPr>
        <xdr:cNvPr id="59" name="Picture 2">
          <a:extLst>
            <a:ext uri="{FF2B5EF4-FFF2-40B4-BE49-F238E27FC236}">
              <a16:creationId xmlns:a16="http://schemas.microsoft.com/office/drawing/2014/main" id="{90C6680A-BA2A-4A00-B58C-8FD318190D97}"/>
            </a:ext>
          </a:extLst>
        </xdr:cNvPr>
        <xdr:cNvPicPr/>
      </xdr:nvPicPr>
      <xdr:blipFill rotWithShape="1">
        <a:blip xmlns:r="http://schemas.openxmlformats.org/officeDocument/2006/relationships" r:embed="rId1"/>
        <a:srcRect l="-1" t="29224" r="913" b="24201"/>
        <a:stretch/>
      </xdr:blipFill>
      <xdr:spPr>
        <a:xfrm>
          <a:off x="16544925" y="0"/>
          <a:ext cx="1800225" cy="428624"/>
        </a:xfrm>
        <a:prstGeom prst="rect">
          <a:avLst/>
        </a:prstGeom>
      </xdr:spPr>
    </xdr:pic>
    <xdr:clientData/>
  </xdr:twoCellAnchor>
  <xdr:twoCellAnchor editAs="oneCell">
    <xdr:from>
      <xdr:col>32</xdr:col>
      <xdr:colOff>0</xdr:colOff>
      <xdr:row>0</xdr:row>
      <xdr:rowOff>0</xdr:rowOff>
    </xdr:from>
    <xdr:to>
      <xdr:col>35</xdr:col>
      <xdr:colOff>228600</xdr:colOff>
      <xdr:row>2</xdr:row>
      <xdr:rowOff>47624</xdr:rowOff>
    </xdr:to>
    <xdr:pic>
      <xdr:nvPicPr>
        <xdr:cNvPr id="61" name="Picture 2">
          <a:extLst>
            <a:ext uri="{FF2B5EF4-FFF2-40B4-BE49-F238E27FC236}">
              <a16:creationId xmlns:a16="http://schemas.microsoft.com/office/drawing/2014/main" id="{7BD70B0A-32B7-4CBA-ACE7-FDCD96528C3B}"/>
            </a:ext>
          </a:extLst>
        </xdr:cNvPr>
        <xdr:cNvPicPr/>
      </xdr:nvPicPr>
      <xdr:blipFill rotWithShape="1">
        <a:blip xmlns:r="http://schemas.openxmlformats.org/officeDocument/2006/relationships" r:embed="rId1"/>
        <a:srcRect l="-1" t="29224" r="913" b="24201"/>
        <a:stretch/>
      </xdr:blipFill>
      <xdr:spPr>
        <a:xfrm>
          <a:off x="22831425" y="0"/>
          <a:ext cx="1800225" cy="428624"/>
        </a:xfrm>
        <a:prstGeom prst="rect">
          <a:avLst/>
        </a:prstGeom>
      </xdr:spPr>
    </xdr:pic>
    <xdr:clientData/>
  </xdr:twoCellAnchor>
  <xdr:twoCellAnchor editAs="oneCell">
    <xdr:from>
      <xdr:col>41</xdr:col>
      <xdr:colOff>0</xdr:colOff>
      <xdr:row>0</xdr:row>
      <xdr:rowOff>0</xdr:rowOff>
    </xdr:from>
    <xdr:to>
      <xdr:col>44</xdr:col>
      <xdr:colOff>228600</xdr:colOff>
      <xdr:row>2</xdr:row>
      <xdr:rowOff>47624</xdr:rowOff>
    </xdr:to>
    <xdr:pic>
      <xdr:nvPicPr>
        <xdr:cNvPr id="63" name="Picture 2">
          <a:extLst>
            <a:ext uri="{FF2B5EF4-FFF2-40B4-BE49-F238E27FC236}">
              <a16:creationId xmlns:a16="http://schemas.microsoft.com/office/drawing/2014/main" id="{AB7DCAB4-930E-476F-9B9B-6FAD63513690}"/>
            </a:ext>
          </a:extLst>
        </xdr:cNvPr>
        <xdr:cNvPicPr/>
      </xdr:nvPicPr>
      <xdr:blipFill rotWithShape="1">
        <a:blip xmlns:r="http://schemas.openxmlformats.org/officeDocument/2006/relationships" r:embed="rId1"/>
        <a:srcRect l="-1" t="29224" r="913" b="24201"/>
        <a:stretch/>
      </xdr:blipFill>
      <xdr:spPr>
        <a:xfrm>
          <a:off x="29117925" y="0"/>
          <a:ext cx="1800225" cy="428624"/>
        </a:xfrm>
        <a:prstGeom prst="rect">
          <a:avLst/>
        </a:prstGeom>
      </xdr:spPr>
    </xdr:pic>
    <xdr:clientData/>
  </xdr:twoCellAnchor>
  <xdr:twoCellAnchor editAs="oneCell">
    <xdr:from>
      <xdr:col>50</xdr:col>
      <xdr:colOff>0</xdr:colOff>
      <xdr:row>0</xdr:row>
      <xdr:rowOff>0</xdr:rowOff>
    </xdr:from>
    <xdr:to>
      <xdr:col>53</xdr:col>
      <xdr:colOff>228600</xdr:colOff>
      <xdr:row>2</xdr:row>
      <xdr:rowOff>47624</xdr:rowOff>
    </xdr:to>
    <xdr:pic>
      <xdr:nvPicPr>
        <xdr:cNvPr id="65" name="Picture 2">
          <a:extLst>
            <a:ext uri="{FF2B5EF4-FFF2-40B4-BE49-F238E27FC236}">
              <a16:creationId xmlns:a16="http://schemas.microsoft.com/office/drawing/2014/main" id="{38855B19-6047-48F2-A1E3-C2A6EA7CECB7}"/>
            </a:ext>
          </a:extLst>
        </xdr:cNvPr>
        <xdr:cNvPicPr/>
      </xdr:nvPicPr>
      <xdr:blipFill rotWithShape="1">
        <a:blip xmlns:r="http://schemas.openxmlformats.org/officeDocument/2006/relationships" r:embed="rId1"/>
        <a:srcRect l="-1" t="29224" r="913" b="24201"/>
        <a:stretch/>
      </xdr:blipFill>
      <xdr:spPr>
        <a:xfrm>
          <a:off x="35404425" y="0"/>
          <a:ext cx="1800225" cy="428624"/>
        </a:xfrm>
        <a:prstGeom prst="rect">
          <a:avLst/>
        </a:prstGeom>
      </xdr:spPr>
    </xdr:pic>
    <xdr:clientData/>
  </xdr:twoCellAnchor>
  <xdr:twoCellAnchor editAs="oneCell">
    <xdr:from>
      <xdr:col>59</xdr:col>
      <xdr:colOff>0</xdr:colOff>
      <xdr:row>0</xdr:row>
      <xdr:rowOff>0</xdr:rowOff>
    </xdr:from>
    <xdr:to>
      <xdr:col>62</xdr:col>
      <xdr:colOff>228600</xdr:colOff>
      <xdr:row>2</xdr:row>
      <xdr:rowOff>47624</xdr:rowOff>
    </xdr:to>
    <xdr:pic>
      <xdr:nvPicPr>
        <xdr:cNvPr id="67" name="Picture 2">
          <a:extLst>
            <a:ext uri="{FF2B5EF4-FFF2-40B4-BE49-F238E27FC236}">
              <a16:creationId xmlns:a16="http://schemas.microsoft.com/office/drawing/2014/main" id="{9929A7EE-D874-4C5F-8845-F113F122BAF1}"/>
            </a:ext>
          </a:extLst>
        </xdr:cNvPr>
        <xdr:cNvPicPr/>
      </xdr:nvPicPr>
      <xdr:blipFill rotWithShape="1">
        <a:blip xmlns:r="http://schemas.openxmlformats.org/officeDocument/2006/relationships" r:embed="rId1"/>
        <a:srcRect l="-1" t="29224" r="913" b="24201"/>
        <a:stretch/>
      </xdr:blipFill>
      <xdr:spPr>
        <a:xfrm>
          <a:off x="41690925" y="0"/>
          <a:ext cx="1800225" cy="428624"/>
        </a:xfrm>
        <a:prstGeom prst="rect">
          <a:avLst/>
        </a:prstGeom>
      </xdr:spPr>
    </xdr:pic>
    <xdr:clientData/>
  </xdr:twoCellAnchor>
  <xdr:twoCellAnchor editAs="oneCell">
    <xdr:from>
      <xdr:col>68</xdr:col>
      <xdr:colOff>0</xdr:colOff>
      <xdr:row>0</xdr:row>
      <xdr:rowOff>0</xdr:rowOff>
    </xdr:from>
    <xdr:to>
      <xdr:col>71</xdr:col>
      <xdr:colOff>228600</xdr:colOff>
      <xdr:row>2</xdr:row>
      <xdr:rowOff>47624</xdr:rowOff>
    </xdr:to>
    <xdr:pic>
      <xdr:nvPicPr>
        <xdr:cNvPr id="69" name="Picture 2">
          <a:extLst>
            <a:ext uri="{FF2B5EF4-FFF2-40B4-BE49-F238E27FC236}">
              <a16:creationId xmlns:a16="http://schemas.microsoft.com/office/drawing/2014/main" id="{9466E5AB-66C2-4B21-A60A-B6493A93552C}"/>
            </a:ext>
          </a:extLst>
        </xdr:cNvPr>
        <xdr:cNvPicPr/>
      </xdr:nvPicPr>
      <xdr:blipFill rotWithShape="1">
        <a:blip xmlns:r="http://schemas.openxmlformats.org/officeDocument/2006/relationships" r:embed="rId1"/>
        <a:srcRect l="-1" t="29224" r="913" b="24201"/>
        <a:stretch/>
      </xdr:blipFill>
      <xdr:spPr>
        <a:xfrm>
          <a:off x="47977425" y="0"/>
          <a:ext cx="1800225" cy="428624"/>
        </a:xfrm>
        <a:prstGeom prst="rect">
          <a:avLst/>
        </a:prstGeom>
      </xdr:spPr>
    </xdr:pic>
    <xdr:clientData/>
  </xdr:twoCellAnchor>
  <xdr:twoCellAnchor editAs="oneCell">
    <xdr:from>
      <xdr:col>77</xdr:col>
      <xdr:colOff>0</xdr:colOff>
      <xdr:row>0</xdr:row>
      <xdr:rowOff>0</xdr:rowOff>
    </xdr:from>
    <xdr:to>
      <xdr:col>80</xdr:col>
      <xdr:colOff>228600</xdr:colOff>
      <xdr:row>2</xdr:row>
      <xdr:rowOff>47624</xdr:rowOff>
    </xdr:to>
    <xdr:pic>
      <xdr:nvPicPr>
        <xdr:cNvPr id="71" name="Picture 2">
          <a:extLst>
            <a:ext uri="{FF2B5EF4-FFF2-40B4-BE49-F238E27FC236}">
              <a16:creationId xmlns:a16="http://schemas.microsoft.com/office/drawing/2014/main" id="{05506563-116E-4D1E-AF40-C1860EBA1D7F}"/>
            </a:ext>
          </a:extLst>
        </xdr:cNvPr>
        <xdr:cNvPicPr/>
      </xdr:nvPicPr>
      <xdr:blipFill rotWithShape="1">
        <a:blip xmlns:r="http://schemas.openxmlformats.org/officeDocument/2006/relationships" r:embed="rId1"/>
        <a:srcRect l="-1" t="29224" r="913" b="24201"/>
        <a:stretch/>
      </xdr:blipFill>
      <xdr:spPr>
        <a:xfrm>
          <a:off x="54263925" y="0"/>
          <a:ext cx="1800225" cy="428624"/>
        </a:xfrm>
        <a:prstGeom prst="rect">
          <a:avLst/>
        </a:prstGeom>
      </xdr:spPr>
    </xdr:pic>
    <xdr:clientData/>
  </xdr:twoCellAnchor>
  <xdr:twoCellAnchor editAs="oneCell">
    <xdr:from>
      <xdr:col>86</xdr:col>
      <xdr:colOff>0</xdr:colOff>
      <xdr:row>0</xdr:row>
      <xdr:rowOff>0</xdr:rowOff>
    </xdr:from>
    <xdr:to>
      <xdr:col>89</xdr:col>
      <xdr:colOff>228600</xdr:colOff>
      <xdr:row>2</xdr:row>
      <xdr:rowOff>47624</xdr:rowOff>
    </xdr:to>
    <xdr:pic>
      <xdr:nvPicPr>
        <xdr:cNvPr id="73" name="Picture 2">
          <a:extLst>
            <a:ext uri="{FF2B5EF4-FFF2-40B4-BE49-F238E27FC236}">
              <a16:creationId xmlns:a16="http://schemas.microsoft.com/office/drawing/2014/main" id="{FCA201E9-634E-46DE-828C-FCE4BCBB8211}"/>
            </a:ext>
          </a:extLst>
        </xdr:cNvPr>
        <xdr:cNvPicPr/>
      </xdr:nvPicPr>
      <xdr:blipFill rotWithShape="1">
        <a:blip xmlns:r="http://schemas.openxmlformats.org/officeDocument/2006/relationships" r:embed="rId1"/>
        <a:srcRect l="-1" t="29224" r="913" b="24201"/>
        <a:stretch/>
      </xdr:blipFill>
      <xdr:spPr>
        <a:xfrm>
          <a:off x="60550425" y="0"/>
          <a:ext cx="1800225" cy="428624"/>
        </a:xfrm>
        <a:prstGeom prst="rect">
          <a:avLst/>
        </a:prstGeom>
      </xdr:spPr>
    </xdr:pic>
    <xdr:clientData/>
  </xdr:twoCellAnchor>
  <xdr:twoCellAnchor editAs="oneCell">
    <xdr:from>
      <xdr:col>95</xdr:col>
      <xdr:colOff>9525</xdr:colOff>
      <xdr:row>0</xdr:row>
      <xdr:rowOff>0</xdr:rowOff>
    </xdr:from>
    <xdr:to>
      <xdr:col>98</xdr:col>
      <xdr:colOff>238125</xdr:colOff>
      <xdr:row>2</xdr:row>
      <xdr:rowOff>47624</xdr:rowOff>
    </xdr:to>
    <xdr:pic>
      <xdr:nvPicPr>
        <xdr:cNvPr id="75" name="Picture 2">
          <a:extLst>
            <a:ext uri="{FF2B5EF4-FFF2-40B4-BE49-F238E27FC236}">
              <a16:creationId xmlns:a16="http://schemas.microsoft.com/office/drawing/2014/main" id="{53E8A24C-6FC1-4DBC-96F9-E17CFB3E241B}"/>
            </a:ext>
          </a:extLst>
        </xdr:cNvPr>
        <xdr:cNvPicPr/>
      </xdr:nvPicPr>
      <xdr:blipFill rotWithShape="1">
        <a:blip xmlns:r="http://schemas.openxmlformats.org/officeDocument/2006/relationships" r:embed="rId1"/>
        <a:srcRect l="-1" t="29224" r="913" b="24201"/>
        <a:stretch/>
      </xdr:blipFill>
      <xdr:spPr>
        <a:xfrm>
          <a:off x="66846450" y="0"/>
          <a:ext cx="1800225" cy="428624"/>
        </a:xfrm>
        <a:prstGeom prst="rect">
          <a:avLst/>
        </a:prstGeom>
      </xdr:spPr>
    </xdr:pic>
    <xdr:clientData/>
  </xdr:twoCellAnchor>
  <xdr:twoCellAnchor editAs="oneCell">
    <xdr:from>
      <xdr:col>104</xdr:col>
      <xdr:colOff>0</xdr:colOff>
      <xdr:row>0</xdr:row>
      <xdr:rowOff>0</xdr:rowOff>
    </xdr:from>
    <xdr:to>
      <xdr:col>107</xdr:col>
      <xdr:colOff>228600</xdr:colOff>
      <xdr:row>2</xdr:row>
      <xdr:rowOff>47624</xdr:rowOff>
    </xdr:to>
    <xdr:pic>
      <xdr:nvPicPr>
        <xdr:cNvPr id="77" name="Picture 2">
          <a:extLst>
            <a:ext uri="{FF2B5EF4-FFF2-40B4-BE49-F238E27FC236}">
              <a16:creationId xmlns:a16="http://schemas.microsoft.com/office/drawing/2014/main" id="{74252965-F06F-481E-8D16-7A075A775F84}"/>
            </a:ext>
          </a:extLst>
        </xdr:cNvPr>
        <xdr:cNvPicPr/>
      </xdr:nvPicPr>
      <xdr:blipFill rotWithShape="1">
        <a:blip xmlns:r="http://schemas.openxmlformats.org/officeDocument/2006/relationships" r:embed="rId1"/>
        <a:srcRect l="-1" t="29224" r="913" b="24201"/>
        <a:stretch/>
      </xdr:blipFill>
      <xdr:spPr>
        <a:xfrm>
          <a:off x="73123425" y="0"/>
          <a:ext cx="1800225" cy="428624"/>
        </a:xfrm>
        <a:prstGeom prst="rect">
          <a:avLst/>
        </a:prstGeom>
      </xdr:spPr>
    </xdr:pic>
    <xdr:clientData/>
  </xdr:twoCellAnchor>
  <xdr:twoCellAnchor editAs="oneCell">
    <xdr:from>
      <xdr:col>113</xdr:col>
      <xdr:colOff>0</xdr:colOff>
      <xdr:row>0</xdr:row>
      <xdr:rowOff>0</xdr:rowOff>
    </xdr:from>
    <xdr:to>
      <xdr:col>116</xdr:col>
      <xdr:colOff>228600</xdr:colOff>
      <xdr:row>2</xdr:row>
      <xdr:rowOff>47624</xdr:rowOff>
    </xdr:to>
    <xdr:pic>
      <xdr:nvPicPr>
        <xdr:cNvPr id="79" name="Picture 2">
          <a:extLst>
            <a:ext uri="{FF2B5EF4-FFF2-40B4-BE49-F238E27FC236}">
              <a16:creationId xmlns:a16="http://schemas.microsoft.com/office/drawing/2014/main" id="{4559C5DA-2E3D-4E86-8650-01F70A7638B0}"/>
            </a:ext>
          </a:extLst>
        </xdr:cNvPr>
        <xdr:cNvPicPr/>
      </xdr:nvPicPr>
      <xdr:blipFill rotWithShape="1">
        <a:blip xmlns:r="http://schemas.openxmlformats.org/officeDocument/2006/relationships" r:embed="rId1"/>
        <a:srcRect l="-1" t="29224" r="913" b="24201"/>
        <a:stretch/>
      </xdr:blipFill>
      <xdr:spPr>
        <a:xfrm>
          <a:off x="79409925" y="0"/>
          <a:ext cx="1800225" cy="428624"/>
        </a:xfrm>
        <a:prstGeom prst="rect">
          <a:avLst/>
        </a:prstGeom>
      </xdr:spPr>
    </xdr:pic>
    <xdr:clientData/>
  </xdr:twoCellAnchor>
  <xdr:twoCellAnchor editAs="oneCell">
    <xdr:from>
      <xdr:col>122</xdr:col>
      <xdr:colOff>0</xdr:colOff>
      <xdr:row>0</xdr:row>
      <xdr:rowOff>0</xdr:rowOff>
    </xdr:from>
    <xdr:to>
      <xdr:col>125</xdr:col>
      <xdr:colOff>228600</xdr:colOff>
      <xdr:row>2</xdr:row>
      <xdr:rowOff>47624</xdr:rowOff>
    </xdr:to>
    <xdr:pic>
      <xdr:nvPicPr>
        <xdr:cNvPr id="81" name="Picture 2">
          <a:extLst>
            <a:ext uri="{FF2B5EF4-FFF2-40B4-BE49-F238E27FC236}">
              <a16:creationId xmlns:a16="http://schemas.microsoft.com/office/drawing/2014/main" id="{8BE85C53-0768-4C4E-B464-1C9895B6B253}"/>
            </a:ext>
          </a:extLst>
        </xdr:cNvPr>
        <xdr:cNvPicPr/>
      </xdr:nvPicPr>
      <xdr:blipFill rotWithShape="1">
        <a:blip xmlns:r="http://schemas.openxmlformats.org/officeDocument/2006/relationships" r:embed="rId1"/>
        <a:srcRect l="-1" t="29224" r="913" b="24201"/>
        <a:stretch/>
      </xdr:blipFill>
      <xdr:spPr>
        <a:xfrm>
          <a:off x="85696425" y="0"/>
          <a:ext cx="1800225" cy="428624"/>
        </a:xfrm>
        <a:prstGeom prst="rect">
          <a:avLst/>
        </a:prstGeom>
      </xdr:spPr>
    </xdr:pic>
    <xdr:clientData/>
  </xdr:twoCellAnchor>
  <xdr:twoCellAnchor editAs="oneCell">
    <xdr:from>
      <xdr:col>131</xdr:col>
      <xdr:colOff>0</xdr:colOff>
      <xdr:row>0</xdr:row>
      <xdr:rowOff>0</xdr:rowOff>
    </xdr:from>
    <xdr:to>
      <xdr:col>134</xdr:col>
      <xdr:colOff>228600</xdr:colOff>
      <xdr:row>2</xdr:row>
      <xdr:rowOff>47624</xdr:rowOff>
    </xdr:to>
    <xdr:pic>
      <xdr:nvPicPr>
        <xdr:cNvPr id="83" name="Picture 2">
          <a:extLst>
            <a:ext uri="{FF2B5EF4-FFF2-40B4-BE49-F238E27FC236}">
              <a16:creationId xmlns:a16="http://schemas.microsoft.com/office/drawing/2014/main" id="{AFE078E7-AEDF-45F5-845F-F05EED28BC10}"/>
            </a:ext>
          </a:extLst>
        </xdr:cNvPr>
        <xdr:cNvPicPr/>
      </xdr:nvPicPr>
      <xdr:blipFill rotWithShape="1">
        <a:blip xmlns:r="http://schemas.openxmlformats.org/officeDocument/2006/relationships" r:embed="rId1"/>
        <a:srcRect l="-1" t="29224" r="913" b="24201"/>
        <a:stretch/>
      </xdr:blipFill>
      <xdr:spPr>
        <a:xfrm>
          <a:off x="91982925" y="0"/>
          <a:ext cx="1800225" cy="428624"/>
        </a:xfrm>
        <a:prstGeom prst="rect">
          <a:avLst/>
        </a:prstGeom>
      </xdr:spPr>
    </xdr:pic>
    <xdr:clientData/>
  </xdr:twoCellAnchor>
  <xdr:twoCellAnchor editAs="oneCell">
    <xdr:from>
      <xdr:col>140</xdr:col>
      <xdr:colOff>0</xdr:colOff>
      <xdr:row>0</xdr:row>
      <xdr:rowOff>0</xdr:rowOff>
    </xdr:from>
    <xdr:to>
      <xdr:col>143</xdr:col>
      <xdr:colOff>228600</xdr:colOff>
      <xdr:row>2</xdr:row>
      <xdr:rowOff>47624</xdr:rowOff>
    </xdr:to>
    <xdr:pic>
      <xdr:nvPicPr>
        <xdr:cNvPr id="85" name="Picture 2">
          <a:extLst>
            <a:ext uri="{FF2B5EF4-FFF2-40B4-BE49-F238E27FC236}">
              <a16:creationId xmlns:a16="http://schemas.microsoft.com/office/drawing/2014/main" id="{8D1E7F0B-F42B-45C7-BD24-D47192E3EFF2}"/>
            </a:ext>
          </a:extLst>
        </xdr:cNvPr>
        <xdr:cNvPicPr/>
      </xdr:nvPicPr>
      <xdr:blipFill rotWithShape="1">
        <a:blip xmlns:r="http://schemas.openxmlformats.org/officeDocument/2006/relationships" r:embed="rId1"/>
        <a:srcRect l="-1" t="29224" r="913" b="24201"/>
        <a:stretch/>
      </xdr:blipFill>
      <xdr:spPr>
        <a:xfrm>
          <a:off x="98269425" y="0"/>
          <a:ext cx="1800225" cy="428624"/>
        </a:xfrm>
        <a:prstGeom prst="rect">
          <a:avLst/>
        </a:prstGeom>
      </xdr:spPr>
    </xdr:pic>
    <xdr:clientData/>
  </xdr:twoCellAnchor>
  <xdr:twoCellAnchor editAs="oneCell">
    <xdr:from>
      <xdr:col>149</xdr:col>
      <xdr:colOff>0</xdr:colOff>
      <xdr:row>0</xdr:row>
      <xdr:rowOff>0</xdr:rowOff>
    </xdr:from>
    <xdr:to>
      <xdr:col>152</xdr:col>
      <xdr:colOff>228600</xdr:colOff>
      <xdr:row>2</xdr:row>
      <xdr:rowOff>47624</xdr:rowOff>
    </xdr:to>
    <xdr:pic>
      <xdr:nvPicPr>
        <xdr:cNvPr id="87" name="Picture 2">
          <a:extLst>
            <a:ext uri="{FF2B5EF4-FFF2-40B4-BE49-F238E27FC236}">
              <a16:creationId xmlns:a16="http://schemas.microsoft.com/office/drawing/2014/main" id="{DF156EBA-987F-48AC-A4D9-FCCF859815D0}"/>
            </a:ext>
          </a:extLst>
        </xdr:cNvPr>
        <xdr:cNvPicPr/>
      </xdr:nvPicPr>
      <xdr:blipFill rotWithShape="1">
        <a:blip xmlns:r="http://schemas.openxmlformats.org/officeDocument/2006/relationships" r:embed="rId1"/>
        <a:srcRect l="-1" t="29224" r="913" b="24201"/>
        <a:stretch/>
      </xdr:blipFill>
      <xdr:spPr>
        <a:xfrm>
          <a:off x="104555925" y="0"/>
          <a:ext cx="1800225" cy="428624"/>
        </a:xfrm>
        <a:prstGeom prst="rect">
          <a:avLst/>
        </a:prstGeom>
      </xdr:spPr>
    </xdr:pic>
    <xdr:clientData/>
  </xdr:twoCellAnchor>
  <xdr:twoCellAnchor editAs="oneCell">
    <xdr:from>
      <xdr:col>158</xdr:col>
      <xdr:colOff>0</xdr:colOff>
      <xdr:row>0</xdr:row>
      <xdr:rowOff>0</xdr:rowOff>
    </xdr:from>
    <xdr:to>
      <xdr:col>161</xdr:col>
      <xdr:colOff>228600</xdr:colOff>
      <xdr:row>2</xdr:row>
      <xdr:rowOff>47624</xdr:rowOff>
    </xdr:to>
    <xdr:pic>
      <xdr:nvPicPr>
        <xdr:cNvPr id="89" name="Picture 2">
          <a:extLst>
            <a:ext uri="{FF2B5EF4-FFF2-40B4-BE49-F238E27FC236}">
              <a16:creationId xmlns:a16="http://schemas.microsoft.com/office/drawing/2014/main" id="{EFCA3EEC-93FE-4344-96C5-379FC30C62DF}"/>
            </a:ext>
          </a:extLst>
        </xdr:cNvPr>
        <xdr:cNvPicPr/>
      </xdr:nvPicPr>
      <xdr:blipFill rotWithShape="1">
        <a:blip xmlns:r="http://schemas.openxmlformats.org/officeDocument/2006/relationships" r:embed="rId1"/>
        <a:srcRect l="-1" t="29224" r="913" b="24201"/>
        <a:stretch/>
      </xdr:blipFill>
      <xdr:spPr>
        <a:xfrm>
          <a:off x="110842425" y="0"/>
          <a:ext cx="1800225" cy="428624"/>
        </a:xfrm>
        <a:prstGeom prst="rect">
          <a:avLst/>
        </a:prstGeom>
      </xdr:spPr>
    </xdr:pic>
    <xdr:clientData/>
  </xdr:twoCellAnchor>
  <xdr:twoCellAnchor editAs="oneCell">
    <xdr:from>
      <xdr:col>167</xdr:col>
      <xdr:colOff>0</xdr:colOff>
      <xdr:row>0</xdr:row>
      <xdr:rowOff>0</xdr:rowOff>
    </xdr:from>
    <xdr:to>
      <xdr:col>170</xdr:col>
      <xdr:colOff>228600</xdr:colOff>
      <xdr:row>2</xdr:row>
      <xdr:rowOff>47624</xdr:rowOff>
    </xdr:to>
    <xdr:pic>
      <xdr:nvPicPr>
        <xdr:cNvPr id="91" name="Picture 2">
          <a:extLst>
            <a:ext uri="{FF2B5EF4-FFF2-40B4-BE49-F238E27FC236}">
              <a16:creationId xmlns:a16="http://schemas.microsoft.com/office/drawing/2014/main" id="{903366D4-02B2-46A7-B5F4-D89E3CB94B89}"/>
            </a:ext>
          </a:extLst>
        </xdr:cNvPr>
        <xdr:cNvPicPr/>
      </xdr:nvPicPr>
      <xdr:blipFill rotWithShape="1">
        <a:blip xmlns:r="http://schemas.openxmlformats.org/officeDocument/2006/relationships" r:embed="rId1"/>
        <a:srcRect l="-1" t="29224" r="913" b="24201"/>
        <a:stretch/>
      </xdr:blipFill>
      <xdr:spPr>
        <a:xfrm>
          <a:off x="117128925" y="0"/>
          <a:ext cx="1800225" cy="428624"/>
        </a:xfrm>
        <a:prstGeom prst="rect">
          <a:avLst/>
        </a:prstGeom>
      </xdr:spPr>
    </xdr:pic>
    <xdr:clientData/>
  </xdr:twoCellAnchor>
  <xdr:twoCellAnchor editAs="oneCell">
    <xdr:from>
      <xdr:col>176</xdr:col>
      <xdr:colOff>0</xdr:colOff>
      <xdr:row>0</xdr:row>
      <xdr:rowOff>0</xdr:rowOff>
    </xdr:from>
    <xdr:to>
      <xdr:col>179</xdr:col>
      <xdr:colOff>228600</xdr:colOff>
      <xdr:row>2</xdr:row>
      <xdr:rowOff>47624</xdr:rowOff>
    </xdr:to>
    <xdr:pic>
      <xdr:nvPicPr>
        <xdr:cNvPr id="93" name="Picture 2">
          <a:extLst>
            <a:ext uri="{FF2B5EF4-FFF2-40B4-BE49-F238E27FC236}">
              <a16:creationId xmlns:a16="http://schemas.microsoft.com/office/drawing/2014/main" id="{19639912-C2DD-426D-A7B7-45D58F0E606D}"/>
            </a:ext>
          </a:extLst>
        </xdr:cNvPr>
        <xdr:cNvPicPr/>
      </xdr:nvPicPr>
      <xdr:blipFill rotWithShape="1">
        <a:blip xmlns:r="http://schemas.openxmlformats.org/officeDocument/2006/relationships" r:embed="rId1"/>
        <a:srcRect l="-1" t="29224" r="913" b="24201"/>
        <a:stretch/>
      </xdr:blipFill>
      <xdr:spPr>
        <a:xfrm>
          <a:off x="123415425" y="0"/>
          <a:ext cx="1800225" cy="428624"/>
        </a:xfrm>
        <a:prstGeom prst="rect">
          <a:avLst/>
        </a:prstGeom>
      </xdr:spPr>
    </xdr:pic>
    <xdr:clientData/>
  </xdr:twoCellAnchor>
  <xdr:twoCellAnchor editAs="oneCell">
    <xdr:from>
      <xdr:col>185</xdr:col>
      <xdr:colOff>0</xdr:colOff>
      <xdr:row>0</xdr:row>
      <xdr:rowOff>0</xdr:rowOff>
    </xdr:from>
    <xdr:to>
      <xdr:col>188</xdr:col>
      <xdr:colOff>228600</xdr:colOff>
      <xdr:row>2</xdr:row>
      <xdr:rowOff>47624</xdr:rowOff>
    </xdr:to>
    <xdr:pic>
      <xdr:nvPicPr>
        <xdr:cNvPr id="95" name="Picture 2">
          <a:extLst>
            <a:ext uri="{FF2B5EF4-FFF2-40B4-BE49-F238E27FC236}">
              <a16:creationId xmlns:a16="http://schemas.microsoft.com/office/drawing/2014/main" id="{E2ECE5CF-B504-4BF9-8ACF-911823197A4D}"/>
            </a:ext>
          </a:extLst>
        </xdr:cNvPr>
        <xdr:cNvPicPr/>
      </xdr:nvPicPr>
      <xdr:blipFill rotWithShape="1">
        <a:blip xmlns:r="http://schemas.openxmlformats.org/officeDocument/2006/relationships" r:embed="rId1"/>
        <a:srcRect l="-1" t="29224" r="913" b="24201"/>
        <a:stretch/>
      </xdr:blipFill>
      <xdr:spPr>
        <a:xfrm>
          <a:off x="129701925" y="0"/>
          <a:ext cx="1800225" cy="428624"/>
        </a:xfrm>
        <a:prstGeom prst="rect">
          <a:avLst/>
        </a:prstGeom>
      </xdr:spPr>
    </xdr:pic>
    <xdr:clientData/>
  </xdr:twoCellAnchor>
  <xdr:twoCellAnchor editAs="oneCell">
    <xdr:from>
      <xdr:col>194</xdr:col>
      <xdr:colOff>0</xdr:colOff>
      <xdr:row>0</xdr:row>
      <xdr:rowOff>0</xdr:rowOff>
    </xdr:from>
    <xdr:to>
      <xdr:col>197</xdr:col>
      <xdr:colOff>228600</xdr:colOff>
      <xdr:row>2</xdr:row>
      <xdr:rowOff>47624</xdr:rowOff>
    </xdr:to>
    <xdr:pic>
      <xdr:nvPicPr>
        <xdr:cNvPr id="96" name="Picture 2">
          <a:extLst>
            <a:ext uri="{FF2B5EF4-FFF2-40B4-BE49-F238E27FC236}">
              <a16:creationId xmlns:a16="http://schemas.microsoft.com/office/drawing/2014/main" id="{D38B4EAF-9E7E-4E54-AFA8-E8E7EFCD4156}"/>
            </a:ext>
          </a:extLst>
        </xdr:cNvPr>
        <xdr:cNvPicPr/>
      </xdr:nvPicPr>
      <xdr:blipFill rotWithShape="1">
        <a:blip xmlns:r="http://schemas.openxmlformats.org/officeDocument/2006/relationships" r:embed="rId1"/>
        <a:srcRect l="-1" t="29224" r="913" b="24201"/>
        <a:stretch/>
      </xdr:blipFill>
      <xdr:spPr>
        <a:xfrm>
          <a:off x="135988425" y="0"/>
          <a:ext cx="1800225" cy="428624"/>
        </a:xfrm>
        <a:prstGeom prst="rect">
          <a:avLst/>
        </a:prstGeom>
      </xdr:spPr>
    </xdr:pic>
    <xdr:clientData/>
  </xdr:twoCellAnchor>
  <xdr:twoCellAnchor editAs="oneCell">
    <xdr:from>
      <xdr:col>203</xdr:col>
      <xdr:colOff>0</xdr:colOff>
      <xdr:row>0</xdr:row>
      <xdr:rowOff>0</xdr:rowOff>
    </xdr:from>
    <xdr:to>
      <xdr:col>206</xdr:col>
      <xdr:colOff>228600</xdr:colOff>
      <xdr:row>2</xdr:row>
      <xdr:rowOff>47624</xdr:rowOff>
    </xdr:to>
    <xdr:pic>
      <xdr:nvPicPr>
        <xdr:cNvPr id="97" name="Picture 2">
          <a:extLst>
            <a:ext uri="{FF2B5EF4-FFF2-40B4-BE49-F238E27FC236}">
              <a16:creationId xmlns:a16="http://schemas.microsoft.com/office/drawing/2014/main" id="{F37D8132-7607-45DE-818C-2798479C06E7}"/>
            </a:ext>
          </a:extLst>
        </xdr:cNvPr>
        <xdr:cNvPicPr/>
      </xdr:nvPicPr>
      <xdr:blipFill rotWithShape="1">
        <a:blip xmlns:r="http://schemas.openxmlformats.org/officeDocument/2006/relationships" r:embed="rId1"/>
        <a:srcRect l="-1" t="29224" r="913" b="24201"/>
        <a:stretch/>
      </xdr:blipFill>
      <xdr:spPr>
        <a:xfrm>
          <a:off x="142274925" y="0"/>
          <a:ext cx="1800225" cy="428624"/>
        </a:xfrm>
        <a:prstGeom prst="rect">
          <a:avLst/>
        </a:prstGeom>
      </xdr:spPr>
    </xdr:pic>
    <xdr:clientData/>
  </xdr:twoCellAnchor>
  <xdr:twoCellAnchor editAs="oneCell">
    <xdr:from>
      <xdr:col>212</xdr:col>
      <xdr:colOff>0</xdr:colOff>
      <xdr:row>0</xdr:row>
      <xdr:rowOff>0</xdr:rowOff>
    </xdr:from>
    <xdr:to>
      <xdr:col>215</xdr:col>
      <xdr:colOff>228600</xdr:colOff>
      <xdr:row>2</xdr:row>
      <xdr:rowOff>47624</xdr:rowOff>
    </xdr:to>
    <xdr:pic>
      <xdr:nvPicPr>
        <xdr:cNvPr id="98" name="Picture 2">
          <a:extLst>
            <a:ext uri="{FF2B5EF4-FFF2-40B4-BE49-F238E27FC236}">
              <a16:creationId xmlns:a16="http://schemas.microsoft.com/office/drawing/2014/main" id="{60A3010F-6787-469D-B82C-9A971FCAE20F}"/>
            </a:ext>
          </a:extLst>
        </xdr:cNvPr>
        <xdr:cNvPicPr/>
      </xdr:nvPicPr>
      <xdr:blipFill rotWithShape="1">
        <a:blip xmlns:r="http://schemas.openxmlformats.org/officeDocument/2006/relationships" r:embed="rId1"/>
        <a:srcRect l="-1" t="29224" r="913" b="24201"/>
        <a:stretch/>
      </xdr:blipFill>
      <xdr:spPr>
        <a:xfrm>
          <a:off x="148561425" y="0"/>
          <a:ext cx="1800225" cy="428624"/>
        </a:xfrm>
        <a:prstGeom prst="rect">
          <a:avLst/>
        </a:prstGeom>
      </xdr:spPr>
    </xdr:pic>
    <xdr:clientData/>
  </xdr:twoCellAnchor>
  <xdr:twoCellAnchor editAs="oneCell">
    <xdr:from>
      <xdr:col>221</xdr:col>
      <xdr:colOff>0</xdr:colOff>
      <xdr:row>0</xdr:row>
      <xdr:rowOff>0</xdr:rowOff>
    </xdr:from>
    <xdr:to>
      <xdr:col>224</xdr:col>
      <xdr:colOff>228600</xdr:colOff>
      <xdr:row>2</xdr:row>
      <xdr:rowOff>47624</xdr:rowOff>
    </xdr:to>
    <xdr:pic>
      <xdr:nvPicPr>
        <xdr:cNvPr id="99" name="Picture 2">
          <a:extLst>
            <a:ext uri="{FF2B5EF4-FFF2-40B4-BE49-F238E27FC236}">
              <a16:creationId xmlns:a16="http://schemas.microsoft.com/office/drawing/2014/main" id="{7B8D4AAC-ED8E-4092-A0B2-133D9DE73725}"/>
            </a:ext>
          </a:extLst>
        </xdr:cNvPr>
        <xdr:cNvPicPr/>
      </xdr:nvPicPr>
      <xdr:blipFill rotWithShape="1">
        <a:blip xmlns:r="http://schemas.openxmlformats.org/officeDocument/2006/relationships" r:embed="rId1"/>
        <a:srcRect l="-1" t="29224" r="913" b="24201"/>
        <a:stretch/>
      </xdr:blipFill>
      <xdr:spPr>
        <a:xfrm>
          <a:off x="154847925" y="0"/>
          <a:ext cx="1800225" cy="428624"/>
        </a:xfrm>
        <a:prstGeom prst="rect">
          <a:avLst/>
        </a:prstGeom>
      </xdr:spPr>
    </xdr:pic>
    <xdr:clientData/>
  </xdr:twoCellAnchor>
  <xdr:twoCellAnchor editAs="oneCell">
    <xdr:from>
      <xdr:col>230</xdr:col>
      <xdr:colOff>0</xdr:colOff>
      <xdr:row>0</xdr:row>
      <xdr:rowOff>0</xdr:rowOff>
    </xdr:from>
    <xdr:to>
      <xdr:col>233</xdr:col>
      <xdr:colOff>228600</xdr:colOff>
      <xdr:row>2</xdr:row>
      <xdr:rowOff>47624</xdr:rowOff>
    </xdr:to>
    <xdr:pic>
      <xdr:nvPicPr>
        <xdr:cNvPr id="101" name="Picture 2">
          <a:extLst>
            <a:ext uri="{FF2B5EF4-FFF2-40B4-BE49-F238E27FC236}">
              <a16:creationId xmlns:a16="http://schemas.microsoft.com/office/drawing/2014/main" id="{4EF8E2DA-C222-468E-911C-184B07AEE4B2}"/>
            </a:ext>
          </a:extLst>
        </xdr:cNvPr>
        <xdr:cNvPicPr/>
      </xdr:nvPicPr>
      <xdr:blipFill rotWithShape="1">
        <a:blip xmlns:r="http://schemas.openxmlformats.org/officeDocument/2006/relationships" r:embed="rId1"/>
        <a:srcRect l="-1" t="29224" r="913" b="24201"/>
        <a:stretch/>
      </xdr:blipFill>
      <xdr:spPr>
        <a:xfrm>
          <a:off x="161134425" y="0"/>
          <a:ext cx="1800225" cy="428624"/>
        </a:xfrm>
        <a:prstGeom prst="rect">
          <a:avLst/>
        </a:prstGeom>
      </xdr:spPr>
    </xdr:pic>
    <xdr:clientData/>
  </xdr:twoCellAnchor>
  <xdr:twoCellAnchor editAs="oneCell">
    <xdr:from>
      <xdr:col>229</xdr:col>
      <xdr:colOff>733425</xdr:colOff>
      <xdr:row>22</xdr:row>
      <xdr:rowOff>333375</xdr:rowOff>
    </xdr:from>
    <xdr:to>
      <xdr:col>233</xdr:col>
      <xdr:colOff>219075</xdr:colOff>
      <xdr:row>24</xdr:row>
      <xdr:rowOff>190499</xdr:rowOff>
    </xdr:to>
    <xdr:pic>
      <xdr:nvPicPr>
        <xdr:cNvPr id="103" name="Picture 2">
          <a:extLst>
            <a:ext uri="{FF2B5EF4-FFF2-40B4-BE49-F238E27FC236}">
              <a16:creationId xmlns:a16="http://schemas.microsoft.com/office/drawing/2014/main" id="{C5102D0C-5B2B-4693-8684-AD5D275ECF31}"/>
            </a:ext>
          </a:extLst>
        </xdr:cNvPr>
        <xdr:cNvPicPr/>
      </xdr:nvPicPr>
      <xdr:blipFill rotWithShape="1">
        <a:blip xmlns:r="http://schemas.openxmlformats.org/officeDocument/2006/relationships" r:embed="rId1"/>
        <a:srcRect l="-1" t="29224" r="913" b="24201"/>
        <a:stretch/>
      </xdr:blipFill>
      <xdr:spPr>
        <a:xfrm>
          <a:off x="161124900" y="5029200"/>
          <a:ext cx="1800225" cy="428624"/>
        </a:xfrm>
        <a:prstGeom prst="rect">
          <a:avLst/>
        </a:prstGeom>
      </xdr:spPr>
    </xdr:pic>
    <xdr:clientData/>
  </xdr:twoCellAnchor>
  <xdr:twoCellAnchor editAs="oneCell">
    <xdr:from>
      <xdr:col>221</xdr:col>
      <xdr:colOff>0</xdr:colOff>
      <xdr:row>23</xdr:row>
      <xdr:rowOff>0</xdr:rowOff>
    </xdr:from>
    <xdr:to>
      <xdr:col>224</xdr:col>
      <xdr:colOff>228600</xdr:colOff>
      <xdr:row>25</xdr:row>
      <xdr:rowOff>47624</xdr:rowOff>
    </xdr:to>
    <xdr:pic>
      <xdr:nvPicPr>
        <xdr:cNvPr id="105" name="Picture 2">
          <a:extLst>
            <a:ext uri="{FF2B5EF4-FFF2-40B4-BE49-F238E27FC236}">
              <a16:creationId xmlns:a16="http://schemas.microsoft.com/office/drawing/2014/main" id="{ABC96374-5355-4AAC-83BF-021170096388}"/>
            </a:ext>
          </a:extLst>
        </xdr:cNvPr>
        <xdr:cNvPicPr/>
      </xdr:nvPicPr>
      <xdr:blipFill rotWithShape="1">
        <a:blip xmlns:r="http://schemas.openxmlformats.org/officeDocument/2006/relationships" r:embed="rId1"/>
        <a:srcRect l="-1" t="29224" r="913" b="24201"/>
        <a:stretch/>
      </xdr:blipFill>
      <xdr:spPr>
        <a:xfrm>
          <a:off x="154847925" y="5076825"/>
          <a:ext cx="1800225" cy="428624"/>
        </a:xfrm>
        <a:prstGeom prst="rect">
          <a:avLst/>
        </a:prstGeom>
      </xdr:spPr>
    </xdr:pic>
    <xdr:clientData/>
  </xdr:twoCellAnchor>
  <xdr:twoCellAnchor editAs="oneCell">
    <xdr:from>
      <xdr:col>203</xdr:col>
      <xdr:colOff>0</xdr:colOff>
      <xdr:row>23</xdr:row>
      <xdr:rowOff>0</xdr:rowOff>
    </xdr:from>
    <xdr:to>
      <xdr:col>206</xdr:col>
      <xdr:colOff>228600</xdr:colOff>
      <xdr:row>25</xdr:row>
      <xdr:rowOff>47624</xdr:rowOff>
    </xdr:to>
    <xdr:pic>
      <xdr:nvPicPr>
        <xdr:cNvPr id="107" name="Picture 2">
          <a:extLst>
            <a:ext uri="{FF2B5EF4-FFF2-40B4-BE49-F238E27FC236}">
              <a16:creationId xmlns:a16="http://schemas.microsoft.com/office/drawing/2014/main" id="{FFE44B50-7B92-488C-8603-3014A3724267}"/>
            </a:ext>
          </a:extLst>
        </xdr:cNvPr>
        <xdr:cNvPicPr/>
      </xdr:nvPicPr>
      <xdr:blipFill rotWithShape="1">
        <a:blip xmlns:r="http://schemas.openxmlformats.org/officeDocument/2006/relationships" r:embed="rId1"/>
        <a:srcRect l="-1" t="29224" r="913" b="24201"/>
        <a:stretch/>
      </xdr:blipFill>
      <xdr:spPr>
        <a:xfrm>
          <a:off x="142274925" y="5076825"/>
          <a:ext cx="1800225" cy="428624"/>
        </a:xfrm>
        <a:prstGeom prst="rect">
          <a:avLst/>
        </a:prstGeom>
      </xdr:spPr>
    </xdr:pic>
    <xdr:clientData/>
  </xdr:twoCellAnchor>
  <xdr:twoCellAnchor editAs="oneCell">
    <xdr:from>
      <xdr:col>212</xdr:col>
      <xdr:colOff>0</xdr:colOff>
      <xdr:row>23</xdr:row>
      <xdr:rowOff>0</xdr:rowOff>
    </xdr:from>
    <xdr:to>
      <xdr:col>215</xdr:col>
      <xdr:colOff>228600</xdr:colOff>
      <xdr:row>25</xdr:row>
      <xdr:rowOff>47624</xdr:rowOff>
    </xdr:to>
    <xdr:pic>
      <xdr:nvPicPr>
        <xdr:cNvPr id="109" name="Picture 2">
          <a:extLst>
            <a:ext uri="{FF2B5EF4-FFF2-40B4-BE49-F238E27FC236}">
              <a16:creationId xmlns:a16="http://schemas.microsoft.com/office/drawing/2014/main" id="{85D9D6EE-57A1-4A6C-A2E7-66CA2B54DA83}"/>
            </a:ext>
          </a:extLst>
        </xdr:cNvPr>
        <xdr:cNvPicPr/>
      </xdr:nvPicPr>
      <xdr:blipFill rotWithShape="1">
        <a:blip xmlns:r="http://schemas.openxmlformats.org/officeDocument/2006/relationships" r:embed="rId1"/>
        <a:srcRect l="-1" t="29224" r="913" b="24201"/>
        <a:stretch/>
      </xdr:blipFill>
      <xdr:spPr>
        <a:xfrm>
          <a:off x="148561425" y="5076825"/>
          <a:ext cx="1800225" cy="428624"/>
        </a:xfrm>
        <a:prstGeom prst="rect">
          <a:avLst/>
        </a:prstGeom>
      </xdr:spPr>
    </xdr:pic>
    <xdr:clientData/>
  </xdr:twoCellAnchor>
  <xdr:twoCellAnchor editAs="oneCell">
    <xdr:from>
      <xdr:col>185</xdr:col>
      <xdr:colOff>66675</xdr:colOff>
      <xdr:row>22</xdr:row>
      <xdr:rowOff>209550</xdr:rowOff>
    </xdr:from>
    <xdr:to>
      <xdr:col>188</xdr:col>
      <xdr:colOff>295275</xdr:colOff>
      <xdr:row>24</xdr:row>
      <xdr:rowOff>66674</xdr:rowOff>
    </xdr:to>
    <xdr:pic>
      <xdr:nvPicPr>
        <xdr:cNvPr id="112" name="Picture 2">
          <a:extLst>
            <a:ext uri="{FF2B5EF4-FFF2-40B4-BE49-F238E27FC236}">
              <a16:creationId xmlns:a16="http://schemas.microsoft.com/office/drawing/2014/main" id="{BB3EBABF-4257-4D1D-AA29-928041AB2CDA}"/>
            </a:ext>
          </a:extLst>
        </xdr:cNvPr>
        <xdr:cNvPicPr/>
      </xdr:nvPicPr>
      <xdr:blipFill rotWithShape="1">
        <a:blip xmlns:r="http://schemas.openxmlformats.org/officeDocument/2006/relationships" r:embed="rId1"/>
        <a:srcRect l="-1" t="29224" r="913" b="24201"/>
        <a:stretch/>
      </xdr:blipFill>
      <xdr:spPr>
        <a:xfrm>
          <a:off x="129768600" y="4905375"/>
          <a:ext cx="1800225" cy="428624"/>
        </a:xfrm>
        <a:prstGeom prst="rect">
          <a:avLst/>
        </a:prstGeom>
      </xdr:spPr>
    </xdr:pic>
    <xdr:clientData/>
  </xdr:twoCellAnchor>
  <xdr:twoCellAnchor editAs="oneCell">
    <xdr:from>
      <xdr:col>194</xdr:col>
      <xdr:colOff>0</xdr:colOff>
      <xdr:row>23</xdr:row>
      <xdr:rowOff>0</xdr:rowOff>
    </xdr:from>
    <xdr:to>
      <xdr:col>197</xdr:col>
      <xdr:colOff>228600</xdr:colOff>
      <xdr:row>25</xdr:row>
      <xdr:rowOff>47624</xdr:rowOff>
    </xdr:to>
    <xdr:pic>
      <xdr:nvPicPr>
        <xdr:cNvPr id="113" name="Picture 2">
          <a:extLst>
            <a:ext uri="{FF2B5EF4-FFF2-40B4-BE49-F238E27FC236}">
              <a16:creationId xmlns:a16="http://schemas.microsoft.com/office/drawing/2014/main" id="{FE5DF0ED-46F3-45DF-A1AB-8012546CAAD4}"/>
            </a:ext>
          </a:extLst>
        </xdr:cNvPr>
        <xdr:cNvPicPr/>
      </xdr:nvPicPr>
      <xdr:blipFill rotWithShape="1">
        <a:blip xmlns:r="http://schemas.openxmlformats.org/officeDocument/2006/relationships" r:embed="rId1"/>
        <a:srcRect l="-1" t="29224" r="913" b="24201"/>
        <a:stretch/>
      </xdr:blipFill>
      <xdr:spPr>
        <a:xfrm>
          <a:off x="135988425" y="5076825"/>
          <a:ext cx="1800225" cy="428624"/>
        </a:xfrm>
        <a:prstGeom prst="rect">
          <a:avLst/>
        </a:prstGeom>
      </xdr:spPr>
    </xdr:pic>
    <xdr:clientData/>
  </xdr:twoCellAnchor>
  <xdr:twoCellAnchor editAs="oneCell">
    <xdr:from>
      <xdr:col>167</xdr:col>
      <xdr:colOff>0</xdr:colOff>
      <xdr:row>23</xdr:row>
      <xdr:rowOff>0</xdr:rowOff>
    </xdr:from>
    <xdr:to>
      <xdr:col>170</xdr:col>
      <xdr:colOff>228600</xdr:colOff>
      <xdr:row>25</xdr:row>
      <xdr:rowOff>47624</xdr:rowOff>
    </xdr:to>
    <xdr:pic>
      <xdr:nvPicPr>
        <xdr:cNvPr id="114" name="Picture 2">
          <a:extLst>
            <a:ext uri="{FF2B5EF4-FFF2-40B4-BE49-F238E27FC236}">
              <a16:creationId xmlns:a16="http://schemas.microsoft.com/office/drawing/2014/main" id="{101C2965-0980-4795-8BB2-2D67A8CC00D5}"/>
            </a:ext>
          </a:extLst>
        </xdr:cNvPr>
        <xdr:cNvPicPr/>
      </xdr:nvPicPr>
      <xdr:blipFill rotWithShape="1">
        <a:blip xmlns:r="http://schemas.openxmlformats.org/officeDocument/2006/relationships" r:embed="rId1"/>
        <a:srcRect l="-1" t="29224" r="913" b="24201"/>
        <a:stretch/>
      </xdr:blipFill>
      <xdr:spPr>
        <a:xfrm>
          <a:off x="117128925" y="5076825"/>
          <a:ext cx="1800225" cy="428624"/>
        </a:xfrm>
        <a:prstGeom prst="rect">
          <a:avLst/>
        </a:prstGeom>
      </xdr:spPr>
    </xdr:pic>
    <xdr:clientData/>
  </xdr:twoCellAnchor>
  <xdr:twoCellAnchor editAs="oneCell">
    <xdr:from>
      <xdr:col>175</xdr:col>
      <xdr:colOff>0</xdr:colOff>
      <xdr:row>23</xdr:row>
      <xdr:rowOff>0</xdr:rowOff>
    </xdr:from>
    <xdr:to>
      <xdr:col>178</xdr:col>
      <xdr:colOff>228600</xdr:colOff>
      <xdr:row>25</xdr:row>
      <xdr:rowOff>47624</xdr:rowOff>
    </xdr:to>
    <xdr:pic>
      <xdr:nvPicPr>
        <xdr:cNvPr id="115" name="Picture 2">
          <a:extLst>
            <a:ext uri="{FF2B5EF4-FFF2-40B4-BE49-F238E27FC236}">
              <a16:creationId xmlns:a16="http://schemas.microsoft.com/office/drawing/2014/main" id="{A36FD12B-04E5-4BB4-A10E-0F5C04DD4E31}"/>
            </a:ext>
          </a:extLst>
        </xdr:cNvPr>
        <xdr:cNvPicPr/>
      </xdr:nvPicPr>
      <xdr:blipFill rotWithShape="1">
        <a:blip xmlns:r="http://schemas.openxmlformats.org/officeDocument/2006/relationships" r:embed="rId1"/>
        <a:srcRect l="-1" t="29224" r="913" b="24201"/>
        <a:stretch/>
      </xdr:blipFill>
      <xdr:spPr>
        <a:xfrm>
          <a:off x="122672475" y="5076825"/>
          <a:ext cx="1800225" cy="428624"/>
        </a:xfrm>
        <a:prstGeom prst="rect">
          <a:avLst/>
        </a:prstGeom>
      </xdr:spPr>
    </xdr:pic>
    <xdr:clientData/>
  </xdr:twoCellAnchor>
  <xdr:twoCellAnchor editAs="oneCell">
    <xdr:from>
      <xdr:col>158</xdr:col>
      <xdr:colOff>0</xdr:colOff>
      <xdr:row>23</xdr:row>
      <xdr:rowOff>0</xdr:rowOff>
    </xdr:from>
    <xdr:to>
      <xdr:col>161</xdr:col>
      <xdr:colOff>228600</xdr:colOff>
      <xdr:row>25</xdr:row>
      <xdr:rowOff>47624</xdr:rowOff>
    </xdr:to>
    <xdr:pic>
      <xdr:nvPicPr>
        <xdr:cNvPr id="116" name="Picture 2">
          <a:extLst>
            <a:ext uri="{FF2B5EF4-FFF2-40B4-BE49-F238E27FC236}">
              <a16:creationId xmlns:a16="http://schemas.microsoft.com/office/drawing/2014/main" id="{CA2C8533-4B13-42DD-BCB3-462D9539553F}"/>
            </a:ext>
          </a:extLst>
        </xdr:cNvPr>
        <xdr:cNvPicPr/>
      </xdr:nvPicPr>
      <xdr:blipFill rotWithShape="1">
        <a:blip xmlns:r="http://schemas.openxmlformats.org/officeDocument/2006/relationships" r:embed="rId1"/>
        <a:srcRect l="-1" t="29224" r="913" b="24201"/>
        <a:stretch/>
      </xdr:blipFill>
      <xdr:spPr>
        <a:xfrm>
          <a:off x="110842425" y="5076825"/>
          <a:ext cx="1800225" cy="428624"/>
        </a:xfrm>
        <a:prstGeom prst="rect">
          <a:avLst/>
        </a:prstGeom>
      </xdr:spPr>
    </xdr:pic>
    <xdr:clientData/>
  </xdr:twoCellAnchor>
  <xdr:twoCellAnchor editAs="oneCell">
    <xdr:from>
      <xdr:col>149</xdr:col>
      <xdr:colOff>0</xdr:colOff>
      <xdr:row>23</xdr:row>
      <xdr:rowOff>0</xdr:rowOff>
    </xdr:from>
    <xdr:to>
      <xdr:col>152</xdr:col>
      <xdr:colOff>228600</xdr:colOff>
      <xdr:row>25</xdr:row>
      <xdr:rowOff>47624</xdr:rowOff>
    </xdr:to>
    <xdr:pic>
      <xdr:nvPicPr>
        <xdr:cNvPr id="117" name="Picture 2">
          <a:extLst>
            <a:ext uri="{FF2B5EF4-FFF2-40B4-BE49-F238E27FC236}">
              <a16:creationId xmlns:a16="http://schemas.microsoft.com/office/drawing/2014/main" id="{08677B11-E47B-48C1-8924-5A62A0C111F0}"/>
            </a:ext>
          </a:extLst>
        </xdr:cNvPr>
        <xdr:cNvPicPr/>
      </xdr:nvPicPr>
      <xdr:blipFill rotWithShape="1">
        <a:blip xmlns:r="http://schemas.openxmlformats.org/officeDocument/2006/relationships" r:embed="rId1"/>
        <a:srcRect l="-1" t="29224" r="913" b="24201"/>
        <a:stretch/>
      </xdr:blipFill>
      <xdr:spPr>
        <a:xfrm>
          <a:off x="104555925" y="5076825"/>
          <a:ext cx="1800225" cy="428624"/>
        </a:xfrm>
        <a:prstGeom prst="rect">
          <a:avLst/>
        </a:prstGeom>
      </xdr:spPr>
    </xdr:pic>
    <xdr:clientData/>
  </xdr:twoCellAnchor>
  <xdr:twoCellAnchor editAs="oneCell">
    <xdr:from>
      <xdr:col>131</xdr:col>
      <xdr:colOff>0</xdr:colOff>
      <xdr:row>23</xdr:row>
      <xdr:rowOff>0</xdr:rowOff>
    </xdr:from>
    <xdr:to>
      <xdr:col>134</xdr:col>
      <xdr:colOff>228600</xdr:colOff>
      <xdr:row>25</xdr:row>
      <xdr:rowOff>47624</xdr:rowOff>
    </xdr:to>
    <xdr:pic>
      <xdr:nvPicPr>
        <xdr:cNvPr id="118" name="Picture 2">
          <a:extLst>
            <a:ext uri="{FF2B5EF4-FFF2-40B4-BE49-F238E27FC236}">
              <a16:creationId xmlns:a16="http://schemas.microsoft.com/office/drawing/2014/main" id="{BD854D26-78DC-440E-8F36-918DF4E94193}"/>
            </a:ext>
          </a:extLst>
        </xdr:cNvPr>
        <xdr:cNvPicPr/>
      </xdr:nvPicPr>
      <xdr:blipFill rotWithShape="1">
        <a:blip xmlns:r="http://schemas.openxmlformats.org/officeDocument/2006/relationships" r:embed="rId1"/>
        <a:srcRect l="-1" t="29224" r="913" b="24201"/>
        <a:stretch/>
      </xdr:blipFill>
      <xdr:spPr>
        <a:xfrm>
          <a:off x="91982925" y="5076825"/>
          <a:ext cx="1800225" cy="428624"/>
        </a:xfrm>
        <a:prstGeom prst="rect">
          <a:avLst/>
        </a:prstGeom>
      </xdr:spPr>
    </xdr:pic>
    <xdr:clientData/>
  </xdr:twoCellAnchor>
  <xdr:twoCellAnchor editAs="oneCell">
    <xdr:from>
      <xdr:col>140</xdr:col>
      <xdr:colOff>0</xdr:colOff>
      <xdr:row>23</xdr:row>
      <xdr:rowOff>0</xdr:rowOff>
    </xdr:from>
    <xdr:to>
      <xdr:col>143</xdr:col>
      <xdr:colOff>228600</xdr:colOff>
      <xdr:row>25</xdr:row>
      <xdr:rowOff>47624</xdr:rowOff>
    </xdr:to>
    <xdr:pic>
      <xdr:nvPicPr>
        <xdr:cNvPr id="119" name="Picture 2">
          <a:extLst>
            <a:ext uri="{FF2B5EF4-FFF2-40B4-BE49-F238E27FC236}">
              <a16:creationId xmlns:a16="http://schemas.microsoft.com/office/drawing/2014/main" id="{219DDDB9-6AAF-4D1C-B988-1857142F017C}"/>
            </a:ext>
          </a:extLst>
        </xdr:cNvPr>
        <xdr:cNvPicPr/>
      </xdr:nvPicPr>
      <xdr:blipFill rotWithShape="1">
        <a:blip xmlns:r="http://schemas.openxmlformats.org/officeDocument/2006/relationships" r:embed="rId1"/>
        <a:srcRect l="-1" t="29224" r="913" b="24201"/>
        <a:stretch/>
      </xdr:blipFill>
      <xdr:spPr>
        <a:xfrm>
          <a:off x="98269425" y="5076825"/>
          <a:ext cx="1800225" cy="428624"/>
        </a:xfrm>
        <a:prstGeom prst="rect">
          <a:avLst/>
        </a:prstGeom>
      </xdr:spPr>
    </xdr:pic>
    <xdr:clientData/>
  </xdr:twoCellAnchor>
  <xdr:twoCellAnchor editAs="oneCell">
    <xdr:from>
      <xdr:col>122</xdr:col>
      <xdr:colOff>0</xdr:colOff>
      <xdr:row>23</xdr:row>
      <xdr:rowOff>0</xdr:rowOff>
    </xdr:from>
    <xdr:to>
      <xdr:col>125</xdr:col>
      <xdr:colOff>228600</xdr:colOff>
      <xdr:row>25</xdr:row>
      <xdr:rowOff>47624</xdr:rowOff>
    </xdr:to>
    <xdr:pic>
      <xdr:nvPicPr>
        <xdr:cNvPr id="120" name="Picture 2">
          <a:extLst>
            <a:ext uri="{FF2B5EF4-FFF2-40B4-BE49-F238E27FC236}">
              <a16:creationId xmlns:a16="http://schemas.microsoft.com/office/drawing/2014/main" id="{BC1501A2-856D-4E05-9269-96CAF18FAEBD}"/>
            </a:ext>
          </a:extLst>
        </xdr:cNvPr>
        <xdr:cNvPicPr/>
      </xdr:nvPicPr>
      <xdr:blipFill rotWithShape="1">
        <a:blip xmlns:r="http://schemas.openxmlformats.org/officeDocument/2006/relationships" r:embed="rId1"/>
        <a:srcRect l="-1" t="29224" r="913" b="24201"/>
        <a:stretch/>
      </xdr:blipFill>
      <xdr:spPr>
        <a:xfrm>
          <a:off x="85696425" y="5076825"/>
          <a:ext cx="1800225" cy="428624"/>
        </a:xfrm>
        <a:prstGeom prst="rect">
          <a:avLst/>
        </a:prstGeom>
      </xdr:spPr>
    </xdr:pic>
    <xdr:clientData/>
  </xdr:twoCellAnchor>
  <xdr:twoCellAnchor editAs="oneCell">
    <xdr:from>
      <xdr:col>113</xdr:col>
      <xdr:colOff>0</xdr:colOff>
      <xdr:row>23</xdr:row>
      <xdr:rowOff>0</xdr:rowOff>
    </xdr:from>
    <xdr:to>
      <xdr:col>116</xdr:col>
      <xdr:colOff>228600</xdr:colOff>
      <xdr:row>25</xdr:row>
      <xdr:rowOff>47624</xdr:rowOff>
    </xdr:to>
    <xdr:pic>
      <xdr:nvPicPr>
        <xdr:cNvPr id="121" name="Picture 2">
          <a:extLst>
            <a:ext uri="{FF2B5EF4-FFF2-40B4-BE49-F238E27FC236}">
              <a16:creationId xmlns:a16="http://schemas.microsoft.com/office/drawing/2014/main" id="{49685E9F-1A0A-4E93-BB92-6F30DA5646C4}"/>
            </a:ext>
          </a:extLst>
        </xdr:cNvPr>
        <xdr:cNvPicPr/>
      </xdr:nvPicPr>
      <xdr:blipFill rotWithShape="1">
        <a:blip xmlns:r="http://schemas.openxmlformats.org/officeDocument/2006/relationships" r:embed="rId1"/>
        <a:srcRect l="-1" t="29224" r="913" b="24201"/>
        <a:stretch/>
      </xdr:blipFill>
      <xdr:spPr>
        <a:xfrm>
          <a:off x="79409925" y="5076825"/>
          <a:ext cx="1800225" cy="428624"/>
        </a:xfrm>
        <a:prstGeom prst="rect">
          <a:avLst/>
        </a:prstGeom>
      </xdr:spPr>
    </xdr:pic>
    <xdr:clientData/>
  </xdr:twoCellAnchor>
  <xdr:twoCellAnchor editAs="oneCell">
    <xdr:from>
      <xdr:col>104</xdr:col>
      <xdr:colOff>0</xdr:colOff>
      <xdr:row>23</xdr:row>
      <xdr:rowOff>0</xdr:rowOff>
    </xdr:from>
    <xdr:to>
      <xdr:col>107</xdr:col>
      <xdr:colOff>228600</xdr:colOff>
      <xdr:row>25</xdr:row>
      <xdr:rowOff>47624</xdr:rowOff>
    </xdr:to>
    <xdr:pic>
      <xdr:nvPicPr>
        <xdr:cNvPr id="122" name="Picture 2">
          <a:extLst>
            <a:ext uri="{FF2B5EF4-FFF2-40B4-BE49-F238E27FC236}">
              <a16:creationId xmlns:a16="http://schemas.microsoft.com/office/drawing/2014/main" id="{D12B76AB-2C68-48F1-97DC-F829519E2414}"/>
            </a:ext>
          </a:extLst>
        </xdr:cNvPr>
        <xdr:cNvPicPr/>
      </xdr:nvPicPr>
      <xdr:blipFill rotWithShape="1">
        <a:blip xmlns:r="http://schemas.openxmlformats.org/officeDocument/2006/relationships" r:embed="rId1"/>
        <a:srcRect l="-1" t="29224" r="913" b="24201"/>
        <a:stretch/>
      </xdr:blipFill>
      <xdr:spPr>
        <a:xfrm>
          <a:off x="73123425" y="5076825"/>
          <a:ext cx="1800225" cy="428624"/>
        </a:xfrm>
        <a:prstGeom prst="rect">
          <a:avLst/>
        </a:prstGeom>
      </xdr:spPr>
    </xdr:pic>
    <xdr:clientData/>
  </xdr:twoCellAnchor>
  <xdr:twoCellAnchor editAs="oneCell">
    <xdr:from>
      <xdr:col>95</xdr:col>
      <xdr:colOff>0</xdr:colOff>
      <xdr:row>23</xdr:row>
      <xdr:rowOff>0</xdr:rowOff>
    </xdr:from>
    <xdr:to>
      <xdr:col>98</xdr:col>
      <xdr:colOff>228600</xdr:colOff>
      <xdr:row>25</xdr:row>
      <xdr:rowOff>47624</xdr:rowOff>
    </xdr:to>
    <xdr:pic>
      <xdr:nvPicPr>
        <xdr:cNvPr id="123" name="Picture 2">
          <a:extLst>
            <a:ext uri="{FF2B5EF4-FFF2-40B4-BE49-F238E27FC236}">
              <a16:creationId xmlns:a16="http://schemas.microsoft.com/office/drawing/2014/main" id="{62382EC7-540F-4D98-BCD4-7B88C9CCE5BA}"/>
            </a:ext>
          </a:extLst>
        </xdr:cNvPr>
        <xdr:cNvPicPr/>
      </xdr:nvPicPr>
      <xdr:blipFill rotWithShape="1">
        <a:blip xmlns:r="http://schemas.openxmlformats.org/officeDocument/2006/relationships" r:embed="rId1"/>
        <a:srcRect l="-1" t="29224" r="913" b="24201"/>
        <a:stretch/>
      </xdr:blipFill>
      <xdr:spPr>
        <a:xfrm>
          <a:off x="66836925" y="5076825"/>
          <a:ext cx="1800225" cy="428624"/>
        </a:xfrm>
        <a:prstGeom prst="rect">
          <a:avLst/>
        </a:prstGeom>
      </xdr:spPr>
    </xdr:pic>
    <xdr:clientData/>
  </xdr:twoCellAnchor>
  <xdr:twoCellAnchor editAs="oneCell">
    <xdr:from>
      <xdr:col>86</xdr:col>
      <xdr:colOff>0</xdr:colOff>
      <xdr:row>23</xdr:row>
      <xdr:rowOff>0</xdr:rowOff>
    </xdr:from>
    <xdr:to>
      <xdr:col>89</xdr:col>
      <xdr:colOff>228600</xdr:colOff>
      <xdr:row>25</xdr:row>
      <xdr:rowOff>47624</xdr:rowOff>
    </xdr:to>
    <xdr:pic>
      <xdr:nvPicPr>
        <xdr:cNvPr id="124" name="Picture 2">
          <a:extLst>
            <a:ext uri="{FF2B5EF4-FFF2-40B4-BE49-F238E27FC236}">
              <a16:creationId xmlns:a16="http://schemas.microsoft.com/office/drawing/2014/main" id="{99F1B46A-57BB-46FA-AA37-D5A537A36677}"/>
            </a:ext>
          </a:extLst>
        </xdr:cNvPr>
        <xdr:cNvPicPr/>
      </xdr:nvPicPr>
      <xdr:blipFill rotWithShape="1">
        <a:blip xmlns:r="http://schemas.openxmlformats.org/officeDocument/2006/relationships" r:embed="rId1"/>
        <a:srcRect l="-1" t="29224" r="913" b="24201"/>
        <a:stretch/>
      </xdr:blipFill>
      <xdr:spPr>
        <a:xfrm>
          <a:off x="60550425" y="5076825"/>
          <a:ext cx="1800225" cy="428624"/>
        </a:xfrm>
        <a:prstGeom prst="rect">
          <a:avLst/>
        </a:prstGeom>
      </xdr:spPr>
    </xdr:pic>
    <xdr:clientData/>
  </xdr:twoCellAnchor>
  <xdr:twoCellAnchor editAs="oneCell">
    <xdr:from>
      <xdr:col>77</xdr:col>
      <xdr:colOff>0</xdr:colOff>
      <xdr:row>23</xdr:row>
      <xdr:rowOff>0</xdr:rowOff>
    </xdr:from>
    <xdr:to>
      <xdr:col>80</xdr:col>
      <xdr:colOff>228600</xdr:colOff>
      <xdr:row>25</xdr:row>
      <xdr:rowOff>47624</xdr:rowOff>
    </xdr:to>
    <xdr:pic>
      <xdr:nvPicPr>
        <xdr:cNvPr id="125" name="Picture 2">
          <a:extLst>
            <a:ext uri="{FF2B5EF4-FFF2-40B4-BE49-F238E27FC236}">
              <a16:creationId xmlns:a16="http://schemas.microsoft.com/office/drawing/2014/main" id="{8D513B58-DFF4-4382-B593-BD51C56D535F}"/>
            </a:ext>
          </a:extLst>
        </xdr:cNvPr>
        <xdr:cNvPicPr/>
      </xdr:nvPicPr>
      <xdr:blipFill rotWithShape="1">
        <a:blip xmlns:r="http://schemas.openxmlformats.org/officeDocument/2006/relationships" r:embed="rId1"/>
        <a:srcRect l="-1" t="29224" r="913" b="24201"/>
        <a:stretch/>
      </xdr:blipFill>
      <xdr:spPr>
        <a:xfrm>
          <a:off x="54263925" y="5076825"/>
          <a:ext cx="1800225" cy="428624"/>
        </a:xfrm>
        <a:prstGeom prst="rect">
          <a:avLst/>
        </a:prstGeom>
      </xdr:spPr>
    </xdr:pic>
    <xdr:clientData/>
  </xdr:twoCellAnchor>
  <xdr:twoCellAnchor editAs="oneCell">
    <xdr:from>
      <xdr:col>68</xdr:col>
      <xdr:colOff>0</xdr:colOff>
      <xdr:row>23</xdr:row>
      <xdr:rowOff>0</xdr:rowOff>
    </xdr:from>
    <xdr:to>
      <xdr:col>71</xdr:col>
      <xdr:colOff>228600</xdr:colOff>
      <xdr:row>25</xdr:row>
      <xdr:rowOff>47624</xdr:rowOff>
    </xdr:to>
    <xdr:pic>
      <xdr:nvPicPr>
        <xdr:cNvPr id="126" name="Picture 2">
          <a:extLst>
            <a:ext uri="{FF2B5EF4-FFF2-40B4-BE49-F238E27FC236}">
              <a16:creationId xmlns:a16="http://schemas.microsoft.com/office/drawing/2014/main" id="{5B2C9317-2610-446A-B5EB-745E8E5A5915}"/>
            </a:ext>
          </a:extLst>
        </xdr:cNvPr>
        <xdr:cNvPicPr/>
      </xdr:nvPicPr>
      <xdr:blipFill rotWithShape="1">
        <a:blip xmlns:r="http://schemas.openxmlformats.org/officeDocument/2006/relationships" r:embed="rId1"/>
        <a:srcRect l="-1" t="29224" r="913" b="24201"/>
        <a:stretch/>
      </xdr:blipFill>
      <xdr:spPr>
        <a:xfrm>
          <a:off x="47977425" y="5076825"/>
          <a:ext cx="1800225" cy="428624"/>
        </a:xfrm>
        <a:prstGeom prst="rect">
          <a:avLst/>
        </a:prstGeom>
      </xdr:spPr>
    </xdr:pic>
    <xdr:clientData/>
  </xdr:twoCellAnchor>
  <xdr:twoCellAnchor editAs="oneCell">
    <xdr:from>
      <xdr:col>59</xdr:col>
      <xdr:colOff>0</xdr:colOff>
      <xdr:row>23</xdr:row>
      <xdr:rowOff>0</xdr:rowOff>
    </xdr:from>
    <xdr:to>
      <xdr:col>62</xdr:col>
      <xdr:colOff>228600</xdr:colOff>
      <xdr:row>25</xdr:row>
      <xdr:rowOff>47624</xdr:rowOff>
    </xdr:to>
    <xdr:pic>
      <xdr:nvPicPr>
        <xdr:cNvPr id="127" name="Picture 2">
          <a:extLst>
            <a:ext uri="{FF2B5EF4-FFF2-40B4-BE49-F238E27FC236}">
              <a16:creationId xmlns:a16="http://schemas.microsoft.com/office/drawing/2014/main" id="{9C011546-FBC0-4C5F-B50C-A77AB327CF64}"/>
            </a:ext>
          </a:extLst>
        </xdr:cNvPr>
        <xdr:cNvPicPr/>
      </xdr:nvPicPr>
      <xdr:blipFill rotWithShape="1">
        <a:blip xmlns:r="http://schemas.openxmlformats.org/officeDocument/2006/relationships" r:embed="rId1"/>
        <a:srcRect l="-1" t="29224" r="913" b="24201"/>
        <a:stretch/>
      </xdr:blipFill>
      <xdr:spPr>
        <a:xfrm>
          <a:off x="41690925" y="5076825"/>
          <a:ext cx="1800225" cy="428624"/>
        </a:xfrm>
        <a:prstGeom prst="rect">
          <a:avLst/>
        </a:prstGeom>
      </xdr:spPr>
    </xdr:pic>
    <xdr:clientData/>
  </xdr:twoCellAnchor>
  <xdr:twoCellAnchor editAs="oneCell">
    <xdr:from>
      <xdr:col>41</xdr:col>
      <xdr:colOff>0</xdr:colOff>
      <xdr:row>23</xdr:row>
      <xdr:rowOff>0</xdr:rowOff>
    </xdr:from>
    <xdr:to>
      <xdr:col>44</xdr:col>
      <xdr:colOff>228600</xdr:colOff>
      <xdr:row>25</xdr:row>
      <xdr:rowOff>47624</xdr:rowOff>
    </xdr:to>
    <xdr:pic>
      <xdr:nvPicPr>
        <xdr:cNvPr id="128" name="Picture 2">
          <a:extLst>
            <a:ext uri="{FF2B5EF4-FFF2-40B4-BE49-F238E27FC236}">
              <a16:creationId xmlns:a16="http://schemas.microsoft.com/office/drawing/2014/main" id="{B2299E28-C1D5-443C-AD2C-865BED408D86}"/>
            </a:ext>
          </a:extLst>
        </xdr:cNvPr>
        <xdr:cNvPicPr/>
      </xdr:nvPicPr>
      <xdr:blipFill rotWithShape="1">
        <a:blip xmlns:r="http://schemas.openxmlformats.org/officeDocument/2006/relationships" r:embed="rId1"/>
        <a:srcRect l="-1" t="29224" r="913" b="24201"/>
        <a:stretch/>
      </xdr:blipFill>
      <xdr:spPr>
        <a:xfrm>
          <a:off x="29117925" y="5076825"/>
          <a:ext cx="1800225" cy="428624"/>
        </a:xfrm>
        <a:prstGeom prst="rect">
          <a:avLst/>
        </a:prstGeom>
      </xdr:spPr>
    </xdr:pic>
    <xdr:clientData/>
  </xdr:twoCellAnchor>
  <xdr:twoCellAnchor editAs="oneCell">
    <xdr:from>
      <xdr:col>50</xdr:col>
      <xdr:colOff>0</xdr:colOff>
      <xdr:row>23</xdr:row>
      <xdr:rowOff>0</xdr:rowOff>
    </xdr:from>
    <xdr:to>
      <xdr:col>53</xdr:col>
      <xdr:colOff>228600</xdr:colOff>
      <xdr:row>25</xdr:row>
      <xdr:rowOff>47624</xdr:rowOff>
    </xdr:to>
    <xdr:pic>
      <xdr:nvPicPr>
        <xdr:cNvPr id="129" name="Picture 2">
          <a:extLst>
            <a:ext uri="{FF2B5EF4-FFF2-40B4-BE49-F238E27FC236}">
              <a16:creationId xmlns:a16="http://schemas.microsoft.com/office/drawing/2014/main" id="{4C57B51F-167E-4F54-9272-426340902217}"/>
            </a:ext>
          </a:extLst>
        </xdr:cNvPr>
        <xdr:cNvPicPr/>
      </xdr:nvPicPr>
      <xdr:blipFill rotWithShape="1">
        <a:blip xmlns:r="http://schemas.openxmlformats.org/officeDocument/2006/relationships" r:embed="rId1"/>
        <a:srcRect l="-1" t="29224" r="913" b="24201"/>
        <a:stretch/>
      </xdr:blipFill>
      <xdr:spPr>
        <a:xfrm>
          <a:off x="35404425" y="5076825"/>
          <a:ext cx="1800225" cy="428624"/>
        </a:xfrm>
        <a:prstGeom prst="rect">
          <a:avLst/>
        </a:prstGeom>
      </xdr:spPr>
    </xdr:pic>
    <xdr:clientData/>
  </xdr:twoCellAnchor>
  <xdr:twoCellAnchor editAs="oneCell">
    <xdr:from>
      <xdr:col>32</xdr:col>
      <xdr:colOff>0</xdr:colOff>
      <xdr:row>23</xdr:row>
      <xdr:rowOff>0</xdr:rowOff>
    </xdr:from>
    <xdr:to>
      <xdr:col>35</xdr:col>
      <xdr:colOff>228600</xdr:colOff>
      <xdr:row>25</xdr:row>
      <xdr:rowOff>47624</xdr:rowOff>
    </xdr:to>
    <xdr:pic>
      <xdr:nvPicPr>
        <xdr:cNvPr id="130" name="Picture 2">
          <a:extLst>
            <a:ext uri="{FF2B5EF4-FFF2-40B4-BE49-F238E27FC236}">
              <a16:creationId xmlns:a16="http://schemas.microsoft.com/office/drawing/2014/main" id="{93F68A0A-4C48-49D7-8782-A2459E716BA5}"/>
            </a:ext>
          </a:extLst>
        </xdr:cNvPr>
        <xdr:cNvPicPr/>
      </xdr:nvPicPr>
      <xdr:blipFill rotWithShape="1">
        <a:blip xmlns:r="http://schemas.openxmlformats.org/officeDocument/2006/relationships" r:embed="rId1"/>
        <a:srcRect l="-1" t="29224" r="913" b="24201"/>
        <a:stretch/>
      </xdr:blipFill>
      <xdr:spPr>
        <a:xfrm>
          <a:off x="22831425" y="5076825"/>
          <a:ext cx="1800225" cy="428624"/>
        </a:xfrm>
        <a:prstGeom prst="rect">
          <a:avLst/>
        </a:prstGeom>
      </xdr:spPr>
    </xdr:pic>
    <xdr:clientData/>
  </xdr:twoCellAnchor>
  <xdr:twoCellAnchor editAs="oneCell">
    <xdr:from>
      <xdr:col>23</xdr:col>
      <xdr:colOff>0</xdr:colOff>
      <xdr:row>23</xdr:row>
      <xdr:rowOff>0</xdr:rowOff>
    </xdr:from>
    <xdr:to>
      <xdr:col>26</xdr:col>
      <xdr:colOff>228600</xdr:colOff>
      <xdr:row>25</xdr:row>
      <xdr:rowOff>47624</xdr:rowOff>
    </xdr:to>
    <xdr:pic>
      <xdr:nvPicPr>
        <xdr:cNvPr id="131" name="Picture 2">
          <a:extLst>
            <a:ext uri="{FF2B5EF4-FFF2-40B4-BE49-F238E27FC236}">
              <a16:creationId xmlns:a16="http://schemas.microsoft.com/office/drawing/2014/main" id="{196F07FB-7306-44E3-A4AC-BB450D48960A}"/>
            </a:ext>
          </a:extLst>
        </xdr:cNvPr>
        <xdr:cNvPicPr/>
      </xdr:nvPicPr>
      <xdr:blipFill rotWithShape="1">
        <a:blip xmlns:r="http://schemas.openxmlformats.org/officeDocument/2006/relationships" r:embed="rId1"/>
        <a:srcRect l="-1" t="29224" r="913" b="24201"/>
        <a:stretch/>
      </xdr:blipFill>
      <xdr:spPr>
        <a:xfrm>
          <a:off x="16544925" y="5076825"/>
          <a:ext cx="1800225" cy="428624"/>
        </a:xfrm>
        <a:prstGeom prst="rect">
          <a:avLst/>
        </a:prstGeom>
      </xdr:spPr>
    </xdr:pic>
    <xdr:clientData/>
  </xdr:twoCellAnchor>
  <xdr:twoCellAnchor editAs="oneCell">
    <xdr:from>
      <xdr:col>14</xdr:col>
      <xdr:colOff>0</xdr:colOff>
      <xdr:row>23</xdr:row>
      <xdr:rowOff>0</xdr:rowOff>
    </xdr:from>
    <xdr:to>
      <xdr:col>17</xdr:col>
      <xdr:colOff>228600</xdr:colOff>
      <xdr:row>25</xdr:row>
      <xdr:rowOff>47624</xdr:rowOff>
    </xdr:to>
    <xdr:pic>
      <xdr:nvPicPr>
        <xdr:cNvPr id="132" name="Picture 2">
          <a:extLst>
            <a:ext uri="{FF2B5EF4-FFF2-40B4-BE49-F238E27FC236}">
              <a16:creationId xmlns:a16="http://schemas.microsoft.com/office/drawing/2014/main" id="{CABC77E4-6E58-4EC5-BB39-1005A28DADC7}"/>
            </a:ext>
          </a:extLst>
        </xdr:cNvPr>
        <xdr:cNvPicPr/>
      </xdr:nvPicPr>
      <xdr:blipFill rotWithShape="1">
        <a:blip xmlns:r="http://schemas.openxmlformats.org/officeDocument/2006/relationships" r:embed="rId1"/>
        <a:srcRect l="-1" t="29224" r="913" b="24201"/>
        <a:stretch/>
      </xdr:blipFill>
      <xdr:spPr>
        <a:xfrm>
          <a:off x="10258425" y="5076825"/>
          <a:ext cx="1800225" cy="428624"/>
        </a:xfrm>
        <a:prstGeom prst="rect">
          <a:avLst/>
        </a:prstGeom>
      </xdr:spPr>
    </xdr:pic>
    <xdr:clientData/>
  </xdr:twoCellAnchor>
  <xdr:twoCellAnchor editAs="oneCell">
    <xdr:from>
      <xdr:col>5</xdr:col>
      <xdr:colOff>0</xdr:colOff>
      <xdr:row>23</xdr:row>
      <xdr:rowOff>0</xdr:rowOff>
    </xdr:from>
    <xdr:to>
      <xdr:col>8</xdr:col>
      <xdr:colOff>228600</xdr:colOff>
      <xdr:row>25</xdr:row>
      <xdr:rowOff>47624</xdr:rowOff>
    </xdr:to>
    <xdr:pic>
      <xdr:nvPicPr>
        <xdr:cNvPr id="133" name="Picture 2">
          <a:extLst>
            <a:ext uri="{FF2B5EF4-FFF2-40B4-BE49-F238E27FC236}">
              <a16:creationId xmlns:a16="http://schemas.microsoft.com/office/drawing/2014/main" id="{F80D782F-8586-4AAD-97BE-039E22065266}"/>
            </a:ext>
          </a:extLst>
        </xdr:cNvPr>
        <xdr:cNvPicPr/>
      </xdr:nvPicPr>
      <xdr:blipFill rotWithShape="1">
        <a:blip xmlns:r="http://schemas.openxmlformats.org/officeDocument/2006/relationships" r:embed="rId1"/>
        <a:srcRect l="-1" t="29224" r="913" b="24201"/>
        <a:stretch/>
      </xdr:blipFill>
      <xdr:spPr>
        <a:xfrm>
          <a:off x="3971925" y="5076825"/>
          <a:ext cx="1800225" cy="4286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923"/>
  <sheetViews>
    <sheetView showZeros="0" zoomScaleNormal="100" workbookViewId="0">
      <pane ySplit="5" topLeftCell="A6" activePane="bottomLeft" state="frozen"/>
      <selection pane="bottomLeft" activeCell="P8" sqref="P8"/>
    </sheetView>
  </sheetViews>
  <sheetFormatPr defaultColWidth="9.140625" defaultRowHeight="15" x14ac:dyDescent="0.25"/>
  <cols>
    <col min="1" max="6" width="11.85546875" customWidth="1"/>
    <col min="7" max="7" width="2" customWidth="1"/>
    <col min="8" max="11" width="11.85546875" customWidth="1"/>
    <col min="12" max="12" width="11.85546875" style="37" customWidth="1"/>
    <col min="13" max="13" width="8.28515625" customWidth="1"/>
    <col min="14" max="15" width="12.42578125" customWidth="1"/>
    <col min="16" max="16" width="12.28515625" customWidth="1"/>
    <col min="17" max="17" width="18.28515625" customWidth="1"/>
    <col min="18" max="18" width="10.85546875" customWidth="1"/>
    <col min="19" max="19" width="9" customWidth="1"/>
    <col min="22" max="22" width="10.42578125" bestFit="1" customWidth="1"/>
    <col min="25" max="25" width="10.42578125" bestFit="1" customWidth="1"/>
  </cols>
  <sheetData>
    <row r="1" spans="1:32" ht="18.75" x14ac:dyDescent="0.3">
      <c r="A1" s="1" t="s">
        <v>181</v>
      </c>
      <c r="K1" s="36"/>
      <c r="M1" s="37"/>
      <c r="N1" s="37"/>
      <c r="O1" s="37"/>
      <c r="P1" s="37"/>
      <c r="Q1" s="36"/>
    </row>
    <row r="2" spans="1:32" x14ac:dyDescent="0.25">
      <c r="K2" s="36"/>
      <c r="M2" s="37"/>
      <c r="N2" s="37"/>
      <c r="O2" s="37"/>
      <c r="P2" s="37"/>
      <c r="Q2" s="36"/>
      <c r="R2" s="37"/>
    </row>
    <row r="3" spans="1:32" x14ac:dyDescent="0.25">
      <c r="K3" s="36"/>
      <c r="M3" s="37"/>
      <c r="N3" s="37"/>
      <c r="O3" s="37"/>
      <c r="AA3" s="24" t="s">
        <v>186</v>
      </c>
    </row>
    <row r="4" spans="1:32" x14ac:dyDescent="0.25">
      <c r="A4" s="39">
        <f>+WEEKNUM(B4,1)</f>
        <v>0</v>
      </c>
      <c r="B4" s="40"/>
      <c r="H4" s="35"/>
      <c r="I4" s="35"/>
      <c r="T4" s="37"/>
      <c r="U4" s="36"/>
      <c r="V4" s="37"/>
      <c r="W4" s="37"/>
      <c r="X4" s="36"/>
      <c r="Y4" s="22">
        <v>2</v>
      </c>
    </row>
    <row r="5" spans="1:32" ht="15.75" thickBot="1" x14ac:dyDescent="0.3">
      <c r="A5" s="48" t="s">
        <v>175</v>
      </c>
      <c r="B5" s="48" t="s">
        <v>0</v>
      </c>
      <c r="C5" s="48" t="s">
        <v>1</v>
      </c>
      <c r="D5" s="48" t="s">
        <v>7</v>
      </c>
      <c r="E5" s="48" t="s">
        <v>2</v>
      </c>
      <c r="F5" s="48" t="s">
        <v>3</v>
      </c>
      <c r="H5" s="49" t="s">
        <v>165</v>
      </c>
      <c r="I5" s="48" t="s">
        <v>8</v>
      </c>
      <c r="M5" t="s">
        <v>233</v>
      </c>
      <c r="R5" s="31" t="s">
        <v>188</v>
      </c>
      <c r="S5" s="31" t="s">
        <v>163</v>
      </c>
      <c r="T5" s="31" t="s">
        <v>4</v>
      </c>
      <c r="U5" s="32" t="s">
        <v>5</v>
      </c>
      <c r="V5" s="31" t="s">
        <v>164</v>
      </c>
      <c r="X5" s="32" t="s">
        <v>6</v>
      </c>
      <c r="Y5" s="31" t="s">
        <v>164</v>
      </c>
      <c r="AA5" s="3" t="s">
        <v>4</v>
      </c>
      <c r="AB5" s="20" t="s">
        <v>5</v>
      </c>
      <c r="AC5" s="3" t="s">
        <v>164</v>
      </c>
      <c r="AE5" s="20" t="s">
        <v>6</v>
      </c>
      <c r="AF5" s="3" t="s">
        <v>164</v>
      </c>
    </row>
    <row r="6" spans="1:32" ht="15.75" x14ac:dyDescent="0.25">
      <c r="A6" s="50" t="s">
        <v>193</v>
      </c>
      <c r="B6" s="51" t="str">
        <f>VLOOKUP(A6,'Lista de Trabajadores'!$A$7:$E$105,2,0)</f>
        <v>Manuel   A.Campos Jimenez</v>
      </c>
      <c r="C6" s="51" t="str">
        <f>VLOOKUP(A6,'Lista de Trabajadores'!$A$7:$E$105,3,0)</f>
        <v>Manuel   A.</v>
      </c>
      <c r="D6" s="52" t="str">
        <f>VLOOKUP(A6,'Lista de Trabajadores'!$A$7:$E$105,4,0)</f>
        <v>Campos Jimenez</v>
      </c>
      <c r="E6" s="53"/>
      <c r="F6" s="53"/>
      <c r="G6" s="53"/>
      <c r="H6" s="53"/>
      <c r="I6" s="54"/>
      <c r="J6" s="37"/>
      <c r="M6" s="75" t="str">
        <f>'Lista de Trabajadores'!A7</f>
        <v>T01</v>
      </c>
      <c r="N6" s="76" t="str">
        <f>'Lista de Trabajadores'!C7</f>
        <v>Manuel   A.</v>
      </c>
      <c r="O6" s="76" t="str">
        <f>'Lista de Trabajadores'!D7</f>
        <v>Campos Jimenez</v>
      </c>
      <c r="P6" s="68">
        <f>'Lista de Trabajadores'!E7</f>
        <v>2.2283756756756756</v>
      </c>
      <c r="Q6" s="37"/>
      <c r="S6" s="37"/>
      <c r="T6" s="37"/>
      <c r="U6" s="36"/>
      <c r="V6" s="37"/>
      <c r="W6" s="37"/>
      <c r="X6" s="36"/>
      <c r="Y6" s="37"/>
    </row>
    <row r="7" spans="1:32" x14ac:dyDescent="0.25">
      <c r="A7" s="55" t="s">
        <v>166</v>
      </c>
      <c r="B7" s="2"/>
      <c r="C7" s="2"/>
      <c r="D7" s="2"/>
      <c r="E7" s="2"/>
      <c r="F7" s="2"/>
      <c r="G7" s="34"/>
      <c r="H7" s="2"/>
      <c r="I7" s="56"/>
      <c r="M7" s="75" t="str">
        <f>'Lista de Trabajadores'!A8</f>
        <v>T02</v>
      </c>
      <c r="N7" s="76" t="str">
        <f>'Lista de Trabajadores'!C8</f>
        <v>Alejandro  José</v>
      </c>
      <c r="O7" s="76" t="str">
        <f>'Lista de Trabajadores'!D8</f>
        <v>Guzman</v>
      </c>
      <c r="P7" s="68">
        <f>'Lista de Trabajadores'!E8</f>
        <v>2.0797702702702705</v>
      </c>
      <c r="R7" s="23" t="str">
        <f>+$A$6</f>
        <v>t01</v>
      </c>
      <c r="S7" s="23" t="str">
        <f>+$D$6</f>
        <v>Campos Jimenez</v>
      </c>
      <c r="T7" s="22">
        <f>+AA$7</f>
        <v>0</v>
      </c>
      <c r="U7" s="33">
        <f>COUNTIF($B$7:$F$15,T7)</f>
        <v>0</v>
      </c>
      <c r="V7" s="23" t="e">
        <f>+U7*S7</f>
        <v>#VALUE!</v>
      </c>
      <c r="X7" s="33">
        <f>SUMIF($H$7:$H$15,T7,$I$7:$I$15)</f>
        <v>0</v>
      </c>
      <c r="Y7" s="23" t="e">
        <f>+(X7*S7)*$Y$4</f>
        <v>#VALUE!</v>
      </c>
      <c r="AA7" s="26">
        <f>+'Resumin por MdO por OT'!A6</f>
        <v>0</v>
      </c>
      <c r="AB7" s="21">
        <f>SUMIF(T:T,AA7,U:U)</f>
        <v>0</v>
      </c>
      <c r="AC7" s="27" t="e">
        <f>SUMIF(T:T,AA7,V:V)</f>
        <v>#VALUE!</v>
      </c>
      <c r="AD7" s="28"/>
      <c r="AE7" s="21">
        <f>SUMIF(T:T,AA7,X:X)</f>
        <v>0</v>
      </c>
      <c r="AF7" s="27" t="e">
        <f>SUMIF(T:T,AA7,Y:Y)</f>
        <v>#VALUE!</v>
      </c>
    </row>
    <row r="8" spans="1:32" x14ac:dyDescent="0.25">
      <c r="A8" s="55" t="s">
        <v>167</v>
      </c>
      <c r="B8" s="2"/>
      <c r="C8" s="2"/>
      <c r="D8" s="2"/>
      <c r="E8" s="2"/>
      <c r="F8" s="2"/>
      <c r="G8" s="34"/>
      <c r="H8" s="2"/>
      <c r="I8" s="56"/>
      <c r="M8" s="75" t="str">
        <f>'Lista de Trabajadores'!A9</f>
        <v>T03</v>
      </c>
      <c r="N8" s="76" t="str">
        <f>'Lista de Trabajadores'!C9</f>
        <v>Henrry José</v>
      </c>
      <c r="O8" s="76" t="str">
        <f>'Lista de Trabajadores'!D9</f>
        <v>Ruiz  Lopez</v>
      </c>
      <c r="P8" s="68">
        <f>'Lista de Trabajadores'!E9</f>
        <v>2.63805945945946</v>
      </c>
      <c r="R8" s="23" t="str">
        <f t="shared" ref="R8:R26" si="0">+$A$6</f>
        <v>t01</v>
      </c>
      <c r="S8" s="23" t="str">
        <f t="shared" ref="S8:S26" si="1">+$D$6</f>
        <v>Campos Jimenez</v>
      </c>
      <c r="T8" s="22">
        <f>+AA$8</f>
        <v>0</v>
      </c>
      <c r="U8" s="33">
        <f t="shared" ref="U8:U25" si="2">COUNTIF($B$7:$F$15,T8)</f>
        <v>0</v>
      </c>
      <c r="V8" s="23" t="e">
        <f t="shared" ref="V8:V25" si="3">+U8*S8</f>
        <v>#VALUE!</v>
      </c>
      <c r="X8" s="33">
        <f t="shared" ref="X8:X26" si="4">SUMIF($H$7:$H$15,T8,$I$7:$I$15)</f>
        <v>0</v>
      </c>
      <c r="Y8" s="23" t="e">
        <f t="shared" ref="Y8:Y26" si="5">+(X8*S8)*$Y$4</f>
        <v>#VALUE!</v>
      </c>
      <c r="AA8" s="26">
        <f>+'Resumin por MdO por OT'!A7</f>
        <v>0</v>
      </c>
      <c r="AB8" s="21">
        <f>SUMIF(T:T,AA8,U:U)</f>
        <v>0</v>
      </c>
      <c r="AC8" s="27" t="e">
        <f t="shared" ref="AC8:AC26" si="6">SUMIF(T:T,AA8,V:V)</f>
        <v>#VALUE!</v>
      </c>
      <c r="AD8" s="28"/>
      <c r="AE8" s="21">
        <f t="shared" ref="AE8:AE26" si="7">SUMIF(T:T,AA8,X:X)</f>
        <v>0</v>
      </c>
      <c r="AF8" s="27" t="e">
        <f t="shared" ref="AF8:AF26" si="8">SUMIF(T:T,AA8,Y:Y)</f>
        <v>#VALUE!</v>
      </c>
    </row>
    <row r="9" spans="1:32" x14ac:dyDescent="0.25">
      <c r="A9" s="55" t="s">
        <v>168</v>
      </c>
      <c r="B9" s="2"/>
      <c r="C9" s="2"/>
      <c r="D9" s="2"/>
      <c r="E9" s="2"/>
      <c r="F9" s="2"/>
      <c r="G9" s="34"/>
      <c r="H9" s="2"/>
      <c r="I9" s="56"/>
      <c r="M9" s="75" t="str">
        <f>'Lista de Trabajadores'!A10</f>
        <v>T04</v>
      </c>
      <c r="N9" s="76" t="str">
        <f>'Lista de Trabajadores'!C10</f>
        <v>Elton  S.</v>
      </c>
      <c r="O9" s="76" t="str">
        <f>'Lista de Trabajadores'!D10</f>
        <v>Lopez  Maldonado</v>
      </c>
      <c r="P9" s="68">
        <f>'Lista de Trabajadores'!E10</f>
        <v>2.4660189189189183</v>
      </c>
      <c r="R9" s="23" t="str">
        <f t="shared" si="0"/>
        <v>t01</v>
      </c>
      <c r="S9" s="23" t="str">
        <f t="shared" si="1"/>
        <v>Campos Jimenez</v>
      </c>
      <c r="T9" s="22">
        <f>+AA$9</f>
        <v>0</v>
      </c>
      <c r="U9" s="33">
        <f t="shared" si="2"/>
        <v>0</v>
      </c>
      <c r="V9" s="23" t="e">
        <f t="shared" si="3"/>
        <v>#VALUE!</v>
      </c>
      <c r="X9" s="33">
        <f t="shared" si="4"/>
        <v>0</v>
      </c>
      <c r="Y9" s="23" t="e">
        <f t="shared" si="5"/>
        <v>#VALUE!</v>
      </c>
      <c r="AA9" s="26">
        <f>+'Resumin por MdO por OT'!A8</f>
        <v>0</v>
      </c>
      <c r="AB9" s="21">
        <f t="shared" ref="AB9:AB26" si="9">SUMIF(T:T,AA9,U:U)</f>
        <v>0</v>
      </c>
      <c r="AC9" s="27" t="e">
        <f t="shared" si="6"/>
        <v>#VALUE!</v>
      </c>
      <c r="AD9" s="28"/>
      <c r="AE9" s="21">
        <f t="shared" si="7"/>
        <v>0</v>
      </c>
      <c r="AF9" s="27" t="e">
        <f t="shared" si="8"/>
        <v>#VALUE!</v>
      </c>
    </row>
    <row r="10" spans="1:32" x14ac:dyDescent="0.25">
      <c r="A10" s="55" t="s">
        <v>169</v>
      </c>
      <c r="B10" s="2"/>
      <c r="C10" s="2"/>
      <c r="D10" s="2"/>
      <c r="E10" s="2"/>
      <c r="F10" s="2"/>
      <c r="G10" s="34"/>
      <c r="H10" s="2"/>
      <c r="I10" s="56"/>
      <c r="M10" s="75" t="str">
        <f>'Lista de Trabajadores'!A11</f>
        <v>T05</v>
      </c>
      <c r="N10" s="76" t="str">
        <f>'Lista de Trabajadores'!C11</f>
        <v>Jairo Ismael</v>
      </c>
      <c r="O10" s="76" t="str">
        <f>'Lista de Trabajadores'!D11</f>
        <v>Flores Garcia</v>
      </c>
      <c r="P10" s="68">
        <f>'Lista de Trabajadores'!E11</f>
        <v>2.0055459459459457</v>
      </c>
      <c r="R10" s="23" t="str">
        <f t="shared" si="0"/>
        <v>t01</v>
      </c>
      <c r="S10" s="23" t="str">
        <f t="shared" si="1"/>
        <v>Campos Jimenez</v>
      </c>
      <c r="T10" s="22">
        <f>+AA$10</f>
        <v>0</v>
      </c>
      <c r="U10" s="33">
        <f>COUNTIF($B$7:$F$15,T10)</f>
        <v>0</v>
      </c>
      <c r="V10" s="23" t="e">
        <f>+U10*S10</f>
        <v>#VALUE!</v>
      </c>
      <c r="X10" s="33">
        <f t="shared" si="4"/>
        <v>0</v>
      </c>
      <c r="Y10" s="23" t="e">
        <f t="shared" si="5"/>
        <v>#VALUE!</v>
      </c>
      <c r="AA10" s="26">
        <f>+'Resumin por MdO por OT'!A9</f>
        <v>0</v>
      </c>
      <c r="AB10" s="21">
        <f t="shared" si="9"/>
        <v>0</v>
      </c>
      <c r="AC10" s="27" t="e">
        <f t="shared" si="6"/>
        <v>#VALUE!</v>
      </c>
      <c r="AD10" s="28"/>
      <c r="AE10" s="21">
        <f t="shared" si="7"/>
        <v>0</v>
      </c>
      <c r="AF10" s="27" t="e">
        <f t="shared" si="8"/>
        <v>#VALUE!</v>
      </c>
    </row>
    <row r="11" spans="1:32" ht="15.75" thickBot="1" x14ac:dyDescent="0.3">
      <c r="A11" s="55" t="s">
        <v>170</v>
      </c>
      <c r="B11" s="46"/>
      <c r="C11" s="46"/>
      <c r="D11" s="46"/>
      <c r="E11" s="46"/>
      <c r="F11" s="46"/>
      <c r="G11" s="34"/>
      <c r="H11" s="46"/>
      <c r="I11" s="57"/>
      <c r="M11" s="75" t="str">
        <f>'Lista de Trabajadores'!A12</f>
        <v>T06</v>
      </c>
      <c r="N11" s="76" t="str">
        <f>'Lista de Trabajadores'!C12</f>
        <v>Mauricio J.</v>
      </c>
      <c r="O11" s="76" t="str">
        <f>'Lista de Trabajadores'!D12</f>
        <v>Brenes Moya</v>
      </c>
      <c r="P11" s="68">
        <f>'Lista de Trabajadores'!E12</f>
        <v>2.3769027027027021</v>
      </c>
      <c r="R11" s="23" t="str">
        <f t="shared" si="0"/>
        <v>t01</v>
      </c>
      <c r="S11" s="23" t="str">
        <f t="shared" si="1"/>
        <v>Campos Jimenez</v>
      </c>
      <c r="T11" s="22">
        <f>+AA$11</f>
        <v>0</v>
      </c>
      <c r="U11" s="33">
        <f t="shared" si="2"/>
        <v>0</v>
      </c>
      <c r="V11" s="23" t="e">
        <f t="shared" si="3"/>
        <v>#VALUE!</v>
      </c>
      <c r="X11" s="33">
        <f t="shared" si="4"/>
        <v>0</v>
      </c>
      <c r="Y11" s="23" t="e">
        <f t="shared" si="5"/>
        <v>#VALUE!</v>
      </c>
      <c r="AA11" s="26">
        <f>+'Resumin por MdO por OT'!A10</f>
        <v>0</v>
      </c>
      <c r="AB11" s="21">
        <f t="shared" si="9"/>
        <v>0</v>
      </c>
      <c r="AC11" s="27" t="e">
        <f t="shared" si="6"/>
        <v>#VALUE!</v>
      </c>
      <c r="AD11" s="28"/>
      <c r="AE11" s="21">
        <f t="shared" si="7"/>
        <v>0</v>
      </c>
      <c r="AF11" s="27" t="e">
        <f t="shared" si="8"/>
        <v>#VALUE!</v>
      </c>
    </row>
    <row r="12" spans="1:32" x14ac:dyDescent="0.25">
      <c r="A12" s="55" t="s">
        <v>171</v>
      </c>
      <c r="B12" s="45"/>
      <c r="C12" s="45"/>
      <c r="D12" s="45"/>
      <c r="E12" s="45"/>
      <c r="F12" s="45"/>
      <c r="G12" s="34"/>
      <c r="H12" s="45"/>
      <c r="I12" s="58"/>
      <c r="M12" s="75" t="str">
        <f>'Lista de Trabajadores'!A13</f>
        <v>T07</v>
      </c>
      <c r="N12" s="76" t="str">
        <f>'Lista de Trabajadores'!C13</f>
        <v>Juan Pablo</v>
      </c>
      <c r="O12" s="76" t="str">
        <f>'Lista de Trabajadores'!D13</f>
        <v xml:space="preserve">Campos  </v>
      </c>
      <c r="P12" s="68">
        <f>'Lista de Trabajadores'!E13</f>
        <v>1.7232270270270269</v>
      </c>
      <c r="R12" s="23" t="str">
        <f t="shared" si="0"/>
        <v>t01</v>
      </c>
      <c r="S12" s="23" t="str">
        <f t="shared" si="1"/>
        <v>Campos Jimenez</v>
      </c>
      <c r="T12" s="22">
        <f>+AA$12</f>
        <v>0</v>
      </c>
      <c r="U12" s="33">
        <f t="shared" si="2"/>
        <v>0</v>
      </c>
      <c r="V12" s="23" t="e">
        <f t="shared" si="3"/>
        <v>#VALUE!</v>
      </c>
      <c r="X12" s="33">
        <f t="shared" si="4"/>
        <v>0</v>
      </c>
      <c r="Y12" s="23" t="e">
        <f t="shared" si="5"/>
        <v>#VALUE!</v>
      </c>
      <c r="AA12" s="26">
        <f>+'Resumin por MdO por OT'!A11</f>
        <v>0</v>
      </c>
      <c r="AB12" s="21">
        <f t="shared" si="9"/>
        <v>0</v>
      </c>
      <c r="AC12" s="27" t="e">
        <f t="shared" si="6"/>
        <v>#VALUE!</v>
      </c>
      <c r="AD12" s="28"/>
      <c r="AE12" s="21">
        <f t="shared" si="7"/>
        <v>0</v>
      </c>
      <c r="AF12" s="27" t="e">
        <f t="shared" si="8"/>
        <v>#VALUE!</v>
      </c>
    </row>
    <row r="13" spans="1:32" x14ac:dyDescent="0.25">
      <c r="A13" s="55" t="s">
        <v>172</v>
      </c>
      <c r="B13" s="2"/>
      <c r="C13" s="2"/>
      <c r="D13" s="2"/>
      <c r="E13" s="2"/>
      <c r="F13" s="2"/>
      <c r="G13" s="34"/>
      <c r="H13" s="2"/>
      <c r="I13" s="56"/>
      <c r="M13" s="75" t="str">
        <f>'Lista de Trabajadores'!A14</f>
        <v>T08</v>
      </c>
      <c r="N13" s="76" t="str">
        <f>'Lista de Trabajadores'!C14</f>
        <v xml:space="preserve">Alfredo </v>
      </c>
      <c r="O13" s="76" t="str">
        <f>'Lista de Trabajadores'!D14</f>
        <v>Morales Mena</v>
      </c>
      <c r="P13" s="68">
        <f>'Lista de Trabajadores'!E14</f>
        <v>2.3769027027027021</v>
      </c>
      <c r="R13" s="23" t="str">
        <f t="shared" si="0"/>
        <v>t01</v>
      </c>
      <c r="S13" s="23" t="str">
        <f t="shared" si="1"/>
        <v>Campos Jimenez</v>
      </c>
      <c r="T13" s="22">
        <f>+AA$13</f>
        <v>0</v>
      </c>
      <c r="U13" s="33">
        <f t="shared" si="2"/>
        <v>0</v>
      </c>
      <c r="V13" s="23" t="e">
        <f t="shared" si="3"/>
        <v>#VALUE!</v>
      </c>
      <c r="X13" s="33">
        <f t="shared" si="4"/>
        <v>0</v>
      </c>
      <c r="Y13" s="23" t="e">
        <f t="shared" si="5"/>
        <v>#VALUE!</v>
      </c>
      <c r="AA13" s="26">
        <f>+'Resumin por MdO por OT'!A12</f>
        <v>0</v>
      </c>
      <c r="AB13" s="21">
        <f t="shared" si="9"/>
        <v>0</v>
      </c>
      <c r="AC13" s="27" t="e">
        <f t="shared" si="6"/>
        <v>#VALUE!</v>
      </c>
      <c r="AD13" s="28"/>
      <c r="AE13" s="21">
        <f t="shared" si="7"/>
        <v>0</v>
      </c>
      <c r="AF13" s="27" t="e">
        <f t="shared" si="8"/>
        <v>#VALUE!</v>
      </c>
    </row>
    <row r="14" spans="1:32" x14ac:dyDescent="0.25">
      <c r="A14" s="55" t="s">
        <v>173</v>
      </c>
      <c r="B14" s="2"/>
      <c r="C14" s="2"/>
      <c r="D14" s="2"/>
      <c r="E14" s="2"/>
      <c r="F14" s="2"/>
      <c r="G14" s="34"/>
      <c r="H14" s="2"/>
      <c r="I14" s="56"/>
      <c r="M14" s="75" t="str">
        <f>'Lista de Trabajadores'!A15</f>
        <v>T09</v>
      </c>
      <c r="N14" s="76" t="str">
        <f>'Lista de Trabajadores'!C15</f>
        <v>Eliezer J.</v>
      </c>
      <c r="O14" s="76" t="str">
        <f>'Lista de Trabajadores'!D15</f>
        <v>Calero  M,</v>
      </c>
      <c r="P14" s="68">
        <f>'Lista de Trabajadores'!E15</f>
        <v>1.7232270270270269</v>
      </c>
      <c r="R14" s="23" t="str">
        <f t="shared" si="0"/>
        <v>t01</v>
      </c>
      <c r="S14" s="23" t="str">
        <f t="shared" si="1"/>
        <v>Campos Jimenez</v>
      </c>
      <c r="T14" s="22">
        <f>+AA$14</f>
        <v>0</v>
      </c>
      <c r="U14" s="33">
        <f t="shared" si="2"/>
        <v>0</v>
      </c>
      <c r="V14" s="23" t="e">
        <f t="shared" si="3"/>
        <v>#VALUE!</v>
      </c>
      <c r="X14" s="33">
        <f t="shared" si="4"/>
        <v>0</v>
      </c>
      <c r="Y14" s="23" t="e">
        <f t="shared" si="5"/>
        <v>#VALUE!</v>
      </c>
      <c r="AA14" s="26">
        <f>+'Resumin por MdO por OT'!A13</f>
        <v>0</v>
      </c>
      <c r="AB14" s="21">
        <f t="shared" si="9"/>
        <v>0</v>
      </c>
      <c r="AC14" s="27" t="e">
        <f t="shared" si="6"/>
        <v>#VALUE!</v>
      </c>
      <c r="AD14" s="28"/>
      <c r="AE14" s="21">
        <f t="shared" si="7"/>
        <v>0</v>
      </c>
      <c r="AF14" s="27" t="e">
        <f t="shared" si="8"/>
        <v>#VALUE!</v>
      </c>
    </row>
    <row r="15" spans="1:32" x14ac:dyDescent="0.25">
      <c r="A15" s="55" t="s">
        <v>174</v>
      </c>
      <c r="B15" s="2"/>
      <c r="C15" s="2"/>
      <c r="D15" s="2"/>
      <c r="E15" s="2"/>
      <c r="F15" s="2"/>
      <c r="G15" s="34"/>
      <c r="H15" s="2"/>
      <c r="I15" s="56"/>
      <c r="M15" s="75" t="str">
        <f>'Lista de Trabajadores'!A16</f>
        <v>T10</v>
      </c>
      <c r="N15" s="76" t="str">
        <f>'Lista de Trabajadores'!C16</f>
        <v>Roberto Carlos</v>
      </c>
      <c r="O15" s="76" t="str">
        <f>'Lista de Trabajadores'!D16</f>
        <v>Gonzalez</v>
      </c>
      <c r="P15" s="68">
        <f>'Lista de Trabajadores'!E16</f>
        <v>2.674035135135135</v>
      </c>
      <c r="R15" s="23" t="str">
        <f t="shared" si="0"/>
        <v>t01</v>
      </c>
      <c r="S15" s="23" t="str">
        <f t="shared" si="1"/>
        <v>Campos Jimenez</v>
      </c>
      <c r="T15" s="22">
        <f>+AA$15</f>
        <v>0</v>
      </c>
      <c r="U15" s="33">
        <f t="shared" si="2"/>
        <v>0</v>
      </c>
      <c r="V15" s="23" t="e">
        <f t="shared" si="3"/>
        <v>#VALUE!</v>
      </c>
      <c r="X15" s="33">
        <f t="shared" si="4"/>
        <v>0</v>
      </c>
      <c r="Y15" s="23" t="e">
        <f t="shared" si="5"/>
        <v>#VALUE!</v>
      </c>
      <c r="AA15" s="26">
        <f>+'Resumin por MdO por OT'!A14</f>
        <v>0</v>
      </c>
      <c r="AB15" s="21">
        <f t="shared" si="9"/>
        <v>0</v>
      </c>
      <c r="AC15" s="27" t="e">
        <f t="shared" si="6"/>
        <v>#VALUE!</v>
      </c>
      <c r="AD15" s="28"/>
      <c r="AE15" s="21">
        <f t="shared" si="7"/>
        <v>0</v>
      </c>
      <c r="AF15" s="27" t="e">
        <f t="shared" si="8"/>
        <v>#VALUE!</v>
      </c>
    </row>
    <row r="16" spans="1:32" x14ac:dyDescent="0.25">
      <c r="A16" s="55"/>
      <c r="B16" s="34"/>
      <c r="C16" s="34"/>
      <c r="D16" s="34"/>
      <c r="E16" s="34"/>
      <c r="F16" s="34"/>
      <c r="G16" s="34"/>
      <c r="H16" s="34"/>
      <c r="I16" s="59"/>
      <c r="M16" s="75" t="str">
        <f>'Lista de Trabajadores'!A17</f>
        <v>T11</v>
      </c>
      <c r="N16" s="76" t="str">
        <f>'Lista de Trabajadores'!C17</f>
        <v>Nelson A.</v>
      </c>
      <c r="O16" s="76" t="str">
        <f>'Lista de Trabajadores'!D17</f>
        <v>Molina Valerio</v>
      </c>
      <c r="P16" s="68">
        <f>'Lista de Trabajadores'!E17</f>
        <v>1.7232270270270269</v>
      </c>
      <c r="R16" s="23" t="str">
        <f t="shared" si="0"/>
        <v>t01</v>
      </c>
      <c r="S16" s="23" t="str">
        <f t="shared" si="1"/>
        <v>Campos Jimenez</v>
      </c>
      <c r="T16" s="22">
        <f>+AA$16</f>
        <v>0</v>
      </c>
      <c r="U16" s="33">
        <f t="shared" si="2"/>
        <v>0</v>
      </c>
      <c r="V16" s="23" t="e">
        <f t="shared" si="3"/>
        <v>#VALUE!</v>
      </c>
      <c r="X16" s="33">
        <f t="shared" si="4"/>
        <v>0</v>
      </c>
      <c r="Y16" s="23" t="e">
        <f t="shared" si="5"/>
        <v>#VALUE!</v>
      </c>
      <c r="AA16" s="26">
        <f>+'Resumin por MdO por OT'!A15</f>
        <v>0</v>
      </c>
      <c r="AB16" s="21">
        <f t="shared" si="9"/>
        <v>0</v>
      </c>
      <c r="AC16" s="27" t="e">
        <f t="shared" si="6"/>
        <v>#VALUE!</v>
      </c>
      <c r="AD16" s="28"/>
      <c r="AE16" s="21">
        <f t="shared" si="7"/>
        <v>0</v>
      </c>
      <c r="AF16" s="27" t="e">
        <f t="shared" si="8"/>
        <v>#VALUE!</v>
      </c>
    </row>
    <row r="17" spans="1:32" x14ac:dyDescent="0.25">
      <c r="A17" s="55"/>
      <c r="B17" s="34"/>
      <c r="C17" s="34"/>
      <c r="D17" s="34"/>
      <c r="E17" s="34"/>
      <c r="F17" s="34"/>
      <c r="G17" s="34"/>
      <c r="H17" s="34"/>
      <c r="I17" s="59"/>
      <c r="M17" s="75" t="str">
        <f>'Lista de Trabajadores'!A18</f>
        <v>T12</v>
      </c>
      <c r="N17" s="76" t="str">
        <f>'Lista de Trabajadores'!C18</f>
        <v>Jairo Antonio</v>
      </c>
      <c r="O17" s="76" t="str">
        <f>'Lista de Trabajadores'!D18</f>
        <v>Miranda Rivas</v>
      </c>
      <c r="P17" s="68">
        <f>'Lista de Trabajadores'!E18</f>
        <v>2.2282189189189192</v>
      </c>
      <c r="R17" s="23" t="str">
        <f t="shared" si="0"/>
        <v>t01</v>
      </c>
      <c r="S17" s="23" t="str">
        <f t="shared" si="1"/>
        <v>Campos Jimenez</v>
      </c>
      <c r="T17" s="22">
        <f>+AA$17</f>
        <v>0</v>
      </c>
      <c r="U17" s="33">
        <f t="shared" si="2"/>
        <v>0</v>
      </c>
      <c r="V17" s="23" t="e">
        <f t="shared" si="3"/>
        <v>#VALUE!</v>
      </c>
      <c r="X17" s="33">
        <f t="shared" si="4"/>
        <v>0</v>
      </c>
      <c r="Y17" s="23" t="e">
        <f t="shared" si="5"/>
        <v>#VALUE!</v>
      </c>
      <c r="AA17" s="26">
        <f>+'Resumin por MdO por OT'!A16</f>
        <v>0</v>
      </c>
      <c r="AB17" s="21">
        <f t="shared" si="9"/>
        <v>0</v>
      </c>
      <c r="AC17" s="27" t="e">
        <f t="shared" si="6"/>
        <v>#VALUE!</v>
      </c>
      <c r="AD17" s="28"/>
      <c r="AE17" s="21">
        <f t="shared" si="7"/>
        <v>0</v>
      </c>
      <c r="AF17" s="27" t="e">
        <f t="shared" si="8"/>
        <v>#VALUE!</v>
      </c>
    </row>
    <row r="18" spans="1:32" x14ac:dyDescent="0.25">
      <c r="A18" s="55"/>
      <c r="B18" s="34"/>
      <c r="C18" s="34"/>
      <c r="D18" s="34"/>
      <c r="E18" s="34"/>
      <c r="F18" s="34"/>
      <c r="G18" s="34"/>
      <c r="H18" s="34"/>
      <c r="I18" s="59"/>
      <c r="M18" s="75" t="str">
        <f>'Lista de Trabajadores'!A19</f>
        <v>T13</v>
      </c>
      <c r="N18" s="76" t="str">
        <f>'Lista de Trabajadores'!C19</f>
        <v>Jose de los Santos</v>
      </c>
      <c r="O18" s="76" t="str">
        <f>'Lista de Trabajadores'!D19</f>
        <v>Pavon</v>
      </c>
      <c r="P18" s="68">
        <f>'Lista de Trabajadores'!E19</f>
        <v>2.2282189189189192</v>
      </c>
      <c r="R18" s="23" t="str">
        <f t="shared" si="0"/>
        <v>t01</v>
      </c>
      <c r="S18" s="23" t="str">
        <f t="shared" si="1"/>
        <v>Campos Jimenez</v>
      </c>
      <c r="T18" s="22">
        <f>+AA$18</f>
        <v>0</v>
      </c>
      <c r="U18" s="33">
        <f t="shared" si="2"/>
        <v>0</v>
      </c>
      <c r="V18" s="23" t="e">
        <f t="shared" si="3"/>
        <v>#VALUE!</v>
      </c>
      <c r="X18" s="33">
        <f t="shared" si="4"/>
        <v>0</v>
      </c>
      <c r="Y18" s="23" t="e">
        <f t="shared" si="5"/>
        <v>#VALUE!</v>
      </c>
      <c r="AA18" s="26">
        <f>+'Resumin por MdO por OT'!A17</f>
        <v>0</v>
      </c>
      <c r="AB18" s="21">
        <f>SUMIF(T:T,AA18,U:U)</f>
        <v>0</v>
      </c>
      <c r="AC18" s="27" t="e">
        <f t="shared" si="6"/>
        <v>#VALUE!</v>
      </c>
      <c r="AD18" s="28"/>
      <c r="AE18" s="21">
        <f t="shared" si="7"/>
        <v>0</v>
      </c>
      <c r="AF18" s="27" t="e">
        <f t="shared" si="8"/>
        <v>#VALUE!</v>
      </c>
    </row>
    <row r="19" spans="1:32" x14ac:dyDescent="0.25">
      <c r="A19" s="55"/>
      <c r="B19" s="34"/>
      <c r="C19" s="34"/>
      <c r="D19" s="34"/>
      <c r="E19" s="34"/>
      <c r="F19" s="34"/>
      <c r="G19" s="34"/>
      <c r="H19" s="34"/>
      <c r="I19" s="59"/>
      <c r="M19" s="75" t="str">
        <f>'Lista de Trabajadores'!A20</f>
        <v>T14</v>
      </c>
      <c r="N19" s="76" t="str">
        <f>'Lista de Trabajadores'!C20</f>
        <v xml:space="preserve">Denis Ramon </v>
      </c>
      <c r="O19" s="76" t="str">
        <f>'Lista de Trabajadores'!D20</f>
        <v>Chavez  Escobar</v>
      </c>
      <c r="P19" s="68">
        <f>'Lista de Trabajadores'!E20</f>
        <v>2.2282189189189192</v>
      </c>
      <c r="R19" s="23" t="str">
        <f t="shared" si="0"/>
        <v>t01</v>
      </c>
      <c r="S19" s="23" t="str">
        <f t="shared" si="1"/>
        <v>Campos Jimenez</v>
      </c>
      <c r="T19" s="22">
        <f>+AA$19</f>
        <v>0</v>
      </c>
      <c r="U19" s="33">
        <f t="shared" si="2"/>
        <v>0</v>
      </c>
      <c r="V19" s="23" t="e">
        <f t="shared" si="3"/>
        <v>#VALUE!</v>
      </c>
      <c r="X19" s="33">
        <f t="shared" si="4"/>
        <v>0</v>
      </c>
      <c r="Y19" s="23" t="e">
        <f t="shared" si="5"/>
        <v>#VALUE!</v>
      </c>
      <c r="AA19" s="26">
        <f>+'Resumin por MdO por OT'!A18</f>
        <v>0</v>
      </c>
      <c r="AB19" s="21">
        <f t="shared" si="9"/>
        <v>0</v>
      </c>
      <c r="AC19" s="27" t="e">
        <f t="shared" si="6"/>
        <v>#VALUE!</v>
      </c>
      <c r="AD19" s="28"/>
      <c r="AE19" s="21">
        <f t="shared" si="7"/>
        <v>0</v>
      </c>
      <c r="AF19" s="27" t="e">
        <f t="shared" si="8"/>
        <v>#VALUE!</v>
      </c>
    </row>
    <row r="20" spans="1:32" x14ac:dyDescent="0.25">
      <c r="A20" s="55"/>
      <c r="B20" s="34"/>
      <c r="C20" s="34"/>
      <c r="D20" s="34"/>
      <c r="E20" s="34"/>
      <c r="F20" s="34"/>
      <c r="G20" s="34"/>
      <c r="H20" s="34"/>
      <c r="I20" s="59"/>
      <c r="M20" s="75" t="str">
        <f>'Lista de Trabajadores'!A21</f>
        <v>T15</v>
      </c>
      <c r="N20" s="76" t="str">
        <f>'Lista de Trabajadores'!C21</f>
        <v>Lester José</v>
      </c>
      <c r="O20" s="76" t="str">
        <f>'Lista de Trabajadores'!D21</f>
        <v>Vilchez Garcia</v>
      </c>
      <c r="P20" s="68">
        <f>'Lista de Trabajadores'!E21</f>
        <v>1.7232270270270269</v>
      </c>
      <c r="R20" s="23" t="str">
        <f t="shared" si="0"/>
        <v>t01</v>
      </c>
      <c r="S20" s="23" t="str">
        <f t="shared" si="1"/>
        <v>Campos Jimenez</v>
      </c>
      <c r="T20" s="22">
        <f>+AA$20</f>
        <v>0</v>
      </c>
      <c r="U20" s="33">
        <f t="shared" si="2"/>
        <v>0</v>
      </c>
      <c r="V20" s="23" t="e">
        <f t="shared" si="3"/>
        <v>#VALUE!</v>
      </c>
      <c r="X20" s="33">
        <f t="shared" si="4"/>
        <v>0</v>
      </c>
      <c r="Y20" s="23" t="e">
        <f t="shared" si="5"/>
        <v>#VALUE!</v>
      </c>
      <c r="AA20" s="26">
        <f>+'Resumin por MdO por OT'!A19</f>
        <v>0</v>
      </c>
      <c r="AB20" s="21">
        <f t="shared" si="9"/>
        <v>0</v>
      </c>
      <c r="AC20" s="27" t="e">
        <f t="shared" si="6"/>
        <v>#VALUE!</v>
      </c>
      <c r="AD20" s="28"/>
      <c r="AE20" s="21">
        <f t="shared" si="7"/>
        <v>0</v>
      </c>
      <c r="AF20" s="27" t="e">
        <f t="shared" si="8"/>
        <v>#VALUE!</v>
      </c>
    </row>
    <row r="21" spans="1:32" x14ac:dyDescent="0.25">
      <c r="A21" s="55"/>
      <c r="B21" s="34"/>
      <c r="C21" s="34"/>
      <c r="D21" s="34"/>
      <c r="E21" s="34"/>
      <c r="F21" s="34"/>
      <c r="G21" s="34"/>
      <c r="H21" s="34"/>
      <c r="I21" s="59"/>
      <c r="M21" s="75" t="str">
        <f>'Lista de Trabajadores'!A22</f>
        <v>T16</v>
      </c>
      <c r="N21" s="76" t="str">
        <f>'Lista de Trabajadores'!C22</f>
        <v>José Mauricio</v>
      </c>
      <c r="O21" s="76" t="str">
        <f>'Lista de Trabajadores'!D22</f>
        <v>Molina Valerio</v>
      </c>
      <c r="P21" s="68">
        <f>'Lista de Trabajadores'!E22</f>
        <v>1.7232270270270269</v>
      </c>
      <c r="R21" s="23" t="str">
        <f t="shared" si="0"/>
        <v>t01</v>
      </c>
      <c r="S21" s="23" t="str">
        <f t="shared" si="1"/>
        <v>Campos Jimenez</v>
      </c>
      <c r="T21" s="22">
        <f>+AA$21</f>
        <v>0</v>
      </c>
      <c r="U21" s="33">
        <f t="shared" si="2"/>
        <v>0</v>
      </c>
      <c r="V21" s="23" t="e">
        <f>+U21*S21</f>
        <v>#VALUE!</v>
      </c>
      <c r="X21" s="33">
        <f t="shared" si="4"/>
        <v>0</v>
      </c>
      <c r="Y21" s="23" t="e">
        <f t="shared" si="5"/>
        <v>#VALUE!</v>
      </c>
      <c r="AA21" s="26">
        <f>+'Resumin por MdO por OT'!A20</f>
        <v>0</v>
      </c>
      <c r="AB21" s="21">
        <f>SUMIF(T:T,AA21,U:U)</f>
        <v>0</v>
      </c>
      <c r="AC21" s="27" t="e">
        <f t="shared" si="6"/>
        <v>#VALUE!</v>
      </c>
      <c r="AD21" s="28"/>
      <c r="AE21" s="21">
        <f t="shared" si="7"/>
        <v>0</v>
      </c>
      <c r="AF21" s="27" t="e">
        <f t="shared" si="8"/>
        <v>#VALUE!</v>
      </c>
    </row>
    <row r="22" spans="1:32" x14ac:dyDescent="0.25">
      <c r="A22" s="55"/>
      <c r="B22" s="34"/>
      <c r="C22" s="34"/>
      <c r="D22" s="34"/>
      <c r="E22" s="34"/>
      <c r="F22" s="34"/>
      <c r="G22" s="34"/>
      <c r="H22" s="34"/>
      <c r="I22" s="59"/>
      <c r="M22" s="75" t="str">
        <f>'Lista de Trabajadores'!A23</f>
        <v>T17</v>
      </c>
      <c r="N22" s="76" t="str">
        <f>'Lista de Trabajadores'!C23</f>
        <v>Erling Douglas</v>
      </c>
      <c r="O22" s="76" t="str">
        <f>'Lista de Trabajadores'!D23</f>
        <v>Morales Sanchez</v>
      </c>
      <c r="P22" s="68">
        <f>'Lista de Trabajadores'!E23</f>
        <v>1.6341108108108111</v>
      </c>
      <c r="R22" s="23" t="str">
        <f t="shared" si="0"/>
        <v>t01</v>
      </c>
      <c r="S22" s="23" t="str">
        <f t="shared" si="1"/>
        <v>Campos Jimenez</v>
      </c>
      <c r="T22" s="22">
        <f>+AA$22</f>
        <v>0</v>
      </c>
      <c r="U22" s="33">
        <f>COUNTIF($B$7:$F$15,T22)</f>
        <v>0</v>
      </c>
      <c r="V22" s="23" t="e">
        <f t="shared" si="3"/>
        <v>#VALUE!</v>
      </c>
      <c r="X22" s="33">
        <f t="shared" si="4"/>
        <v>0</v>
      </c>
      <c r="Y22" s="23" t="e">
        <f t="shared" si="5"/>
        <v>#VALUE!</v>
      </c>
      <c r="AA22" s="26">
        <f>+'Resumin por MdO por OT'!A21</f>
        <v>0</v>
      </c>
      <c r="AB22" s="21">
        <f t="shared" si="9"/>
        <v>0</v>
      </c>
      <c r="AC22" s="27" t="e">
        <f t="shared" si="6"/>
        <v>#VALUE!</v>
      </c>
      <c r="AD22" s="28"/>
      <c r="AE22" s="21">
        <f t="shared" si="7"/>
        <v>0</v>
      </c>
      <c r="AF22" s="27" t="e">
        <f t="shared" si="8"/>
        <v>#VALUE!</v>
      </c>
    </row>
    <row r="23" spans="1:32" x14ac:dyDescent="0.25">
      <c r="A23" s="55"/>
      <c r="B23" s="34"/>
      <c r="C23" s="34"/>
      <c r="D23" s="34"/>
      <c r="E23" s="34"/>
      <c r="F23" s="34"/>
      <c r="G23" s="34"/>
      <c r="H23" s="34"/>
      <c r="I23" s="59"/>
      <c r="M23" s="75" t="str">
        <f>'Lista de Trabajadores'!A24</f>
        <v>T18</v>
      </c>
      <c r="N23" s="76" t="str">
        <f>'Lista de Trabajadores'!C24</f>
        <v xml:space="preserve">Francisco Javier </v>
      </c>
      <c r="O23" s="76" t="str">
        <f>'Lista de Trabajadores'!D24</f>
        <v>Diaz Medina</v>
      </c>
      <c r="P23" s="68">
        <f>'Lista de Trabajadores'!E24</f>
        <v>1.7232270270270269</v>
      </c>
      <c r="R23" s="23" t="str">
        <f t="shared" si="0"/>
        <v>t01</v>
      </c>
      <c r="S23" s="23" t="str">
        <f t="shared" si="1"/>
        <v>Campos Jimenez</v>
      </c>
      <c r="T23" s="22">
        <f>+AA$23</f>
        <v>0</v>
      </c>
      <c r="U23" s="33">
        <f t="shared" si="2"/>
        <v>0</v>
      </c>
      <c r="V23" s="23" t="e">
        <f t="shared" si="3"/>
        <v>#VALUE!</v>
      </c>
      <c r="X23" s="33">
        <f t="shared" si="4"/>
        <v>0</v>
      </c>
      <c r="Y23" s="23" t="e">
        <f t="shared" si="5"/>
        <v>#VALUE!</v>
      </c>
      <c r="AA23" s="26">
        <f>+'Resumin por MdO por OT'!A22</f>
        <v>0</v>
      </c>
      <c r="AB23" s="21">
        <f t="shared" si="9"/>
        <v>0</v>
      </c>
      <c r="AC23" s="27" t="e">
        <f t="shared" si="6"/>
        <v>#VALUE!</v>
      </c>
      <c r="AD23" s="28"/>
      <c r="AE23" s="21">
        <f t="shared" si="7"/>
        <v>0</v>
      </c>
      <c r="AF23" s="27" t="e">
        <f t="shared" si="8"/>
        <v>#VALUE!</v>
      </c>
    </row>
    <row r="24" spans="1:32" x14ac:dyDescent="0.25">
      <c r="A24" s="55"/>
      <c r="B24" s="34"/>
      <c r="C24" s="34"/>
      <c r="D24" s="34"/>
      <c r="E24" s="34"/>
      <c r="F24" s="34"/>
      <c r="G24" s="34"/>
      <c r="H24" s="34"/>
      <c r="I24" s="59"/>
      <c r="M24" s="75" t="str">
        <f>'Lista de Trabajadores'!A25</f>
        <v>T19</v>
      </c>
      <c r="N24" s="76" t="str">
        <f>'Lista de Trabajadores'!C25</f>
        <v>Josue Sidney</v>
      </c>
      <c r="O24" s="76" t="str">
        <f>'Lista de Trabajadores'!D25</f>
        <v>Martinez Mercado</v>
      </c>
      <c r="P24" s="68">
        <f>'Lista de Trabajadores'!E25</f>
        <v>1.4755513513513512</v>
      </c>
      <c r="R24" s="23" t="str">
        <f t="shared" si="0"/>
        <v>t01</v>
      </c>
      <c r="S24" s="23" t="str">
        <f t="shared" si="1"/>
        <v>Campos Jimenez</v>
      </c>
      <c r="T24" s="22">
        <f>+AA$24</f>
        <v>0</v>
      </c>
      <c r="U24" s="33">
        <f t="shared" si="2"/>
        <v>0</v>
      </c>
      <c r="V24" s="23" t="e">
        <f t="shared" si="3"/>
        <v>#VALUE!</v>
      </c>
      <c r="X24" s="33">
        <f t="shared" si="4"/>
        <v>0</v>
      </c>
      <c r="Y24" s="23" t="e">
        <f t="shared" si="5"/>
        <v>#VALUE!</v>
      </c>
      <c r="AA24" s="26">
        <f>+'Resumin por MdO por OT'!A23</f>
        <v>0</v>
      </c>
      <c r="AB24" s="21">
        <f t="shared" si="9"/>
        <v>0</v>
      </c>
      <c r="AC24" s="27" t="e">
        <f t="shared" si="6"/>
        <v>#VALUE!</v>
      </c>
      <c r="AD24" s="28"/>
      <c r="AE24" s="21">
        <f t="shared" si="7"/>
        <v>0</v>
      </c>
      <c r="AF24" s="27" t="e">
        <f t="shared" si="8"/>
        <v>#VALUE!</v>
      </c>
    </row>
    <row r="25" spans="1:32" x14ac:dyDescent="0.25">
      <c r="A25" s="55"/>
      <c r="B25" s="34"/>
      <c r="C25" s="34"/>
      <c r="D25" s="34"/>
      <c r="E25" s="34"/>
      <c r="F25" s="34"/>
      <c r="G25" s="34"/>
      <c r="H25" s="34"/>
      <c r="I25" s="59"/>
      <c r="M25" s="75" t="str">
        <f>'Lista de Trabajadores'!A26</f>
        <v>T20</v>
      </c>
      <c r="N25" s="76" t="str">
        <f>'Lista de Trabajadores'!C26</f>
        <v>Orlando Alfredo</v>
      </c>
      <c r="O25" s="76" t="str">
        <f>'Lista de Trabajadores'!D26</f>
        <v>Ortíz Soza</v>
      </c>
      <c r="P25" s="68">
        <f>'Lista de Trabajadores'!E26</f>
        <v>1.9082000000000003</v>
      </c>
      <c r="R25" s="23" t="str">
        <f t="shared" si="0"/>
        <v>t01</v>
      </c>
      <c r="S25" s="23" t="str">
        <f t="shared" si="1"/>
        <v>Campos Jimenez</v>
      </c>
      <c r="T25" s="22">
        <f>+AA$25</f>
        <v>0</v>
      </c>
      <c r="U25" s="33">
        <f t="shared" si="2"/>
        <v>0</v>
      </c>
      <c r="V25" s="23" t="e">
        <f t="shared" si="3"/>
        <v>#VALUE!</v>
      </c>
      <c r="X25" s="33">
        <f t="shared" si="4"/>
        <v>0</v>
      </c>
      <c r="Y25" s="23" t="e">
        <f>+(X25*S25)*$Y$4</f>
        <v>#VALUE!</v>
      </c>
      <c r="AA25" s="26">
        <f>+'Resumin por MdO por OT'!A24</f>
        <v>0</v>
      </c>
      <c r="AB25" s="21">
        <f t="shared" si="9"/>
        <v>0</v>
      </c>
      <c r="AC25" s="27" t="e">
        <f t="shared" si="6"/>
        <v>#VALUE!</v>
      </c>
      <c r="AD25" s="28"/>
      <c r="AE25" s="21">
        <f t="shared" si="7"/>
        <v>0</v>
      </c>
      <c r="AF25" s="27" t="e">
        <f t="shared" si="8"/>
        <v>#VALUE!</v>
      </c>
    </row>
    <row r="26" spans="1:32" ht="15.75" thickBot="1" x14ac:dyDescent="0.3">
      <c r="A26" s="60"/>
      <c r="B26" s="61"/>
      <c r="C26" s="61"/>
      <c r="D26" s="61"/>
      <c r="E26" s="61"/>
      <c r="F26" s="61"/>
      <c r="G26" s="61"/>
      <c r="H26" s="61"/>
      <c r="I26" s="62"/>
      <c r="M26" s="75" t="str">
        <f>'Lista de Trabajadores'!A27</f>
        <v>T21</v>
      </c>
      <c r="N26" s="76" t="str">
        <f>'Lista de Trabajadores'!C27</f>
        <v>Joe Amaru</v>
      </c>
      <c r="O26" s="76" t="str">
        <f>'Lista de Trabajadores'!D27</f>
        <v>Rocha Tikay</v>
      </c>
      <c r="P26" s="68">
        <f>'Lista de Trabajadores'!E27</f>
        <v>2.0947405405405402</v>
      </c>
      <c r="R26" s="23" t="str">
        <f t="shared" si="0"/>
        <v>t01</v>
      </c>
      <c r="S26" s="23" t="str">
        <f t="shared" si="1"/>
        <v>Campos Jimenez</v>
      </c>
      <c r="T26" s="22">
        <f>+AA$26</f>
        <v>0</v>
      </c>
      <c r="U26" s="33">
        <f>COUNTIF($B$7:$F$15,T26)</f>
        <v>0</v>
      </c>
      <c r="V26" s="23" t="e">
        <f>+U26*S26</f>
        <v>#VALUE!</v>
      </c>
      <c r="X26" s="33">
        <f t="shared" si="4"/>
        <v>0</v>
      </c>
      <c r="Y26" s="23" t="e">
        <f t="shared" si="5"/>
        <v>#VALUE!</v>
      </c>
      <c r="AA26" s="26">
        <f>+'Resumin por MdO por OT'!A25</f>
        <v>0</v>
      </c>
      <c r="AB26" s="21">
        <f t="shared" si="9"/>
        <v>0</v>
      </c>
      <c r="AC26" s="27" t="e">
        <f t="shared" si="6"/>
        <v>#VALUE!</v>
      </c>
      <c r="AD26" s="28"/>
      <c r="AE26" s="21">
        <f t="shared" si="7"/>
        <v>0</v>
      </c>
      <c r="AF26" s="27" t="e">
        <f t="shared" si="8"/>
        <v>#VALUE!</v>
      </c>
    </row>
    <row r="27" spans="1:32" x14ac:dyDescent="0.25">
      <c r="M27" s="75" t="str">
        <f>'Lista de Trabajadores'!A28</f>
        <v>T22</v>
      </c>
      <c r="N27" s="76" t="str">
        <f>'Lista de Trabajadores'!C28</f>
        <v xml:space="preserve">Wilmer A. </v>
      </c>
      <c r="O27" s="76" t="str">
        <f>'Lista de Trabajadores'!D28</f>
        <v>Padilla Aleman</v>
      </c>
      <c r="P27" s="68">
        <f>'Lista de Trabajadores'!E28</f>
        <v>1.6194540540540541</v>
      </c>
    </row>
    <row r="28" spans="1:32" ht="15.75" thickBot="1" x14ac:dyDescent="0.3">
      <c r="M28" s="75" t="str">
        <f>'Lista de Trabajadores'!A29</f>
        <v>T23</v>
      </c>
      <c r="N28" s="76">
        <f>'Lista de Trabajadores'!C29</f>
        <v>0</v>
      </c>
      <c r="O28" s="76">
        <f>'Lista de Trabajadores'!D29</f>
        <v>0</v>
      </c>
      <c r="P28" s="68">
        <f>'Lista de Trabajadores'!E29</f>
        <v>0</v>
      </c>
    </row>
    <row r="29" spans="1:32" ht="15.75" x14ac:dyDescent="0.25">
      <c r="A29" s="50" t="s">
        <v>194</v>
      </c>
      <c r="B29" s="51" t="str">
        <f>VLOOKUP(A29,'Lista de Trabajadores'!$A$7:$E$105,2,0)</f>
        <v>Alejandro  JoséGuzman</v>
      </c>
      <c r="C29" s="51" t="str">
        <f>VLOOKUP(A29,'Lista de Trabajadores'!$A$7:$E$105,3,0)</f>
        <v>Alejandro  José</v>
      </c>
      <c r="D29" s="52" t="str">
        <f>VLOOKUP(A29,'Lista de Trabajadores'!$A$7:$E$105,4,0)</f>
        <v>Guzman</v>
      </c>
      <c r="E29" s="53"/>
      <c r="F29" s="53"/>
      <c r="G29" s="53"/>
      <c r="H29" s="53"/>
      <c r="I29" s="54"/>
      <c r="J29" s="37"/>
      <c r="M29" s="75" t="str">
        <f>'Lista de Trabajadores'!A30</f>
        <v>T24</v>
      </c>
      <c r="N29" s="76">
        <f>'Lista de Trabajadores'!C30</f>
        <v>0</v>
      </c>
      <c r="O29" s="76">
        <f>'Lista de Trabajadores'!D30</f>
        <v>0</v>
      </c>
      <c r="P29" s="68">
        <f>'Lista de Trabajadores'!E30</f>
        <v>0</v>
      </c>
      <c r="Q29" s="37"/>
      <c r="T29" s="37"/>
      <c r="U29" s="36"/>
      <c r="V29" s="37"/>
      <c r="W29" s="37"/>
      <c r="X29" s="36"/>
      <c r="Y29" s="37"/>
    </row>
    <row r="30" spans="1:32" x14ac:dyDescent="0.25">
      <c r="A30" s="55" t="s">
        <v>166</v>
      </c>
      <c r="B30" s="2"/>
      <c r="C30" s="2"/>
      <c r="D30" s="2"/>
      <c r="E30" s="2"/>
      <c r="F30" s="2"/>
      <c r="G30" s="34"/>
      <c r="H30" s="2"/>
      <c r="I30" s="56"/>
      <c r="M30" s="75" t="str">
        <f>'Lista de Trabajadores'!A31</f>
        <v>T25</v>
      </c>
      <c r="N30" s="76">
        <f>'Lista de Trabajadores'!C31</f>
        <v>0</v>
      </c>
      <c r="O30" s="76">
        <f>'Lista de Trabajadores'!D31</f>
        <v>0</v>
      </c>
      <c r="P30" s="68">
        <f>'Lista de Trabajadores'!E31</f>
        <v>0</v>
      </c>
      <c r="R30" s="23" t="str">
        <f>+$A$29</f>
        <v>t02</v>
      </c>
      <c r="S30" s="23" t="str">
        <f>+$D$29</f>
        <v>Guzman</v>
      </c>
      <c r="T30" s="22">
        <f>+AA$7</f>
        <v>0</v>
      </c>
      <c r="U30" s="33">
        <f>COUNTIF($B$30:$F$38,T30)</f>
        <v>0</v>
      </c>
      <c r="V30" s="23" t="e">
        <f>+U30*S30</f>
        <v>#VALUE!</v>
      </c>
      <c r="X30" s="33">
        <f>SUMIF($H$30:$H$38,T30,$I$30:$I$38)</f>
        <v>0</v>
      </c>
      <c r="Y30" s="23" t="e">
        <f t="shared" ref="Y30:Y49" si="10">+(X30*$D$6)*$Y$4</f>
        <v>#VALUE!</v>
      </c>
    </row>
    <row r="31" spans="1:32" x14ac:dyDescent="0.25">
      <c r="A31" s="55" t="s">
        <v>167</v>
      </c>
      <c r="B31" s="2"/>
      <c r="C31" s="2"/>
      <c r="D31" s="2"/>
      <c r="E31" s="2"/>
      <c r="F31" s="2"/>
      <c r="G31" s="34"/>
      <c r="H31" s="2"/>
      <c r="I31" s="56"/>
      <c r="M31" s="75" t="str">
        <f>'Lista de Trabajadores'!A32</f>
        <v>T26</v>
      </c>
      <c r="N31" s="76">
        <f>'Lista de Trabajadores'!C32</f>
        <v>0</v>
      </c>
      <c r="O31" s="76">
        <f>'Lista de Trabajadores'!D32</f>
        <v>0</v>
      </c>
      <c r="P31" s="68">
        <f>'Lista de Trabajadores'!E32</f>
        <v>0</v>
      </c>
      <c r="R31" s="23" t="str">
        <f t="shared" ref="R31:R49" si="11">+$A$29</f>
        <v>t02</v>
      </c>
      <c r="S31" s="23" t="str">
        <f t="shared" ref="S31:S49" si="12">+$D$29</f>
        <v>Guzman</v>
      </c>
      <c r="T31" s="22">
        <f>+AA$8</f>
        <v>0</v>
      </c>
      <c r="U31" s="33">
        <f t="shared" ref="U31:U49" si="13">COUNTIF($B$30:$F$38,T31)</f>
        <v>0</v>
      </c>
      <c r="V31" s="23" t="e">
        <f t="shared" ref="V31:V48" si="14">+U31*S31</f>
        <v>#VALUE!</v>
      </c>
      <c r="X31" s="33">
        <f t="shared" ref="X31:X48" si="15">SUMIF($H$30:$H$38,T31,$I$30:$I$38)</f>
        <v>0</v>
      </c>
      <c r="Y31" s="23" t="e">
        <f t="shared" si="10"/>
        <v>#VALUE!</v>
      </c>
    </row>
    <row r="32" spans="1:32" x14ac:dyDescent="0.25">
      <c r="A32" s="55" t="s">
        <v>168</v>
      </c>
      <c r="B32" s="2"/>
      <c r="C32" s="2"/>
      <c r="D32" s="2"/>
      <c r="E32" s="2"/>
      <c r="F32" s="2"/>
      <c r="G32" s="34"/>
      <c r="H32" s="2"/>
      <c r="I32" s="56"/>
      <c r="M32" s="75" t="str">
        <f>'Lista de Trabajadores'!A33</f>
        <v>T27</v>
      </c>
      <c r="N32" s="76">
        <f>'Lista de Trabajadores'!C33</f>
        <v>0</v>
      </c>
      <c r="O32" s="76">
        <f>'Lista de Trabajadores'!D33</f>
        <v>0</v>
      </c>
      <c r="P32" s="68">
        <f>'Lista de Trabajadores'!E33</f>
        <v>0</v>
      </c>
      <c r="R32" s="23" t="str">
        <f t="shared" si="11"/>
        <v>t02</v>
      </c>
      <c r="S32" s="23" t="str">
        <f t="shared" si="12"/>
        <v>Guzman</v>
      </c>
      <c r="T32" s="22">
        <f>+AA$9</f>
        <v>0</v>
      </c>
      <c r="U32" s="33">
        <f t="shared" si="13"/>
        <v>0</v>
      </c>
      <c r="V32" s="23" t="e">
        <f t="shared" si="14"/>
        <v>#VALUE!</v>
      </c>
      <c r="X32" s="33">
        <f t="shared" si="15"/>
        <v>0</v>
      </c>
      <c r="Y32" s="23" t="e">
        <f t="shared" si="10"/>
        <v>#VALUE!</v>
      </c>
    </row>
    <row r="33" spans="1:25" x14ac:dyDescent="0.25">
      <c r="A33" s="55" t="s">
        <v>169</v>
      </c>
      <c r="B33" s="2"/>
      <c r="C33" s="2"/>
      <c r="D33" s="2"/>
      <c r="E33" s="2"/>
      <c r="F33" s="2"/>
      <c r="G33" s="34"/>
      <c r="H33" s="2"/>
      <c r="I33" s="56"/>
      <c r="M33" s="75" t="str">
        <f>'Lista de Trabajadores'!A34</f>
        <v>T28</v>
      </c>
      <c r="N33" s="76">
        <f>'Lista de Trabajadores'!C34</f>
        <v>0</v>
      </c>
      <c r="O33" s="76">
        <f>'Lista de Trabajadores'!D34</f>
        <v>0</v>
      </c>
      <c r="P33" s="68">
        <f>'Lista de Trabajadores'!E34</f>
        <v>0</v>
      </c>
      <c r="R33" s="23" t="str">
        <f t="shared" si="11"/>
        <v>t02</v>
      </c>
      <c r="S33" s="23" t="str">
        <f t="shared" si="12"/>
        <v>Guzman</v>
      </c>
      <c r="T33" s="22">
        <f>+AA$10</f>
        <v>0</v>
      </c>
      <c r="U33" s="33">
        <f t="shared" si="13"/>
        <v>0</v>
      </c>
      <c r="V33" s="23" t="e">
        <f t="shared" si="14"/>
        <v>#VALUE!</v>
      </c>
      <c r="X33" s="33">
        <f t="shared" si="15"/>
        <v>0</v>
      </c>
      <c r="Y33" s="23" t="e">
        <f t="shared" si="10"/>
        <v>#VALUE!</v>
      </c>
    </row>
    <row r="34" spans="1:25" ht="15.75" thickBot="1" x14ac:dyDescent="0.3">
      <c r="A34" s="55" t="s">
        <v>170</v>
      </c>
      <c r="B34" s="46"/>
      <c r="C34" s="46"/>
      <c r="D34" s="46"/>
      <c r="E34" s="46"/>
      <c r="F34" s="46"/>
      <c r="G34" s="34"/>
      <c r="H34" s="46"/>
      <c r="I34" s="57"/>
      <c r="M34" s="75" t="str">
        <f>'Lista de Trabajadores'!A35</f>
        <v>T29</v>
      </c>
      <c r="N34" s="76">
        <f>'Lista de Trabajadores'!C35</f>
        <v>0</v>
      </c>
      <c r="O34" s="76">
        <f>'Lista de Trabajadores'!D35</f>
        <v>0</v>
      </c>
      <c r="P34" s="68">
        <f>'Lista de Trabajadores'!E35</f>
        <v>0</v>
      </c>
      <c r="R34" s="23" t="str">
        <f t="shared" si="11"/>
        <v>t02</v>
      </c>
      <c r="S34" s="23" t="str">
        <f t="shared" si="12"/>
        <v>Guzman</v>
      </c>
      <c r="T34" s="22">
        <f>+AA$11</f>
        <v>0</v>
      </c>
      <c r="U34" s="33">
        <f t="shared" si="13"/>
        <v>0</v>
      </c>
      <c r="V34" s="23" t="e">
        <f t="shared" si="14"/>
        <v>#VALUE!</v>
      </c>
      <c r="X34" s="33">
        <f t="shared" si="15"/>
        <v>0</v>
      </c>
      <c r="Y34" s="23" t="e">
        <f t="shared" si="10"/>
        <v>#VALUE!</v>
      </c>
    </row>
    <row r="35" spans="1:25" x14ac:dyDescent="0.25">
      <c r="A35" s="55" t="s">
        <v>171</v>
      </c>
      <c r="B35" s="45"/>
      <c r="C35" s="45"/>
      <c r="D35" s="45"/>
      <c r="E35" s="45"/>
      <c r="F35" s="45"/>
      <c r="G35" s="34"/>
      <c r="H35" s="45"/>
      <c r="I35" s="58"/>
      <c r="M35" s="75" t="str">
        <f>'Lista de Trabajadores'!A36</f>
        <v>T30</v>
      </c>
      <c r="N35" s="76">
        <f>'Lista de Trabajadores'!C36</f>
        <v>0</v>
      </c>
      <c r="O35" s="76">
        <f>'Lista de Trabajadores'!D36</f>
        <v>0</v>
      </c>
      <c r="P35" s="68">
        <f>'Lista de Trabajadores'!E36</f>
        <v>0</v>
      </c>
      <c r="R35" s="23" t="str">
        <f t="shared" si="11"/>
        <v>t02</v>
      </c>
      <c r="S35" s="23" t="str">
        <f t="shared" si="12"/>
        <v>Guzman</v>
      </c>
      <c r="T35" s="22">
        <f>+AA$12</f>
        <v>0</v>
      </c>
      <c r="U35" s="33">
        <f>COUNTIF($B$30:$F$38,T35)</f>
        <v>0</v>
      </c>
      <c r="V35" s="23" t="e">
        <f t="shared" si="14"/>
        <v>#VALUE!</v>
      </c>
      <c r="X35" s="33">
        <f t="shared" si="15"/>
        <v>0</v>
      </c>
      <c r="Y35" s="23" t="e">
        <f t="shared" si="10"/>
        <v>#VALUE!</v>
      </c>
    </row>
    <row r="36" spans="1:25" x14ac:dyDescent="0.25">
      <c r="A36" s="55" t="s">
        <v>172</v>
      </c>
      <c r="B36" s="2"/>
      <c r="C36" s="2"/>
      <c r="D36" s="2"/>
      <c r="E36" s="2"/>
      <c r="F36" s="2"/>
      <c r="G36" s="34"/>
      <c r="H36" s="2"/>
      <c r="I36" s="56"/>
      <c r="M36" s="75" t="str">
        <f>'Lista de Trabajadores'!A37</f>
        <v>T31</v>
      </c>
      <c r="N36" s="76">
        <f>'Lista de Trabajadores'!C37</f>
        <v>0</v>
      </c>
      <c r="O36" s="76">
        <f>'Lista de Trabajadores'!D37</f>
        <v>0</v>
      </c>
      <c r="P36" s="68">
        <f>'Lista de Trabajadores'!E37</f>
        <v>0</v>
      </c>
      <c r="R36" s="23" t="str">
        <f t="shared" si="11"/>
        <v>t02</v>
      </c>
      <c r="S36" s="23" t="str">
        <f t="shared" si="12"/>
        <v>Guzman</v>
      </c>
      <c r="T36" s="22">
        <f>+AA$13</f>
        <v>0</v>
      </c>
      <c r="U36" s="33">
        <f t="shared" si="13"/>
        <v>0</v>
      </c>
      <c r="V36" s="23" t="e">
        <f t="shared" si="14"/>
        <v>#VALUE!</v>
      </c>
      <c r="X36" s="33">
        <f t="shared" si="15"/>
        <v>0</v>
      </c>
      <c r="Y36" s="23" t="e">
        <f t="shared" si="10"/>
        <v>#VALUE!</v>
      </c>
    </row>
    <row r="37" spans="1:25" x14ac:dyDescent="0.25">
      <c r="A37" s="55" t="s">
        <v>173</v>
      </c>
      <c r="B37" s="2"/>
      <c r="C37" s="2"/>
      <c r="D37" s="2"/>
      <c r="E37" s="2"/>
      <c r="F37" s="2"/>
      <c r="G37" s="34"/>
      <c r="H37" s="2"/>
      <c r="I37" s="56"/>
      <c r="M37" s="75" t="str">
        <f>'Lista de Trabajadores'!A38</f>
        <v>T32</v>
      </c>
      <c r="N37" s="76">
        <f>'Lista de Trabajadores'!C38</f>
        <v>0</v>
      </c>
      <c r="O37" s="76">
        <f>'Lista de Trabajadores'!D38</f>
        <v>0</v>
      </c>
      <c r="P37" s="68">
        <f>'Lista de Trabajadores'!E38</f>
        <v>0</v>
      </c>
      <c r="R37" s="23" t="str">
        <f t="shared" si="11"/>
        <v>t02</v>
      </c>
      <c r="S37" s="23" t="str">
        <f t="shared" si="12"/>
        <v>Guzman</v>
      </c>
      <c r="T37" s="22">
        <f>+AA$14</f>
        <v>0</v>
      </c>
      <c r="U37" s="33">
        <f t="shared" si="13"/>
        <v>0</v>
      </c>
      <c r="V37" s="23" t="e">
        <f t="shared" si="14"/>
        <v>#VALUE!</v>
      </c>
      <c r="X37" s="33">
        <f t="shared" si="15"/>
        <v>0</v>
      </c>
      <c r="Y37" s="23" t="e">
        <f t="shared" si="10"/>
        <v>#VALUE!</v>
      </c>
    </row>
    <row r="38" spans="1:25" x14ac:dyDescent="0.25">
      <c r="A38" s="55" t="s">
        <v>174</v>
      </c>
      <c r="B38" s="2"/>
      <c r="C38" s="2"/>
      <c r="D38" s="2"/>
      <c r="E38" s="2"/>
      <c r="F38" s="2"/>
      <c r="G38" s="34"/>
      <c r="H38" s="2"/>
      <c r="I38" s="56"/>
      <c r="M38" s="75" t="str">
        <f>'Lista de Trabajadores'!A39</f>
        <v>T33</v>
      </c>
      <c r="N38" s="76">
        <f>'Lista de Trabajadores'!C39</f>
        <v>0</v>
      </c>
      <c r="O38" s="76">
        <f>'Lista de Trabajadores'!D39</f>
        <v>0</v>
      </c>
      <c r="P38" s="68">
        <f>'Lista de Trabajadores'!E39</f>
        <v>0</v>
      </c>
      <c r="R38" s="23" t="str">
        <f t="shared" si="11"/>
        <v>t02</v>
      </c>
      <c r="S38" s="23" t="str">
        <f t="shared" si="12"/>
        <v>Guzman</v>
      </c>
      <c r="T38" s="22">
        <f>+AA$15</f>
        <v>0</v>
      </c>
      <c r="U38" s="33">
        <f t="shared" si="13"/>
        <v>0</v>
      </c>
      <c r="V38" s="23" t="e">
        <f t="shared" si="14"/>
        <v>#VALUE!</v>
      </c>
      <c r="X38" s="33">
        <f t="shared" si="15"/>
        <v>0</v>
      </c>
      <c r="Y38" s="23" t="e">
        <f t="shared" si="10"/>
        <v>#VALUE!</v>
      </c>
    </row>
    <row r="39" spans="1:25" x14ac:dyDescent="0.25">
      <c r="A39" s="55"/>
      <c r="B39" s="34"/>
      <c r="C39" s="34"/>
      <c r="D39" s="34"/>
      <c r="E39" s="34"/>
      <c r="F39" s="34"/>
      <c r="G39" s="34"/>
      <c r="H39" s="34"/>
      <c r="I39" s="59"/>
      <c r="M39" s="75" t="str">
        <f>'Lista de Trabajadores'!A40</f>
        <v>T34</v>
      </c>
      <c r="N39" s="76">
        <f>'Lista de Trabajadores'!C40</f>
        <v>0</v>
      </c>
      <c r="O39" s="76">
        <f>'Lista de Trabajadores'!D40</f>
        <v>0</v>
      </c>
      <c r="P39" s="68">
        <f>'Lista de Trabajadores'!E40</f>
        <v>0</v>
      </c>
      <c r="R39" s="23" t="str">
        <f t="shared" si="11"/>
        <v>t02</v>
      </c>
      <c r="S39" s="23" t="str">
        <f t="shared" si="12"/>
        <v>Guzman</v>
      </c>
      <c r="T39" s="22">
        <f>+AA$16</f>
        <v>0</v>
      </c>
      <c r="U39" s="33">
        <f t="shared" si="13"/>
        <v>0</v>
      </c>
      <c r="V39" s="23" t="e">
        <f t="shared" si="14"/>
        <v>#VALUE!</v>
      </c>
      <c r="X39" s="33">
        <f t="shared" si="15"/>
        <v>0</v>
      </c>
      <c r="Y39" s="23" t="e">
        <f t="shared" si="10"/>
        <v>#VALUE!</v>
      </c>
    </row>
    <row r="40" spans="1:25" x14ac:dyDescent="0.25">
      <c r="A40" s="55"/>
      <c r="B40" s="34"/>
      <c r="C40" s="34"/>
      <c r="D40" s="34"/>
      <c r="E40" s="34"/>
      <c r="F40" s="34"/>
      <c r="G40" s="34"/>
      <c r="H40" s="34"/>
      <c r="I40" s="59"/>
      <c r="M40" s="75" t="str">
        <f>'Lista de Trabajadores'!A41</f>
        <v>T35</v>
      </c>
      <c r="N40" s="76">
        <f>'Lista de Trabajadores'!C41</f>
        <v>0</v>
      </c>
      <c r="O40" s="76">
        <f>'Lista de Trabajadores'!D41</f>
        <v>0</v>
      </c>
      <c r="P40" s="68">
        <f>'Lista de Trabajadores'!E41</f>
        <v>0</v>
      </c>
      <c r="R40" s="23" t="str">
        <f t="shared" si="11"/>
        <v>t02</v>
      </c>
      <c r="S40" s="23" t="str">
        <f t="shared" si="12"/>
        <v>Guzman</v>
      </c>
      <c r="T40" s="22">
        <f>+AA$17</f>
        <v>0</v>
      </c>
      <c r="U40" s="33">
        <f t="shared" si="13"/>
        <v>0</v>
      </c>
      <c r="V40" s="23" t="e">
        <f t="shared" si="14"/>
        <v>#VALUE!</v>
      </c>
      <c r="X40" s="33">
        <f t="shared" si="15"/>
        <v>0</v>
      </c>
      <c r="Y40" s="23" t="e">
        <f t="shared" si="10"/>
        <v>#VALUE!</v>
      </c>
    </row>
    <row r="41" spans="1:25" x14ac:dyDescent="0.25">
      <c r="A41" s="55"/>
      <c r="B41" s="34"/>
      <c r="C41" s="34"/>
      <c r="D41" s="34"/>
      <c r="E41" s="34"/>
      <c r="F41" s="34"/>
      <c r="G41" s="34"/>
      <c r="H41" s="34"/>
      <c r="I41" s="59"/>
      <c r="M41" s="75" t="str">
        <f>'Lista de Trabajadores'!A42</f>
        <v>T36</v>
      </c>
      <c r="N41" s="76">
        <f>'Lista de Trabajadores'!C42</f>
        <v>0</v>
      </c>
      <c r="O41" s="76">
        <f>'Lista de Trabajadores'!D42</f>
        <v>0</v>
      </c>
      <c r="P41" s="68">
        <f>'Lista de Trabajadores'!E42</f>
        <v>0</v>
      </c>
      <c r="R41" s="23" t="str">
        <f t="shared" si="11"/>
        <v>t02</v>
      </c>
      <c r="S41" s="23" t="str">
        <f t="shared" si="12"/>
        <v>Guzman</v>
      </c>
      <c r="T41" s="22">
        <f>+AA$18</f>
        <v>0</v>
      </c>
      <c r="U41" s="33">
        <f t="shared" si="13"/>
        <v>0</v>
      </c>
      <c r="V41" s="23" t="e">
        <f t="shared" si="14"/>
        <v>#VALUE!</v>
      </c>
      <c r="X41" s="33">
        <f t="shared" si="15"/>
        <v>0</v>
      </c>
      <c r="Y41" s="23" t="e">
        <f t="shared" si="10"/>
        <v>#VALUE!</v>
      </c>
    </row>
    <row r="42" spans="1:25" x14ac:dyDescent="0.25">
      <c r="A42" s="55"/>
      <c r="B42" s="34"/>
      <c r="C42" s="34"/>
      <c r="D42" s="34"/>
      <c r="E42" s="34"/>
      <c r="F42" s="34"/>
      <c r="G42" s="34"/>
      <c r="H42" s="34"/>
      <c r="I42" s="59"/>
      <c r="M42" s="75" t="str">
        <f>'Lista de Trabajadores'!A43</f>
        <v>T37</v>
      </c>
      <c r="N42" s="76">
        <f>'Lista de Trabajadores'!C43</f>
        <v>0</v>
      </c>
      <c r="O42" s="76">
        <f>'Lista de Trabajadores'!D43</f>
        <v>0</v>
      </c>
      <c r="P42" s="68">
        <f>'Lista de Trabajadores'!E43</f>
        <v>0</v>
      </c>
      <c r="R42" s="23" t="str">
        <f t="shared" si="11"/>
        <v>t02</v>
      </c>
      <c r="S42" s="23" t="str">
        <f t="shared" si="12"/>
        <v>Guzman</v>
      </c>
      <c r="T42" s="22">
        <f>+AA$19</f>
        <v>0</v>
      </c>
      <c r="U42" s="33">
        <f t="shared" si="13"/>
        <v>0</v>
      </c>
      <c r="V42" s="23" t="e">
        <f t="shared" si="14"/>
        <v>#VALUE!</v>
      </c>
      <c r="X42" s="33">
        <f t="shared" si="15"/>
        <v>0</v>
      </c>
      <c r="Y42" s="23" t="e">
        <f t="shared" si="10"/>
        <v>#VALUE!</v>
      </c>
    </row>
    <row r="43" spans="1:25" x14ac:dyDescent="0.25">
      <c r="A43" s="55"/>
      <c r="B43" s="34"/>
      <c r="C43" s="34"/>
      <c r="D43" s="34"/>
      <c r="E43" s="34"/>
      <c r="F43" s="34"/>
      <c r="G43" s="34"/>
      <c r="H43" s="34"/>
      <c r="I43" s="59"/>
      <c r="M43" s="75" t="str">
        <f>'Lista de Trabajadores'!A44</f>
        <v>T38</v>
      </c>
      <c r="N43" s="76">
        <f>'Lista de Trabajadores'!C44</f>
        <v>0</v>
      </c>
      <c r="O43" s="76">
        <f>'Lista de Trabajadores'!D44</f>
        <v>0</v>
      </c>
      <c r="P43" s="68">
        <f>'Lista de Trabajadores'!E44</f>
        <v>0</v>
      </c>
      <c r="R43" s="23" t="str">
        <f t="shared" si="11"/>
        <v>t02</v>
      </c>
      <c r="S43" s="23" t="str">
        <f t="shared" si="12"/>
        <v>Guzman</v>
      </c>
      <c r="T43" s="22">
        <f>+AA$20</f>
        <v>0</v>
      </c>
      <c r="U43" s="33">
        <f t="shared" si="13"/>
        <v>0</v>
      </c>
      <c r="V43" s="23" t="e">
        <f t="shared" si="14"/>
        <v>#VALUE!</v>
      </c>
      <c r="X43" s="33">
        <f t="shared" si="15"/>
        <v>0</v>
      </c>
      <c r="Y43" s="23" t="e">
        <f t="shared" si="10"/>
        <v>#VALUE!</v>
      </c>
    </row>
    <row r="44" spans="1:25" x14ac:dyDescent="0.25">
      <c r="A44" s="55"/>
      <c r="B44" s="34"/>
      <c r="C44" s="34"/>
      <c r="D44" s="34"/>
      <c r="E44" s="34"/>
      <c r="F44" s="34"/>
      <c r="G44" s="34"/>
      <c r="H44" s="34"/>
      <c r="I44" s="59"/>
      <c r="M44" s="75" t="str">
        <f>'Lista de Trabajadores'!A45</f>
        <v>T39</v>
      </c>
      <c r="N44" s="76">
        <f>'Lista de Trabajadores'!C45</f>
        <v>0</v>
      </c>
      <c r="O44" s="76">
        <f>'Lista de Trabajadores'!D45</f>
        <v>0</v>
      </c>
      <c r="P44" s="68">
        <f>'Lista de Trabajadores'!E45</f>
        <v>0</v>
      </c>
      <c r="R44" s="23" t="str">
        <f t="shared" si="11"/>
        <v>t02</v>
      </c>
      <c r="S44" s="23" t="str">
        <f t="shared" si="12"/>
        <v>Guzman</v>
      </c>
      <c r="T44" s="22">
        <f>+AA$21</f>
        <v>0</v>
      </c>
      <c r="U44" s="33">
        <f t="shared" si="13"/>
        <v>0</v>
      </c>
      <c r="V44" s="23" t="e">
        <f t="shared" si="14"/>
        <v>#VALUE!</v>
      </c>
      <c r="X44" s="33">
        <f t="shared" si="15"/>
        <v>0</v>
      </c>
      <c r="Y44" s="23" t="e">
        <f t="shared" si="10"/>
        <v>#VALUE!</v>
      </c>
    </row>
    <row r="45" spans="1:25" x14ac:dyDescent="0.25">
      <c r="A45" s="55"/>
      <c r="B45" s="34"/>
      <c r="C45" s="34"/>
      <c r="D45" s="34"/>
      <c r="E45" s="34"/>
      <c r="F45" s="34"/>
      <c r="G45" s="34"/>
      <c r="H45" s="34"/>
      <c r="I45" s="59"/>
      <c r="M45" s="75" t="str">
        <f>'Lista de Trabajadores'!A46</f>
        <v>T40</v>
      </c>
      <c r="N45" s="76">
        <f>'Lista de Trabajadores'!C46</f>
        <v>0</v>
      </c>
      <c r="O45" s="76">
        <f>'Lista de Trabajadores'!D46</f>
        <v>0</v>
      </c>
      <c r="P45" s="68">
        <f>'Lista de Trabajadores'!E46</f>
        <v>0</v>
      </c>
      <c r="R45" s="23" t="str">
        <f t="shared" si="11"/>
        <v>t02</v>
      </c>
      <c r="S45" s="23" t="str">
        <f t="shared" si="12"/>
        <v>Guzman</v>
      </c>
      <c r="T45" s="22">
        <f>+AA$22</f>
        <v>0</v>
      </c>
      <c r="U45" s="33">
        <f t="shared" si="13"/>
        <v>0</v>
      </c>
      <c r="V45" s="23" t="e">
        <f t="shared" si="14"/>
        <v>#VALUE!</v>
      </c>
      <c r="X45" s="33">
        <f t="shared" si="15"/>
        <v>0</v>
      </c>
      <c r="Y45" s="23" t="e">
        <f t="shared" si="10"/>
        <v>#VALUE!</v>
      </c>
    </row>
    <row r="46" spans="1:25" x14ac:dyDescent="0.25">
      <c r="A46" s="55"/>
      <c r="B46" s="34"/>
      <c r="C46" s="34"/>
      <c r="D46" s="34"/>
      <c r="E46" s="34"/>
      <c r="F46" s="34"/>
      <c r="G46" s="34"/>
      <c r="H46" s="34"/>
      <c r="I46" s="59"/>
      <c r="R46" s="23" t="str">
        <f t="shared" si="11"/>
        <v>t02</v>
      </c>
      <c r="S46" s="23" t="str">
        <f t="shared" si="12"/>
        <v>Guzman</v>
      </c>
      <c r="T46" s="22">
        <f>+AA$23</f>
        <v>0</v>
      </c>
      <c r="U46" s="33">
        <f t="shared" si="13"/>
        <v>0</v>
      </c>
      <c r="V46" s="23" t="e">
        <f t="shared" si="14"/>
        <v>#VALUE!</v>
      </c>
      <c r="X46" s="33">
        <f t="shared" si="15"/>
        <v>0</v>
      </c>
      <c r="Y46" s="23" t="e">
        <f t="shared" si="10"/>
        <v>#VALUE!</v>
      </c>
    </row>
    <row r="47" spans="1:25" x14ac:dyDescent="0.25">
      <c r="A47" s="55"/>
      <c r="B47" s="34"/>
      <c r="C47" s="34"/>
      <c r="D47" s="34"/>
      <c r="E47" s="34"/>
      <c r="F47" s="34"/>
      <c r="G47" s="34"/>
      <c r="H47" s="34"/>
      <c r="I47" s="59"/>
      <c r="R47" s="23" t="str">
        <f t="shared" si="11"/>
        <v>t02</v>
      </c>
      <c r="S47" s="23" t="str">
        <f t="shared" si="12"/>
        <v>Guzman</v>
      </c>
      <c r="T47" s="22">
        <f>+AA$24</f>
        <v>0</v>
      </c>
      <c r="U47" s="33">
        <f t="shared" si="13"/>
        <v>0</v>
      </c>
      <c r="V47" s="23" t="e">
        <f t="shared" si="14"/>
        <v>#VALUE!</v>
      </c>
      <c r="X47" s="33">
        <f t="shared" si="15"/>
        <v>0</v>
      </c>
      <c r="Y47" s="23" t="e">
        <f t="shared" si="10"/>
        <v>#VALUE!</v>
      </c>
    </row>
    <row r="48" spans="1:25" x14ac:dyDescent="0.25">
      <c r="A48" s="55"/>
      <c r="B48" s="34"/>
      <c r="C48" s="34"/>
      <c r="D48" s="34"/>
      <c r="E48" s="34"/>
      <c r="F48" s="34"/>
      <c r="G48" s="34"/>
      <c r="H48" s="34"/>
      <c r="I48" s="59"/>
      <c r="R48" s="23" t="str">
        <f t="shared" si="11"/>
        <v>t02</v>
      </c>
      <c r="S48" s="23" t="str">
        <f t="shared" si="12"/>
        <v>Guzman</v>
      </c>
      <c r="T48" s="22">
        <f>+AA$25</f>
        <v>0</v>
      </c>
      <c r="U48" s="33">
        <f t="shared" si="13"/>
        <v>0</v>
      </c>
      <c r="V48" s="23" t="e">
        <f t="shared" si="14"/>
        <v>#VALUE!</v>
      </c>
      <c r="X48" s="33">
        <f t="shared" si="15"/>
        <v>0</v>
      </c>
      <c r="Y48" s="23" t="e">
        <f t="shared" si="10"/>
        <v>#VALUE!</v>
      </c>
    </row>
    <row r="49" spans="1:25" ht="15.75" thickBot="1" x14ac:dyDescent="0.3">
      <c r="A49" s="60"/>
      <c r="B49" s="61"/>
      <c r="C49" s="61"/>
      <c r="D49" s="61"/>
      <c r="E49" s="61"/>
      <c r="F49" s="61"/>
      <c r="G49" s="61"/>
      <c r="H49" s="61"/>
      <c r="I49" s="62"/>
      <c r="R49" s="23" t="str">
        <f t="shared" si="11"/>
        <v>t02</v>
      </c>
      <c r="S49" s="23" t="str">
        <f t="shared" si="12"/>
        <v>Guzman</v>
      </c>
      <c r="T49" s="22">
        <f>+AA$26</f>
        <v>0</v>
      </c>
      <c r="U49" s="33">
        <f t="shared" si="13"/>
        <v>0</v>
      </c>
      <c r="V49" s="23" t="e">
        <f>+U49*S49</f>
        <v>#VALUE!</v>
      </c>
      <c r="X49" s="33">
        <f>SUMIF($H$30:$H$38,T49,$I$30:$I$38)</f>
        <v>0</v>
      </c>
      <c r="Y49" s="23" t="e">
        <f t="shared" si="10"/>
        <v>#VALUE!</v>
      </c>
    </row>
    <row r="51" spans="1:25" ht="15.75" thickBot="1" x14ac:dyDescent="0.3"/>
    <row r="52" spans="1:25" ht="15.75" x14ac:dyDescent="0.25">
      <c r="A52" s="50" t="s">
        <v>195</v>
      </c>
      <c r="B52" s="51" t="str">
        <f>VLOOKUP(A52,'Lista de Trabajadores'!$A$7:$E$105,2,0)</f>
        <v>Henrry JoséRuiz  Lopez</v>
      </c>
      <c r="C52" s="51" t="str">
        <f>VLOOKUP(A52,'Lista de Trabajadores'!$A$7:$E$105,3,0)</f>
        <v>Henrry José</v>
      </c>
      <c r="D52" s="52" t="str">
        <f>VLOOKUP(A52,'Lista de Trabajadores'!$A$7:$E$105,4,0)</f>
        <v>Ruiz  Lopez</v>
      </c>
      <c r="E52" s="53"/>
      <c r="F52" s="53"/>
      <c r="G52" s="53"/>
      <c r="H52" s="53"/>
      <c r="I52" s="54"/>
      <c r="J52" s="37"/>
      <c r="Q52" s="37"/>
      <c r="T52" s="37"/>
      <c r="U52" s="36"/>
      <c r="V52" s="37"/>
      <c r="W52" s="37"/>
      <c r="X52" s="36"/>
      <c r="Y52" s="37"/>
    </row>
    <row r="53" spans="1:25" x14ac:dyDescent="0.25">
      <c r="A53" s="55" t="s">
        <v>166</v>
      </c>
      <c r="B53" s="2"/>
      <c r="C53" s="2"/>
      <c r="D53" s="2"/>
      <c r="E53" s="2"/>
      <c r="F53" s="2"/>
      <c r="G53" s="34"/>
      <c r="H53" s="2"/>
      <c r="I53" s="56"/>
      <c r="R53" s="23" t="str">
        <f>+$A$52</f>
        <v>t03</v>
      </c>
      <c r="S53" s="23" t="str">
        <f>+$D$52</f>
        <v>Ruiz  Lopez</v>
      </c>
      <c r="T53" s="22">
        <f>+AA$7</f>
        <v>0</v>
      </c>
      <c r="U53" s="33">
        <f>COUNTIF($B$53:$F$61,T53)</f>
        <v>0</v>
      </c>
      <c r="V53" s="23" t="e">
        <f>+U53*S53</f>
        <v>#VALUE!</v>
      </c>
      <c r="X53" s="33">
        <f>SUMIF($H$53:$H$61,T53,$I$53:$I$61)</f>
        <v>0</v>
      </c>
      <c r="Y53" s="23" t="e">
        <f t="shared" ref="Y53:Y72" si="16">+(X53*$D$6)*$Y$4</f>
        <v>#VALUE!</v>
      </c>
    </row>
    <row r="54" spans="1:25" x14ac:dyDescent="0.25">
      <c r="A54" s="55" t="s">
        <v>167</v>
      </c>
      <c r="B54" s="2"/>
      <c r="C54" s="2"/>
      <c r="D54" s="2"/>
      <c r="E54" s="2"/>
      <c r="F54" s="2"/>
      <c r="G54" s="34"/>
      <c r="H54" s="2"/>
      <c r="I54" s="56"/>
      <c r="R54" s="23" t="str">
        <f t="shared" ref="R54:R72" si="17">+$A$52</f>
        <v>t03</v>
      </c>
      <c r="S54" s="23" t="str">
        <f t="shared" ref="S54:S72" si="18">+$D$52</f>
        <v>Ruiz  Lopez</v>
      </c>
      <c r="T54" s="22">
        <f>+AA$8</f>
        <v>0</v>
      </c>
      <c r="U54" s="33">
        <f t="shared" ref="U54:U72" si="19">COUNTIF($B$53:$F$61,T54)</f>
        <v>0</v>
      </c>
      <c r="V54" s="23" t="e">
        <f t="shared" ref="V54:V71" si="20">+U54*S54</f>
        <v>#VALUE!</v>
      </c>
      <c r="X54" s="33">
        <f t="shared" ref="X54:X72" si="21">SUMIF($H$53:$H$61,T54,$I$53:$I$61)</f>
        <v>0</v>
      </c>
      <c r="Y54" s="23" t="e">
        <f t="shared" si="16"/>
        <v>#VALUE!</v>
      </c>
    </row>
    <row r="55" spans="1:25" x14ac:dyDescent="0.25">
      <c r="A55" s="55" t="s">
        <v>168</v>
      </c>
      <c r="B55" s="2"/>
      <c r="C55" s="2"/>
      <c r="D55" s="2"/>
      <c r="E55" s="2"/>
      <c r="F55" s="2"/>
      <c r="G55" s="34"/>
      <c r="H55" s="2"/>
      <c r="I55" s="56"/>
      <c r="R55" s="23" t="str">
        <f t="shared" si="17"/>
        <v>t03</v>
      </c>
      <c r="S55" s="23" t="str">
        <f>+$D$52</f>
        <v>Ruiz  Lopez</v>
      </c>
      <c r="T55" s="22">
        <f>+AA$9</f>
        <v>0</v>
      </c>
      <c r="U55" s="33">
        <f>COUNTIF($B$53:$F$61,T55)</f>
        <v>0</v>
      </c>
      <c r="V55" s="23" t="e">
        <f>+U55*S55</f>
        <v>#VALUE!</v>
      </c>
      <c r="X55" s="33">
        <f t="shared" si="21"/>
        <v>0</v>
      </c>
      <c r="Y55" s="23" t="e">
        <f t="shared" si="16"/>
        <v>#VALUE!</v>
      </c>
    </row>
    <row r="56" spans="1:25" x14ac:dyDescent="0.25">
      <c r="A56" s="55" t="s">
        <v>169</v>
      </c>
      <c r="B56" s="2"/>
      <c r="C56" s="2"/>
      <c r="D56" s="2"/>
      <c r="E56" s="2"/>
      <c r="F56" s="2"/>
      <c r="G56" s="34"/>
      <c r="H56" s="2"/>
      <c r="I56" s="56"/>
      <c r="R56" s="23" t="str">
        <f t="shared" si="17"/>
        <v>t03</v>
      </c>
      <c r="S56" s="23" t="str">
        <f t="shared" si="18"/>
        <v>Ruiz  Lopez</v>
      </c>
      <c r="T56" s="22">
        <f>+AA$10</f>
        <v>0</v>
      </c>
      <c r="U56" s="33">
        <f t="shared" si="19"/>
        <v>0</v>
      </c>
      <c r="V56" s="23" t="e">
        <f t="shared" si="20"/>
        <v>#VALUE!</v>
      </c>
      <c r="X56" s="33">
        <f t="shared" si="21"/>
        <v>0</v>
      </c>
      <c r="Y56" s="23" t="e">
        <f t="shared" si="16"/>
        <v>#VALUE!</v>
      </c>
    </row>
    <row r="57" spans="1:25" ht="15.75" thickBot="1" x14ac:dyDescent="0.3">
      <c r="A57" s="55" t="s">
        <v>170</v>
      </c>
      <c r="B57" s="46"/>
      <c r="C57" s="46"/>
      <c r="D57" s="46"/>
      <c r="E57" s="46"/>
      <c r="F57" s="46"/>
      <c r="G57" s="34"/>
      <c r="H57" s="46"/>
      <c r="I57" s="57"/>
      <c r="R57" s="23" t="str">
        <f t="shared" si="17"/>
        <v>t03</v>
      </c>
      <c r="S57" s="23" t="str">
        <f t="shared" si="18"/>
        <v>Ruiz  Lopez</v>
      </c>
      <c r="T57" s="22">
        <f>+AA$11</f>
        <v>0</v>
      </c>
      <c r="U57" s="33">
        <f t="shared" si="19"/>
        <v>0</v>
      </c>
      <c r="V57" s="23" t="e">
        <f t="shared" si="20"/>
        <v>#VALUE!</v>
      </c>
      <c r="X57" s="33">
        <f t="shared" si="21"/>
        <v>0</v>
      </c>
      <c r="Y57" s="23" t="e">
        <f t="shared" si="16"/>
        <v>#VALUE!</v>
      </c>
    </row>
    <row r="58" spans="1:25" x14ac:dyDescent="0.25">
      <c r="A58" s="55" t="s">
        <v>171</v>
      </c>
      <c r="B58" s="45"/>
      <c r="C58" s="45"/>
      <c r="D58" s="45"/>
      <c r="E58" s="45"/>
      <c r="F58" s="45"/>
      <c r="G58" s="34"/>
      <c r="H58" s="45"/>
      <c r="I58" s="58"/>
      <c r="R58" s="23" t="str">
        <f t="shared" si="17"/>
        <v>t03</v>
      </c>
      <c r="S58" s="23" t="str">
        <f t="shared" si="18"/>
        <v>Ruiz  Lopez</v>
      </c>
      <c r="T58" s="22">
        <f>+AA$12</f>
        <v>0</v>
      </c>
      <c r="U58" s="33">
        <f t="shared" si="19"/>
        <v>0</v>
      </c>
      <c r="V58" s="23" t="e">
        <f t="shared" si="20"/>
        <v>#VALUE!</v>
      </c>
      <c r="X58" s="33">
        <f t="shared" si="21"/>
        <v>0</v>
      </c>
      <c r="Y58" s="23" t="e">
        <f t="shared" si="16"/>
        <v>#VALUE!</v>
      </c>
    </row>
    <row r="59" spans="1:25" x14ac:dyDescent="0.25">
      <c r="A59" s="55" t="s">
        <v>172</v>
      </c>
      <c r="B59" s="2"/>
      <c r="C59" s="2"/>
      <c r="D59" s="2"/>
      <c r="E59" s="2"/>
      <c r="F59" s="2"/>
      <c r="G59" s="34"/>
      <c r="H59" s="2"/>
      <c r="I59" s="56"/>
      <c r="R59" s="23" t="str">
        <f t="shared" si="17"/>
        <v>t03</v>
      </c>
      <c r="S59" s="23" t="str">
        <f t="shared" si="18"/>
        <v>Ruiz  Lopez</v>
      </c>
      <c r="T59" s="22">
        <f>+AA$13</f>
        <v>0</v>
      </c>
      <c r="U59" s="33">
        <f t="shared" si="19"/>
        <v>0</v>
      </c>
      <c r="V59" s="23" t="e">
        <f t="shared" si="20"/>
        <v>#VALUE!</v>
      </c>
      <c r="X59" s="33">
        <f t="shared" si="21"/>
        <v>0</v>
      </c>
      <c r="Y59" s="23" t="e">
        <f t="shared" si="16"/>
        <v>#VALUE!</v>
      </c>
    </row>
    <row r="60" spans="1:25" x14ac:dyDescent="0.25">
      <c r="A60" s="55" t="s">
        <v>173</v>
      </c>
      <c r="B60" s="2"/>
      <c r="C60" s="2"/>
      <c r="D60" s="2"/>
      <c r="E60" s="2"/>
      <c r="F60" s="2"/>
      <c r="G60" s="34"/>
      <c r="H60" s="2"/>
      <c r="I60" s="56"/>
      <c r="R60" s="23" t="str">
        <f t="shared" si="17"/>
        <v>t03</v>
      </c>
      <c r="S60" s="23" t="str">
        <f t="shared" si="18"/>
        <v>Ruiz  Lopez</v>
      </c>
      <c r="T60" s="22">
        <f>+AA$14</f>
        <v>0</v>
      </c>
      <c r="U60" s="33">
        <f t="shared" si="19"/>
        <v>0</v>
      </c>
      <c r="V60" s="23" t="e">
        <f t="shared" si="20"/>
        <v>#VALUE!</v>
      </c>
      <c r="X60" s="33">
        <f t="shared" si="21"/>
        <v>0</v>
      </c>
      <c r="Y60" s="23" t="e">
        <f t="shared" si="16"/>
        <v>#VALUE!</v>
      </c>
    </row>
    <row r="61" spans="1:25" x14ac:dyDescent="0.25">
      <c r="A61" s="55" t="s">
        <v>174</v>
      </c>
      <c r="B61" s="2"/>
      <c r="C61" s="2"/>
      <c r="D61" s="2"/>
      <c r="E61" s="2"/>
      <c r="F61" s="2"/>
      <c r="G61" s="34"/>
      <c r="H61" s="2"/>
      <c r="I61" s="56"/>
      <c r="R61" s="23" t="str">
        <f t="shared" si="17"/>
        <v>t03</v>
      </c>
      <c r="S61" s="23" t="str">
        <f t="shared" si="18"/>
        <v>Ruiz  Lopez</v>
      </c>
      <c r="T61" s="22">
        <f>+AA$15</f>
        <v>0</v>
      </c>
      <c r="U61" s="33">
        <f t="shared" si="19"/>
        <v>0</v>
      </c>
      <c r="V61" s="23" t="e">
        <f t="shared" si="20"/>
        <v>#VALUE!</v>
      </c>
      <c r="X61" s="33">
        <f t="shared" si="21"/>
        <v>0</v>
      </c>
      <c r="Y61" s="23" t="e">
        <f t="shared" si="16"/>
        <v>#VALUE!</v>
      </c>
    </row>
    <row r="62" spans="1:25" x14ac:dyDescent="0.25">
      <c r="A62" s="55"/>
      <c r="B62" s="34"/>
      <c r="C62" s="34"/>
      <c r="D62" s="34"/>
      <c r="E62" s="34"/>
      <c r="F62" s="34"/>
      <c r="G62" s="34"/>
      <c r="H62" s="34"/>
      <c r="I62" s="59"/>
      <c r="R62" s="23" t="str">
        <f t="shared" si="17"/>
        <v>t03</v>
      </c>
      <c r="S62" s="23" t="str">
        <f t="shared" si="18"/>
        <v>Ruiz  Lopez</v>
      </c>
      <c r="T62" s="22">
        <f>+AA$16</f>
        <v>0</v>
      </c>
      <c r="U62" s="33">
        <f t="shared" si="19"/>
        <v>0</v>
      </c>
      <c r="V62" s="23" t="e">
        <f t="shared" si="20"/>
        <v>#VALUE!</v>
      </c>
      <c r="X62" s="33">
        <f t="shared" si="21"/>
        <v>0</v>
      </c>
      <c r="Y62" s="23" t="e">
        <f t="shared" si="16"/>
        <v>#VALUE!</v>
      </c>
    </row>
    <row r="63" spans="1:25" x14ac:dyDescent="0.25">
      <c r="A63" s="55"/>
      <c r="B63" s="34"/>
      <c r="C63" s="34"/>
      <c r="D63" s="34"/>
      <c r="E63" s="34"/>
      <c r="F63" s="34"/>
      <c r="G63" s="34"/>
      <c r="H63" s="34"/>
      <c r="I63" s="59"/>
      <c r="R63" s="23" t="str">
        <f t="shared" si="17"/>
        <v>t03</v>
      </c>
      <c r="S63" s="23" t="str">
        <f t="shared" si="18"/>
        <v>Ruiz  Lopez</v>
      </c>
      <c r="T63" s="22">
        <f>+AA$17</f>
        <v>0</v>
      </c>
      <c r="U63" s="33">
        <f t="shared" si="19"/>
        <v>0</v>
      </c>
      <c r="V63" s="23" t="e">
        <f t="shared" si="20"/>
        <v>#VALUE!</v>
      </c>
      <c r="X63" s="33">
        <f t="shared" si="21"/>
        <v>0</v>
      </c>
      <c r="Y63" s="23" t="e">
        <f t="shared" si="16"/>
        <v>#VALUE!</v>
      </c>
    </row>
    <row r="64" spans="1:25" x14ac:dyDescent="0.25">
      <c r="A64" s="55"/>
      <c r="B64" s="34"/>
      <c r="C64" s="34"/>
      <c r="D64" s="34"/>
      <c r="E64" s="34"/>
      <c r="F64" s="34"/>
      <c r="G64" s="34"/>
      <c r="H64" s="34"/>
      <c r="I64" s="59"/>
      <c r="R64" s="23" t="str">
        <f t="shared" si="17"/>
        <v>t03</v>
      </c>
      <c r="S64" s="23" t="str">
        <f t="shared" si="18"/>
        <v>Ruiz  Lopez</v>
      </c>
      <c r="T64" s="22">
        <f>+AA$18</f>
        <v>0</v>
      </c>
      <c r="U64" s="33">
        <f t="shared" si="19"/>
        <v>0</v>
      </c>
      <c r="V64" s="23" t="e">
        <f t="shared" si="20"/>
        <v>#VALUE!</v>
      </c>
      <c r="X64" s="33">
        <f t="shared" si="21"/>
        <v>0</v>
      </c>
      <c r="Y64" s="23" t="e">
        <f t="shared" si="16"/>
        <v>#VALUE!</v>
      </c>
    </row>
    <row r="65" spans="1:25" x14ac:dyDescent="0.25">
      <c r="A65" s="55"/>
      <c r="B65" s="34"/>
      <c r="C65" s="34"/>
      <c r="D65" s="34"/>
      <c r="E65" s="34"/>
      <c r="F65" s="34"/>
      <c r="G65" s="34"/>
      <c r="H65" s="34"/>
      <c r="I65" s="59"/>
      <c r="R65" s="23" t="str">
        <f t="shared" si="17"/>
        <v>t03</v>
      </c>
      <c r="S65" s="23" t="str">
        <f t="shared" si="18"/>
        <v>Ruiz  Lopez</v>
      </c>
      <c r="T65" s="22">
        <f>+AA$19</f>
        <v>0</v>
      </c>
      <c r="U65" s="33">
        <f t="shared" si="19"/>
        <v>0</v>
      </c>
      <c r="V65" s="23" t="e">
        <f t="shared" si="20"/>
        <v>#VALUE!</v>
      </c>
      <c r="X65" s="33">
        <f t="shared" si="21"/>
        <v>0</v>
      </c>
      <c r="Y65" s="23" t="e">
        <f t="shared" si="16"/>
        <v>#VALUE!</v>
      </c>
    </row>
    <row r="66" spans="1:25" x14ac:dyDescent="0.25">
      <c r="A66" s="55"/>
      <c r="B66" s="34"/>
      <c r="C66" s="34"/>
      <c r="D66" s="34"/>
      <c r="E66" s="34"/>
      <c r="F66" s="34"/>
      <c r="G66" s="34"/>
      <c r="H66" s="34"/>
      <c r="I66" s="59"/>
      <c r="R66" s="23" t="str">
        <f t="shared" si="17"/>
        <v>t03</v>
      </c>
      <c r="S66" s="23" t="str">
        <f t="shared" si="18"/>
        <v>Ruiz  Lopez</v>
      </c>
      <c r="T66" s="22">
        <f>+AA$20</f>
        <v>0</v>
      </c>
      <c r="U66" s="33">
        <f t="shared" si="19"/>
        <v>0</v>
      </c>
      <c r="V66" s="23" t="e">
        <f t="shared" si="20"/>
        <v>#VALUE!</v>
      </c>
      <c r="X66" s="33">
        <f t="shared" si="21"/>
        <v>0</v>
      </c>
      <c r="Y66" s="23" t="e">
        <f t="shared" si="16"/>
        <v>#VALUE!</v>
      </c>
    </row>
    <row r="67" spans="1:25" x14ac:dyDescent="0.25">
      <c r="A67" s="55"/>
      <c r="B67" s="34"/>
      <c r="C67" s="34"/>
      <c r="D67" s="34"/>
      <c r="E67" s="34"/>
      <c r="F67" s="34"/>
      <c r="G67" s="34"/>
      <c r="H67" s="34"/>
      <c r="I67" s="59"/>
      <c r="R67" s="23" t="str">
        <f t="shared" si="17"/>
        <v>t03</v>
      </c>
      <c r="S67" s="23" t="str">
        <f t="shared" si="18"/>
        <v>Ruiz  Lopez</v>
      </c>
      <c r="T67" s="22">
        <f>+AA$21</f>
        <v>0</v>
      </c>
      <c r="U67" s="33">
        <f t="shared" si="19"/>
        <v>0</v>
      </c>
      <c r="V67" s="23" t="e">
        <f t="shared" si="20"/>
        <v>#VALUE!</v>
      </c>
      <c r="X67" s="33">
        <f t="shared" si="21"/>
        <v>0</v>
      </c>
      <c r="Y67" s="23" t="e">
        <f t="shared" si="16"/>
        <v>#VALUE!</v>
      </c>
    </row>
    <row r="68" spans="1:25" x14ac:dyDescent="0.25">
      <c r="A68" s="55"/>
      <c r="B68" s="34"/>
      <c r="C68" s="34"/>
      <c r="D68" s="34"/>
      <c r="E68" s="34"/>
      <c r="F68" s="34"/>
      <c r="G68" s="34"/>
      <c r="H68" s="34"/>
      <c r="I68" s="59"/>
      <c r="R68" s="23" t="str">
        <f t="shared" si="17"/>
        <v>t03</v>
      </c>
      <c r="S68" s="23" t="str">
        <f t="shared" si="18"/>
        <v>Ruiz  Lopez</v>
      </c>
      <c r="T68" s="22">
        <f>+AA$22</f>
        <v>0</v>
      </c>
      <c r="U68" s="33">
        <f t="shared" si="19"/>
        <v>0</v>
      </c>
      <c r="V68" s="23" t="e">
        <f t="shared" si="20"/>
        <v>#VALUE!</v>
      </c>
      <c r="X68" s="33">
        <f t="shared" si="21"/>
        <v>0</v>
      </c>
      <c r="Y68" s="23" t="e">
        <f t="shared" si="16"/>
        <v>#VALUE!</v>
      </c>
    </row>
    <row r="69" spans="1:25" x14ac:dyDescent="0.25">
      <c r="A69" s="55"/>
      <c r="B69" s="34"/>
      <c r="C69" s="34"/>
      <c r="D69" s="34"/>
      <c r="E69" s="34"/>
      <c r="F69" s="34"/>
      <c r="G69" s="34"/>
      <c r="H69" s="34"/>
      <c r="I69" s="59"/>
      <c r="R69" s="23" t="str">
        <f t="shared" si="17"/>
        <v>t03</v>
      </c>
      <c r="S69" s="23" t="str">
        <f t="shared" si="18"/>
        <v>Ruiz  Lopez</v>
      </c>
      <c r="T69" s="22">
        <f>+AA$23</f>
        <v>0</v>
      </c>
      <c r="U69" s="33">
        <f t="shared" si="19"/>
        <v>0</v>
      </c>
      <c r="V69" s="23" t="e">
        <f t="shared" si="20"/>
        <v>#VALUE!</v>
      </c>
      <c r="X69" s="33">
        <f t="shared" si="21"/>
        <v>0</v>
      </c>
      <c r="Y69" s="23" t="e">
        <f t="shared" si="16"/>
        <v>#VALUE!</v>
      </c>
    </row>
    <row r="70" spans="1:25" x14ac:dyDescent="0.25">
      <c r="A70" s="55"/>
      <c r="B70" s="34"/>
      <c r="C70" s="34"/>
      <c r="D70" s="34"/>
      <c r="E70" s="34"/>
      <c r="F70" s="34"/>
      <c r="G70" s="34"/>
      <c r="H70" s="34"/>
      <c r="I70" s="59"/>
      <c r="R70" s="23" t="str">
        <f t="shared" si="17"/>
        <v>t03</v>
      </c>
      <c r="S70" s="23" t="str">
        <f t="shared" si="18"/>
        <v>Ruiz  Lopez</v>
      </c>
      <c r="T70" s="22">
        <f>+AA$24</f>
        <v>0</v>
      </c>
      <c r="U70" s="33">
        <f t="shared" si="19"/>
        <v>0</v>
      </c>
      <c r="V70" s="23" t="e">
        <f t="shared" si="20"/>
        <v>#VALUE!</v>
      </c>
      <c r="X70" s="33">
        <f t="shared" si="21"/>
        <v>0</v>
      </c>
      <c r="Y70" s="23" t="e">
        <f t="shared" si="16"/>
        <v>#VALUE!</v>
      </c>
    </row>
    <row r="71" spans="1:25" x14ac:dyDescent="0.25">
      <c r="A71" s="55"/>
      <c r="B71" s="34"/>
      <c r="C71" s="34"/>
      <c r="D71" s="34"/>
      <c r="E71" s="34"/>
      <c r="F71" s="34"/>
      <c r="G71" s="34"/>
      <c r="H71" s="34"/>
      <c r="I71" s="59"/>
      <c r="R71" s="23" t="str">
        <f t="shared" si="17"/>
        <v>t03</v>
      </c>
      <c r="S71" s="23" t="str">
        <f t="shared" si="18"/>
        <v>Ruiz  Lopez</v>
      </c>
      <c r="T71" s="22">
        <f>+AA$25</f>
        <v>0</v>
      </c>
      <c r="U71" s="33">
        <f t="shared" si="19"/>
        <v>0</v>
      </c>
      <c r="V71" s="23" t="e">
        <f t="shared" si="20"/>
        <v>#VALUE!</v>
      </c>
      <c r="X71" s="33">
        <f t="shared" si="21"/>
        <v>0</v>
      </c>
      <c r="Y71" s="23" t="e">
        <f t="shared" si="16"/>
        <v>#VALUE!</v>
      </c>
    </row>
    <row r="72" spans="1:25" ht="15.75" thickBot="1" x14ac:dyDescent="0.3">
      <c r="A72" s="60"/>
      <c r="B72" s="61"/>
      <c r="C72" s="61"/>
      <c r="D72" s="61"/>
      <c r="E72" s="61"/>
      <c r="F72" s="61"/>
      <c r="G72" s="61"/>
      <c r="H72" s="61"/>
      <c r="I72" s="62"/>
      <c r="R72" s="23" t="str">
        <f t="shared" si="17"/>
        <v>t03</v>
      </c>
      <c r="S72" s="23" t="str">
        <f t="shared" si="18"/>
        <v>Ruiz  Lopez</v>
      </c>
      <c r="T72" s="22">
        <f>+AA$26</f>
        <v>0</v>
      </c>
      <c r="U72" s="33">
        <f t="shared" si="19"/>
        <v>0</v>
      </c>
      <c r="V72" s="23" t="e">
        <f>+U72*S72</f>
        <v>#VALUE!</v>
      </c>
      <c r="X72" s="33">
        <f t="shared" si="21"/>
        <v>0</v>
      </c>
      <c r="Y72" s="23" t="e">
        <f t="shared" si="16"/>
        <v>#VALUE!</v>
      </c>
    </row>
    <row r="74" spans="1:25" ht="15.75" thickBot="1" x14ac:dyDescent="0.3"/>
    <row r="75" spans="1:25" ht="15.75" x14ac:dyDescent="0.25">
      <c r="A75" s="50" t="s">
        <v>196</v>
      </c>
      <c r="B75" s="51" t="str">
        <f>VLOOKUP(A75,'Lista de Trabajadores'!$A$7:$E$105,2,0)</f>
        <v>Elton  S.Lopez  Maldonado</v>
      </c>
      <c r="C75" s="51" t="str">
        <f>VLOOKUP(A75,'Lista de Trabajadores'!$A$7:$E$105,3,0)</f>
        <v>Elton  S.</v>
      </c>
      <c r="D75" s="52" t="str">
        <f>VLOOKUP(A75,'Lista de Trabajadores'!$A$7:$E$105,4,0)</f>
        <v>Lopez  Maldonado</v>
      </c>
      <c r="E75" s="53"/>
      <c r="F75" s="53"/>
      <c r="G75" s="53"/>
      <c r="H75" s="53"/>
      <c r="I75" s="54"/>
      <c r="J75" s="37"/>
      <c r="Q75" s="37"/>
      <c r="S75" s="37"/>
      <c r="T75" s="37"/>
      <c r="U75" s="36"/>
      <c r="V75" s="37"/>
      <c r="W75" s="37"/>
      <c r="X75" s="36"/>
      <c r="Y75" s="37"/>
    </row>
    <row r="76" spans="1:25" x14ac:dyDescent="0.25">
      <c r="A76" s="55" t="s">
        <v>166</v>
      </c>
      <c r="B76" s="2"/>
      <c r="C76" s="2"/>
      <c r="D76" s="2"/>
      <c r="E76" s="2"/>
      <c r="F76" s="2"/>
      <c r="G76" s="34"/>
      <c r="H76" s="2"/>
      <c r="I76" s="56"/>
      <c r="R76" s="23" t="str">
        <f>A$75</f>
        <v>t04</v>
      </c>
      <c r="S76" s="23" t="str">
        <f>D$75</f>
        <v>Lopez  Maldonado</v>
      </c>
      <c r="T76" s="22">
        <f>+AA$7</f>
        <v>0</v>
      </c>
      <c r="U76" s="33">
        <f>COUNTIF($B$76:$F$84,T76)</f>
        <v>0</v>
      </c>
      <c r="V76" s="23" t="e">
        <f>+U76*S76</f>
        <v>#VALUE!</v>
      </c>
      <c r="X76" s="33">
        <f>SUMIF($H$76:$H$84,T76,$I$76:$I$84)</f>
        <v>0</v>
      </c>
      <c r="Y76" s="23" t="e">
        <f>+(X76*S76)*$Y$4</f>
        <v>#VALUE!</v>
      </c>
    </row>
    <row r="77" spans="1:25" x14ac:dyDescent="0.25">
      <c r="A77" s="55" t="s">
        <v>167</v>
      </c>
      <c r="B77" s="2"/>
      <c r="C77" s="2"/>
      <c r="D77" s="2"/>
      <c r="E77" s="2"/>
      <c r="F77" s="2"/>
      <c r="G77" s="34"/>
      <c r="H77" s="2"/>
      <c r="I77" s="56"/>
      <c r="R77" s="23" t="str">
        <f t="shared" ref="R77:R95" si="22">A$75</f>
        <v>t04</v>
      </c>
      <c r="S77" s="23" t="str">
        <f t="shared" ref="S77:S95" si="23">D$75</f>
        <v>Lopez  Maldonado</v>
      </c>
      <c r="T77" s="22">
        <f>+AA$8</f>
        <v>0</v>
      </c>
      <c r="U77" s="33">
        <f t="shared" ref="U77:U95" si="24">COUNTIF($B$76:$F$84,T77)</f>
        <v>0</v>
      </c>
      <c r="V77" s="23" t="e">
        <f t="shared" ref="V77:V78" si="25">+U77*S77</f>
        <v>#VALUE!</v>
      </c>
      <c r="X77" s="33">
        <f t="shared" ref="X77:X95" si="26">SUMIF($H$76:$H$84,T77,$I$76:$I$84)</f>
        <v>0</v>
      </c>
      <c r="Y77" s="23" t="e">
        <f t="shared" ref="Y77:Y93" si="27">+(X77*S77)*$Y$4</f>
        <v>#VALUE!</v>
      </c>
    </row>
    <row r="78" spans="1:25" x14ac:dyDescent="0.25">
      <c r="A78" s="55" t="s">
        <v>168</v>
      </c>
      <c r="B78" s="2"/>
      <c r="C78" s="2"/>
      <c r="D78" s="2"/>
      <c r="E78" s="2"/>
      <c r="F78" s="2"/>
      <c r="G78" s="34"/>
      <c r="H78" s="2"/>
      <c r="I78" s="56"/>
      <c r="R78" s="23" t="str">
        <f t="shared" si="22"/>
        <v>t04</v>
      </c>
      <c r="S78" s="23" t="str">
        <f t="shared" si="23"/>
        <v>Lopez  Maldonado</v>
      </c>
      <c r="T78" s="22">
        <f>+AA$9</f>
        <v>0</v>
      </c>
      <c r="U78" s="33">
        <f t="shared" si="24"/>
        <v>0</v>
      </c>
      <c r="V78" s="23" t="e">
        <f t="shared" si="25"/>
        <v>#VALUE!</v>
      </c>
      <c r="X78" s="33">
        <f t="shared" si="26"/>
        <v>0</v>
      </c>
      <c r="Y78" s="23" t="e">
        <f>+(X78*S78)*$Y$4</f>
        <v>#VALUE!</v>
      </c>
    </row>
    <row r="79" spans="1:25" x14ac:dyDescent="0.25">
      <c r="A79" s="55" t="s">
        <v>169</v>
      </c>
      <c r="B79" s="2"/>
      <c r="C79" s="2"/>
      <c r="D79" s="2"/>
      <c r="E79" s="2"/>
      <c r="F79" s="2"/>
      <c r="G79" s="34"/>
      <c r="H79" s="2"/>
      <c r="I79" s="56"/>
      <c r="R79" s="23" t="str">
        <f t="shared" si="22"/>
        <v>t04</v>
      </c>
      <c r="S79" s="23" t="str">
        <f t="shared" si="23"/>
        <v>Lopez  Maldonado</v>
      </c>
      <c r="T79" s="22">
        <f>+AA$10</f>
        <v>0</v>
      </c>
      <c r="U79" s="33">
        <f t="shared" si="24"/>
        <v>0</v>
      </c>
      <c r="V79" s="23" t="e">
        <f>+U79*S79</f>
        <v>#VALUE!</v>
      </c>
      <c r="X79" s="33">
        <f t="shared" si="26"/>
        <v>0</v>
      </c>
      <c r="Y79" s="23" t="e">
        <f t="shared" si="27"/>
        <v>#VALUE!</v>
      </c>
    </row>
    <row r="80" spans="1:25" ht="15.75" thickBot="1" x14ac:dyDescent="0.3">
      <c r="A80" s="55" t="s">
        <v>170</v>
      </c>
      <c r="B80" s="46"/>
      <c r="C80" s="46"/>
      <c r="D80" s="46"/>
      <c r="E80" s="46"/>
      <c r="F80" s="46"/>
      <c r="G80" s="34"/>
      <c r="H80" s="46"/>
      <c r="I80" s="57"/>
      <c r="R80" s="23" t="str">
        <f t="shared" si="22"/>
        <v>t04</v>
      </c>
      <c r="S80" s="23" t="str">
        <f t="shared" si="23"/>
        <v>Lopez  Maldonado</v>
      </c>
      <c r="T80" s="22">
        <f>+AA$11</f>
        <v>0</v>
      </c>
      <c r="U80" s="33">
        <f t="shared" si="24"/>
        <v>0</v>
      </c>
      <c r="V80" s="23" t="e">
        <f t="shared" ref="V80:V89" si="28">+U80*S80</f>
        <v>#VALUE!</v>
      </c>
      <c r="X80" s="33">
        <f t="shared" si="26"/>
        <v>0</v>
      </c>
      <c r="Y80" s="23" t="e">
        <f t="shared" si="27"/>
        <v>#VALUE!</v>
      </c>
    </row>
    <row r="81" spans="1:25" x14ac:dyDescent="0.25">
      <c r="A81" s="55" t="s">
        <v>171</v>
      </c>
      <c r="B81" s="45"/>
      <c r="C81" s="45"/>
      <c r="D81" s="45"/>
      <c r="E81" s="45"/>
      <c r="F81" s="45"/>
      <c r="G81" s="34"/>
      <c r="H81" s="45"/>
      <c r="I81" s="58"/>
      <c r="R81" s="23" t="str">
        <f t="shared" si="22"/>
        <v>t04</v>
      </c>
      <c r="S81" s="23" t="str">
        <f t="shared" si="23"/>
        <v>Lopez  Maldonado</v>
      </c>
      <c r="T81" s="22">
        <f>+AA$12</f>
        <v>0</v>
      </c>
      <c r="U81" s="33">
        <f t="shared" si="24"/>
        <v>0</v>
      </c>
      <c r="V81" s="23" t="e">
        <f t="shared" si="28"/>
        <v>#VALUE!</v>
      </c>
      <c r="X81" s="33">
        <f t="shared" si="26"/>
        <v>0</v>
      </c>
      <c r="Y81" s="23" t="e">
        <f t="shared" si="27"/>
        <v>#VALUE!</v>
      </c>
    </row>
    <row r="82" spans="1:25" x14ac:dyDescent="0.25">
      <c r="A82" s="55" t="s">
        <v>172</v>
      </c>
      <c r="B82" s="2"/>
      <c r="C82" s="2"/>
      <c r="D82" s="2"/>
      <c r="E82" s="2"/>
      <c r="F82" s="2"/>
      <c r="G82" s="34"/>
      <c r="H82" s="2"/>
      <c r="I82" s="56"/>
      <c r="R82" s="23" t="str">
        <f t="shared" si="22"/>
        <v>t04</v>
      </c>
      <c r="S82" s="23" t="str">
        <f t="shared" si="23"/>
        <v>Lopez  Maldonado</v>
      </c>
      <c r="T82" s="22">
        <f>+AA$13</f>
        <v>0</v>
      </c>
      <c r="U82" s="33">
        <f t="shared" si="24"/>
        <v>0</v>
      </c>
      <c r="V82" s="23" t="e">
        <f t="shared" si="28"/>
        <v>#VALUE!</v>
      </c>
      <c r="X82" s="33">
        <f t="shared" si="26"/>
        <v>0</v>
      </c>
      <c r="Y82" s="23" t="e">
        <f t="shared" si="27"/>
        <v>#VALUE!</v>
      </c>
    </row>
    <row r="83" spans="1:25" x14ac:dyDescent="0.25">
      <c r="A83" s="55" t="s">
        <v>173</v>
      </c>
      <c r="B83" s="2"/>
      <c r="C83" s="2"/>
      <c r="D83" s="2"/>
      <c r="E83" s="2"/>
      <c r="F83" s="2"/>
      <c r="G83" s="34"/>
      <c r="H83" s="2"/>
      <c r="I83" s="56"/>
      <c r="R83" s="23" t="str">
        <f t="shared" si="22"/>
        <v>t04</v>
      </c>
      <c r="S83" s="23" t="str">
        <f t="shared" si="23"/>
        <v>Lopez  Maldonado</v>
      </c>
      <c r="T83" s="22">
        <f>+AA$14</f>
        <v>0</v>
      </c>
      <c r="U83" s="33">
        <f t="shared" si="24"/>
        <v>0</v>
      </c>
      <c r="V83" s="23" t="e">
        <f t="shared" si="28"/>
        <v>#VALUE!</v>
      </c>
      <c r="X83" s="33">
        <f t="shared" si="26"/>
        <v>0</v>
      </c>
      <c r="Y83" s="23" t="e">
        <f t="shared" si="27"/>
        <v>#VALUE!</v>
      </c>
    </row>
    <row r="84" spans="1:25" x14ac:dyDescent="0.25">
      <c r="A84" s="55" t="s">
        <v>174</v>
      </c>
      <c r="B84" s="2"/>
      <c r="C84" s="2"/>
      <c r="D84" s="2"/>
      <c r="E84" s="2"/>
      <c r="F84" s="2"/>
      <c r="G84" s="34"/>
      <c r="H84" s="2"/>
      <c r="I84" s="56"/>
      <c r="R84" s="23" t="str">
        <f t="shared" si="22"/>
        <v>t04</v>
      </c>
      <c r="S84" s="23" t="str">
        <f t="shared" si="23"/>
        <v>Lopez  Maldonado</v>
      </c>
      <c r="T84" s="22">
        <f>+AA$15</f>
        <v>0</v>
      </c>
      <c r="U84" s="33">
        <f t="shared" si="24"/>
        <v>0</v>
      </c>
      <c r="V84" s="23" t="e">
        <f t="shared" si="28"/>
        <v>#VALUE!</v>
      </c>
      <c r="X84" s="33">
        <f t="shared" si="26"/>
        <v>0</v>
      </c>
      <c r="Y84" s="23" t="e">
        <f t="shared" si="27"/>
        <v>#VALUE!</v>
      </c>
    </row>
    <row r="85" spans="1:25" x14ac:dyDescent="0.25">
      <c r="A85" s="55"/>
      <c r="B85" s="34"/>
      <c r="C85" s="34"/>
      <c r="D85" s="34"/>
      <c r="E85" s="34"/>
      <c r="F85" s="34"/>
      <c r="G85" s="34"/>
      <c r="H85" s="34"/>
      <c r="I85" s="59"/>
      <c r="R85" s="23" t="str">
        <f t="shared" si="22"/>
        <v>t04</v>
      </c>
      <c r="S85" s="23" t="str">
        <f t="shared" si="23"/>
        <v>Lopez  Maldonado</v>
      </c>
      <c r="T85" s="22">
        <f>+AA$16</f>
        <v>0</v>
      </c>
      <c r="U85" s="33">
        <f t="shared" si="24"/>
        <v>0</v>
      </c>
      <c r="V85" s="23" t="e">
        <f t="shared" si="28"/>
        <v>#VALUE!</v>
      </c>
      <c r="X85" s="33">
        <f t="shared" si="26"/>
        <v>0</v>
      </c>
      <c r="Y85" s="23" t="e">
        <f t="shared" si="27"/>
        <v>#VALUE!</v>
      </c>
    </row>
    <row r="86" spans="1:25" x14ac:dyDescent="0.25">
      <c r="A86" s="55"/>
      <c r="B86" s="34"/>
      <c r="C86" s="34"/>
      <c r="D86" s="34"/>
      <c r="E86" s="34"/>
      <c r="F86" s="34"/>
      <c r="G86" s="34"/>
      <c r="H86" s="34"/>
      <c r="I86" s="59"/>
      <c r="R86" s="23" t="str">
        <f t="shared" si="22"/>
        <v>t04</v>
      </c>
      <c r="S86" s="23" t="str">
        <f t="shared" si="23"/>
        <v>Lopez  Maldonado</v>
      </c>
      <c r="T86" s="22">
        <f>+AA$17</f>
        <v>0</v>
      </c>
      <c r="U86" s="33">
        <f t="shared" si="24"/>
        <v>0</v>
      </c>
      <c r="V86" s="23" t="e">
        <f t="shared" si="28"/>
        <v>#VALUE!</v>
      </c>
      <c r="X86" s="33">
        <f t="shared" si="26"/>
        <v>0</v>
      </c>
      <c r="Y86" s="23" t="e">
        <f t="shared" si="27"/>
        <v>#VALUE!</v>
      </c>
    </row>
    <row r="87" spans="1:25" x14ac:dyDescent="0.25">
      <c r="A87" s="55"/>
      <c r="B87" s="34"/>
      <c r="C87" s="34"/>
      <c r="D87" s="34"/>
      <c r="E87" s="34"/>
      <c r="F87" s="34"/>
      <c r="G87" s="34"/>
      <c r="H87" s="34"/>
      <c r="I87" s="59"/>
      <c r="R87" s="23" t="str">
        <f t="shared" si="22"/>
        <v>t04</v>
      </c>
      <c r="S87" s="23" t="str">
        <f t="shared" si="23"/>
        <v>Lopez  Maldonado</v>
      </c>
      <c r="T87" s="22">
        <f>+AA$18</f>
        <v>0</v>
      </c>
      <c r="U87" s="33">
        <f t="shared" si="24"/>
        <v>0</v>
      </c>
      <c r="V87" s="23" t="e">
        <f t="shared" si="28"/>
        <v>#VALUE!</v>
      </c>
      <c r="X87" s="33">
        <f t="shared" si="26"/>
        <v>0</v>
      </c>
      <c r="Y87" s="23" t="e">
        <f t="shared" si="27"/>
        <v>#VALUE!</v>
      </c>
    </row>
    <row r="88" spans="1:25" x14ac:dyDescent="0.25">
      <c r="A88" s="55"/>
      <c r="B88" s="34"/>
      <c r="C88" s="34"/>
      <c r="D88" s="34"/>
      <c r="E88" s="34"/>
      <c r="F88" s="34"/>
      <c r="G88" s="34"/>
      <c r="H88" s="34"/>
      <c r="I88" s="59"/>
      <c r="R88" s="23" t="str">
        <f t="shared" si="22"/>
        <v>t04</v>
      </c>
      <c r="S88" s="23" t="str">
        <f t="shared" si="23"/>
        <v>Lopez  Maldonado</v>
      </c>
      <c r="T88" s="22">
        <f>+AA$19</f>
        <v>0</v>
      </c>
      <c r="U88" s="33">
        <f t="shared" si="24"/>
        <v>0</v>
      </c>
      <c r="V88" s="23" t="e">
        <f t="shared" si="28"/>
        <v>#VALUE!</v>
      </c>
      <c r="X88" s="33">
        <f t="shared" si="26"/>
        <v>0</v>
      </c>
      <c r="Y88" s="23" t="e">
        <f t="shared" si="27"/>
        <v>#VALUE!</v>
      </c>
    </row>
    <row r="89" spans="1:25" x14ac:dyDescent="0.25">
      <c r="A89" s="55"/>
      <c r="B89" s="34"/>
      <c r="C89" s="34"/>
      <c r="D89" s="34"/>
      <c r="E89" s="34"/>
      <c r="F89" s="34"/>
      <c r="G89" s="34"/>
      <c r="H89" s="34"/>
      <c r="I89" s="59"/>
      <c r="R89" s="23" t="str">
        <f t="shared" si="22"/>
        <v>t04</v>
      </c>
      <c r="S89" s="23" t="str">
        <f t="shared" si="23"/>
        <v>Lopez  Maldonado</v>
      </c>
      <c r="T89" s="22">
        <f>+AA$20</f>
        <v>0</v>
      </c>
      <c r="U89" s="33">
        <f t="shared" si="24"/>
        <v>0</v>
      </c>
      <c r="V89" s="23" t="e">
        <f t="shared" si="28"/>
        <v>#VALUE!</v>
      </c>
      <c r="X89" s="33">
        <f t="shared" si="26"/>
        <v>0</v>
      </c>
      <c r="Y89" s="23" t="e">
        <f t="shared" si="27"/>
        <v>#VALUE!</v>
      </c>
    </row>
    <row r="90" spans="1:25" x14ac:dyDescent="0.25">
      <c r="A90" s="55"/>
      <c r="B90" s="34"/>
      <c r="C90" s="34"/>
      <c r="D90" s="34"/>
      <c r="E90" s="34"/>
      <c r="F90" s="34"/>
      <c r="G90" s="34"/>
      <c r="H90" s="34"/>
      <c r="I90" s="59"/>
      <c r="R90" s="23" t="str">
        <f t="shared" si="22"/>
        <v>t04</v>
      </c>
      <c r="S90" s="23" t="str">
        <f t="shared" si="23"/>
        <v>Lopez  Maldonado</v>
      </c>
      <c r="T90" s="22">
        <f>+AA$21</f>
        <v>0</v>
      </c>
      <c r="U90" s="33">
        <f t="shared" si="24"/>
        <v>0</v>
      </c>
      <c r="V90" s="23" t="e">
        <f>+U90*S90</f>
        <v>#VALUE!</v>
      </c>
      <c r="X90" s="33">
        <f t="shared" si="26"/>
        <v>0</v>
      </c>
      <c r="Y90" s="23" t="e">
        <f t="shared" si="27"/>
        <v>#VALUE!</v>
      </c>
    </row>
    <row r="91" spans="1:25" x14ac:dyDescent="0.25">
      <c r="A91" s="55"/>
      <c r="B91" s="34"/>
      <c r="C91" s="34"/>
      <c r="D91" s="34"/>
      <c r="E91" s="34"/>
      <c r="F91" s="34"/>
      <c r="G91" s="34"/>
      <c r="H91" s="34"/>
      <c r="I91" s="59"/>
      <c r="R91" s="23" t="str">
        <f t="shared" si="22"/>
        <v>t04</v>
      </c>
      <c r="S91" s="23" t="str">
        <f t="shared" si="23"/>
        <v>Lopez  Maldonado</v>
      </c>
      <c r="T91" s="22">
        <f>+AA$22</f>
        <v>0</v>
      </c>
      <c r="U91" s="33">
        <f t="shared" si="24"/>
        <v>0</v>
      </c>
      <c r="V91" s="23" t="e">
        <f t="shared" ref="V91:V94" si="29">+U91*S91</f>
        <v>#VALUE!</v>
      </c>
      <c r="X91" s="33">
        <f t="shared" si="26"/>
        <v>0</v>
      </c>
      <c r="Y91" s="23" t="e">
        <f t="shared" si="27"/>
        <v>#VALUE!</v>
      </c>
    </row>
    <row r="92" spans="1:25" x14ac:dyDescent="0.25">
      <c r="A92" s="55"/>
      <c r="B92" s="34"/>
      <c r="C92" s="34"/>
      <c r="D92" s="34"/>
      <c r="E92" s="34"/>
      <c r="F92" s="34"/>
      <c r="G92" s="34"/>
      <c r="H92" s="34"/>
      <c r="I92" s="59"/>
      <c r="R92" s="23" t="str">
        <f t="shared" si="22"/>
        <v>t04</v>
      </c>
      <c r="S92" s="23" t="str">
        <f t="shared" si="23"/>
        <v>Lopez  Maldonado</v>
      </c>
      <c r="T92" s="22">
        <f>+AA$23</f>
        <v>0</v>
      </c>
      <c r="U92" s="33">
        <f t="shared" si="24"/>
        <v>0</v>
      </c>
      <c r="V92" s="23" t="e">
        <f t="shared" si="29"/>
        <v>#VALUE!</v>
      </c>
      <c r="X92" s="33">
        <f t="shared" si="26"/>
        <v>0</v>
      </c>
      <c r="Y92" s="23" t="e">
        <f t="shared" si="27"/>
        <v>#VALUE!</v>
      </c>
    </row>
    <row r="93" spans="1:25" x14ac:dyDescent="0.25">
      <c r="A93" s="55"/>
      <c r="B93" s="34"/>
      <c r="C93" s="34"/>
      <c r="D93" s="34"/>
      <c r="E93" s="34"/>
      <c r="F93" s="34"/>
      <c r="G93" s="34"/>
      <c r="H93" s="34"/>
      <c r="I93" s="59"/>
      <c r="R93" s="23" t="str">
        <f t="shared" si="22"/>
        <v>t04</v>
      </c>
      <c r="S93" s="23" t="str">
        <f t="shared" si="23"/>
        <v>Lopez  Maldonado</v>
      </c>
      <c r="T93" s="22">
        <f>+AA$24</f>
        <v>0</v>
      </c>
      <c r="U93" s="33">
        <f t="shared" si="24"/>
        <v>0</v>
      </c>
      <c r="V93" s="23" t="e">
        <f t="shared" si="29"/>
        <v>#VALUE!</v>
      </c>
      <c r="X93" s="33">
        <f t="shared" si="26"/>
        <v>0</v>
      </c>
      <c r="Y93" s="23" t="e">
        <f t="shared" si="27"/>
        <v>#VALUE!</v>
      </c>
    </row>
    <row r="94" spans="1:25" x14ac:dyDescent="0.25">
      <c r="A94" s="55"/>
      <c r="B94" s="34"/>
      <c r="C94" s="34"/>
      <c r="D94" s="34"/>
      <c r="E94" s="34"/>
      <c r="F94" s="34"/>
      <c r="G94" s="34"/>
      <c r="H94" s="34"/>
      <c r="I94" s="59"/>
      <c r="R94" s="23" t="str">
        <f t="shared" si="22"/>
        <v>t04</v>
      </c>
      <c r="S94" s="23" t="str">
        <f t="shared" si="23"/>
        <v>Lopez  Maldonado</v>
      </c>
      <c r="T94" s="22">
        <f>+AA$25</f>
        <v>0</v>
      </c>
      <c r="U94" s="33">
        <f t="shared" si="24"/>
        <v>0</v>
      </c>
      <c r="V94" s="23" t="e">
        <f t="shared" si="29"/>
        <v>#VALUE!</v>
      </c>
      <c r="X94" s="33">
        <f t="shared" si="26"/>
        <v>0</v>
      </c>
      <c r="Y94" s="23" t="e">
        <f>+(X94*S94)*$Y$4</f>
        <v>#VALUE!</v>
      </c>
    </row>
    <row r="95" spans="1:25" ht="15.75" thickBot="1" x14ac:dyDescent="0.3">
      <c r="A95" s="60"/>
      <c r="B95" s="61"/>
      <c r="C95" s="61"/>
      <c r="D95" s="61"/>
      <c r="E95" s="61"/>
      <c r="F95" s="61"/>
      <c r="G95" s="61"/>
      <c r="H95" s="61"/>
      <c r="I95" s="62"/>
      <c r="R95" s="23" t="str">
        <f t="shared" si="22"/>
        <v>t04</v>
      </c>
      <c r="S95" s="23" t="str">
        <f t="shared" si="23"/>
        <v>Lopez  Maldonado</v>
      </c>
      <c r="T95" s="22">
        <f>+AA$26</f>
        <v>0</v>
      </c>
      <c r="U95" s="33">
        <f t="shared" si="24"/>
        <v>0</v>
      </c>
      <c r="V95" s="23" t="e">
        <f>+U95*S95</f>
        <v>#VALUE!</v>
      </c>
      <c r="X95" s="33">
        <f t="shared" si="26"/>
        <v>0</v>
      </c>
      <c r="Y95" s="23" t="e">
        <f t="shared" ref="Y95" si="30">+(X95*S95)*$Y$4</f>
        <v>#VALUE!</v>
      </c>
    </row>
    <row r="97" spans="1:25" ht="15.75" thickBot="1" x14ac:dyDescent="0.3"/>
    <row r="98" spans="1:25" ht="15.75" x14ac:dyDescent="0.25">
      <c r="A98" s="50" t="s">
        <v>197</v>
      </c>
      <c r="B98" s="51" t="str">
        <f>VLOOKUP(A98,'Lista de Trabajadores'!$A$7:$E$105,2,0)</f>
        <v>Jairo IsmaelFlores Garcia</v>
      </c>
      <c r="C98" s="51" t="str">
        <f>VLOOKUP(A98,'Lista de Trabajadores'!$A$7:$E$105,3,0)</f>
        <v>Jairo Ismael</v>
      </c>
      <c r="D98" s="52" t="str">
        <f>VLOOKUP(A98,'Lista de Trabajadores'!$A$7:$E$105,4,0)</f>
        <v>Flores Garcia</v>
      </c>
      <c r="E98" s="53"/>
      <c r="F98" s="53"/>
      <c r="G98" s="53"/>
      <c r="H98" s="53"/>
      <c r="I98" s="54"/>
      <c r="J98" s="37"/>
      <c r="Q98" s="37"/>
      <c r="S98" s="37"/>
      <c r="T98" s="37"/>
      <c r="U98" s="36"/>
      <c r="V98" s="37"/>
      <c r="W98" s="37"/>
      <c r="X98" s="36"/>
      <c r="Y98" s="37"/>
    </row>
    <row r="99" spans="1:25" x14ac:dyDescent="0.25">
      <c r="A99" s="55" t="s">
        <v>166</v>
      </c>
      <c r="B99" s="2"/>
      <c r="C99" s="2"/>
      <c r="D99" s="2"/>
      <c r="E99" s="2"/>
      <c r="F99" s="2"/>
      <c r="G99" s="34"/>
      <c r="H99" s="2"/>
      <c r="I99" s="56"/>
      <c r="R99" s="23" t="str">
        <f>A$98</f>
        <v>t05</v>
      </c>
      <c r="S99" s="23" t="str">
        <f>D$98</f>
        <v>Flores Garcia</v>
      </c>
      <c r="T99" s="22">
        <f>+AA$7</f>
        <v>0</v>
      </c>
      <c r="U99" s="33">
        <f>COUNTIF($B$99:$F$107,T99)</f>
        <v>0</v>
      </c>
      <c r="V99" s="23" t="e">
        <f>+U99*S99</f>
        <v>#VALUE!</v>
      </c>
      <c r="X99" s="33">
        <f>SUMIF($H$99:$H$107,T99,$I$99:$I$107)</f>
        <v>0</v>
      </c>
      <c r="Y99" s="23" t="e">
        <f>+(X99*S99)*$Y$4</f>
        <v>#VALUE!</v>
      </c>
    </row>
    <row r="100" spans="1:25" x14ac:dyDescent="0.25">
      <c r="A100" s="55" t="s">
        <v>167</v>
      </c>
      <c r="B100" s="2"/>
      <c r="C100" s="2"/>
      <c r="D100" s="2"/>
      <c r="E100" s="2"/>
      <c r="F100" s="2"/>
      <c r="G100" s="34"/>
      <c r="H100" s="2"/>
      <c r="I100" s="56"/>
      <c r="R100" s="23" t="str">
        <f t="shared" ref="R100:R118" si="31">A$98</f>
        <v>t05</v>
      </c>
      <c r="S100" s="23" t="str">
        <f t="shared" ref="S100:S118" si="32">D$98</f>
        <v>Flores Garcia</v>
      </c>
      <c r="T100" s="22">
        <f>+AA$8</f>
        <v>0</v>
      </c>
      <c r="U100" s="33">
        <f>COUNTIF($B$99:$F$107,T100)</f>
        <v>0</v>
      </c>
      <c r="V100" s="23" t="e">
        <f t="shared" ref="V100:V101" si="33">+U100*S100</f>
        <v>#VALUE!</v>
      </c>
      <c r="X100" s="33">
        <f t="shared" ref="X100:X118" si="34">SUMIF($H$99:$H$107,T100,$I$99:$I$107)</f>
        <v>0</v>
      </c>
      <c r="Y100" s="23" t="e">
        <f t="shared" ref="Y100:Y116" si="35">+(X100*S100)*$Y$4</f>
        <v>#VALUE!</v>
      </c>
    </row>
    <row r="101" spans="1:25" x14ac:dyDescent="0.25">
      <c r="A101" s="55" t="s">
        <v>168</v>
      </c>
      <c r="B101" s="2"/>
      <c r="C101" s="2"/>
      <c r="D101" s="2"/>
      <c r="E101" s="2"/>
      <c r="F101" s="2"/>
      <c r="G101" s="34"/>
      <c r="H101" s="2"/>
      <c r="I101" s="56"/>
      <c r="R101" s="23" t="str">
        <f t="shared" si="31"/>
        <v>t05</v>
      </c>
      <c r="S101" s="23" t="str">
        <f t="shared" si="32"/>
        <v>Flores Garcia</v>
      </c>
      <c r="T101" s="22">
        <f>+AA$9</f>
        <v>0</v>
      </c>
      <c r="U101" s="33">
        <f t="shared" ref="U101:U118" si="36">COUNTIF($B$99:$F$107,T101)</f>
        <v>0</v>
      </c>
      <c r="V101" s="23" t="e">
        <f t="shared" si="33"/>
        <v>#VALUE!</v>
      </c>
      <c r="X101" s="33">
        <f t="shared" si="34"/>
        <v>0</v>
      </c>
      <c r="Y101" s="23" t="e">
        <f t="shared" si="35"/>
        <v>#VALUE!</v>
      </c>
    </row>
    <row r="102" spans="1:25" x14ac:dyDescent="0.25">
      <c r="A102" s="55" t="s">
        <v>169</v>
      </c>
      <c r="B102" s="2"/>
      <c r="C102" s="2"/>
      <c r="D102" s="2"/>
      <c r="E102" s="2"/>
      <c r="F102" s="2"/>
      <c r="G102" s="34"/>
      <c r="H102" s="2"/>
      <c r="I102" s="56"/>
      <c r="R102" s="23" t="str">
        <f t="shared" si="31"/>
        <v>t05</v>
      </c>
      <c r="S102" s="23" t="str">
        <f t="shared" si="32"/>
        <v>Flores Garcia</v>
      </c>
      <c r="T102" s="22">
        <f>+AA$10</f>
        <v>0</v>
      </c>
      <c r="U102" s="33">
        <f t="shared" si="36"/>
        <v>0</v>
      </c>
      <c r="V102" s="23" t="e">
        <f>+U102*S102</f>
        <v>#VALUE!</v>
      </c>
      <c r="X102" s="33">
        <f t="shared" si="34"/>
        <v>0</v>
      </c>
      <c r="Y102" s="23" t="e">
        <f t="shared" si="35"/>
        <v>#VALUE!</v>
      </c>
    </row>
    <row r="103" spans="1:25" ht="15.75" thickBot="1" x14ac:dyDescent="0.3">
      <c r="A103" s="55" t="s">
        <v>170</v>
      </c>
      <c r="B103" s="46"/>
      <c r="C103" s="46"/>
      <c r="D103" s="46"/>
      <c r="E103" s="46"/>
      <c r="F103" s="46"/>
      <c r="G103" s="34"/>
      <c r="H103" s="46"/>
      <c r="I103" s="57"/>
      <c r="R103" s="23" t="str">
        <f t="shared" si="31"/>
        <v>t05</v>
      </c>
      <c r="S103" s="23" t="str">
        <f t="shared" si="32"/>
        <v>Flores Garcia</v>
      </c>
      <c r="T103" s="22">
        <f>+AA$11</f>
        <v>0</v>
      </c>
      <c r="U103" s="33">
        <f>COUNTIF($B$99:$F$107,T103)</f>
        <v>0</v>
      </c>
      <c r="V103" s="23" t="e">
        <f t="shared" ref="V103:V112" si="37">+U103*S103</f>
        <v>#VALUE!</v>
      </c>
      <c r="X103" s="33">
        <f t="shared" si="34"/>
        <v>0</v>
      </c>
      <c r="Y103" s="23" t="e">
        <f t="shared" si="35"/>
        <v>#VALUE!</v>
      </c>
    </row>
    <row r="104" spans="1:25" x14ac:dyDescent="0.25">
      <c r="A104" s="55" t="s">
        <v>171</v>
      </c>
      <c r="B104" s="45"/>
      <c r="C104" s="45"/>
      <c r="D104" s="45"/>
      <c r="E104" s="45"/>
      <c r="F104" s="45"/>
      <c r="G104" s="34"/>
      <c r="H104" s="45"/>
      <c r="I104" s="58"/>
      <c r="R104" s="23" t="str">
        <f t="shared" si="31"/>
        <v>t05</v>
      </c>
      <c r="S104" s="23" t="str">
        <f t="shared" si="32"/>
        <v>Flores Garcia</v>
      </c>
      <c r="T104" s="22">
        <f>+AA$12</f>
        <v>0</v>
      </c>
      <c r="U104" s="33">
        <f t="shared" si="36"/>
        <v>0</v>
      </c>
      <c r="V104" s="23" t="e">
        <f t="shared" si="37"/>
        <v>#VALUE!</v>
      </c>
      <c r="X104" s="33">
        <f t="shared" si="34"/>
        <v>0</v>
      </c>
      <c r="Y104" s="23" t="e">
        <f t="shared" si="35"/>
        <v>#VALUE!</v>
      </c>
    </row>
    <row r="105" spans="1:25" x14ac:dyDescent="0.25">
      <c r="A105" s="55" t="s">
        <v>172</v>
      </c>
      <c r="B105" s="2"/>
      <c r="C105" s="2"/>
      <c r="D105" s="2"/>
      <c r="E105" s="2"/>
      <c r="F105" s="2"/>
      <c r="G105" s="34"/>
      <c r="H105" s="2"/>
      <c r="I105" s="56"/>
      <c r="R105" s="23" t="str">
        <f t="shared" si="31"/>
        <v>t05</v>
      </c>
      <c r="S105" s="23" t="str">
        <f t="shared" si="32"/>
        <v>Flores Garcia</v>
      </c>
      <c r="T105" s="22">
        <f>+AA$13</f>
        <v>0</v>
      </c>
      <c r="U105" s="33">
        <f t="shared" si="36"/>
        <v>0</v>
      </c>
      <c r="V105" s="23" t="e">
        <f t="shared" si="37"/>
        <v>#VALUE!</v>
      </c>
      <c r="X105" s="33">
        <f t="shared" si="34"/>
        <v>0</v>
      </c>
      <c r="Y105" s="23" t="e">
        <f t="shared" si="35"/>
        <v>#VALUE!</v>
      </c>
    </row>
    <row r="106" spans="1:25" x14ac:dyDescent="0.25">
      <c r="A106" s="55" t="s">
        <v>173</v>
      </c>
      <c r="B106" s="2"/>
      <c r="C106" s="2"/>
      <c r="D106" s="2"/>
      <c r="E106" s="2"/>
      <c r="F106" s="2"/>
      <c r="G106" s="34"/>
      <c r="H106" s="2"/>
      <c r="I106" s="56"/>
      <c r="R106" s="23" t="str">
        <f t="shared" si="31"/>
        <v>t05</v>
      </c>
      <c r="S106" s="23" t="str">
        <f t="shared" si="32"/>
        <v>Flores Garcia</v>
      </c>
      <c r="T106" s="22">
        <f>+AA$14</f>
        <v>0</v>
      </c>
      <c r="U106" s="33">
        <f t="shared" si="36"/>
        <v>0</v>
      </c>
      <c r="V106" s="23" t="e">
        <f t="shared" si="37"/>
        <v>#VALUE!</v>
      </c>
      <c r="X106" s="33">
        <f t="shared" si="34"/>
        <v>0</v>
      </c>
      <c r="Y106" s="23" t="e">
        <f t="shared" si="35"/>
        <v>#VALUE!</v>
      </c>
    </row>
    <row r="107" spans="1:25" x14ac:dyDescent="0.25">
      <c r="A107" s="55" t="s">
        <v>174</v>
      </c>
      <c r="B107" s="2"/>
      <c r="C107" s="2"/>
      <c r="D107" s="2"/>
      <c r="E107" s="2"/>
      <c r="F107" s="2"/>
      <c r="G107" s="34"/>
      <c r="H107" s="2"/>
      <c r="I107" s="56"/>
      <c r="R107" s="23" t="str">
        <f t="shared" si="31"/>
        <v>t05</v>
      </c>
      <c r="S107" s="23" t="str">
        <f t="shared" si="32"/>
        <v>Flores Garcia</v>
      </c>
      <c r="T107" s="22">
        <f>+AA$15</f>
        <v>0</v>
      </c>
      <c r="U107" s="33">
        <f t="shared" si="36"/>
        <v>0</v>
      </c>
      <c r="V107" s="23" t="e">
        <f t="shared" si="37"/>
        <v>#VALUE!</v>
      </c>
      <c r="X107" s="33">
        <f t="shared" si="34"/>
        <v>0</v>
      </c>
      <c r="Y107" s="23" t="e">
        <f t="shared" si="35"/>
        <v>#VALUE!</v>
      </c>
    </row>
    <row r="108" spans="1:25" x14ac:dyDescent="0.25">
      <c r="A108" s="55"/>
      <c r="B108" s="34"/>
      <c r="C108" s="34"/>
      <c r="D108" s="34"/>
      <c r="E108" s="34"/>
      <c r="F108" s="34"/>
      <c r="G108" s="34"/>
      <c r="H108" s="34"/>
      <c r="I108" s="59"/>
      <c r="R108" s="23" t="str">
        <f t="shared" si="31"/>
        <v>t05</v>
      </c>
      <c r="S108" s="23" t="str">
        <f t="shared" si="32"/>
        <v>Flores Garcia</v>
      </c>
      <c r="T108" s="22">
        <f>+AA$16</f>
        <v>0</v>
      </c>
      <c r="U108" s="33">
        <f t="shared" si="36"/>
        <v>0</v>
      </c>
      <c r="V108" s="23" t="e">
        <f t="shared" si="37"/>
        <v>#VALUE!</v>
      </c>
      <c r="X108" s="33">
        <f t="shared" si="34"/>
        <v>0</v>
      </c>
      <c r="Y108" s="23" t="e">
        <f t="shared" si="35"/>
        <v>#VALUE!</v>
      </c>
    </row>
    <row r="109" spans="1:25" x14ac:dyDescent="0.25">
      <c r="A109" s="55"/>
      <c r="B109" s="34"/>
      <c r="C109" s="34"/>
      <c r="D109" s="34"/>
      <c r="E109" s="34"/>
      <c r="F109" s="34"/>
      <c r="G109" s="34"/>
      <c r="H109" s="34"/>
      <c r="I109" s="59"/>
      <c r="R109" s="23" t="str">
        <f t="shared" si="31"/>
        <v>t05</v>
      </c>
      <c r="S109" s="23" t="str">
        <f t="shared" si="32"/>
        <v>Flores Garcia</v>
      </c>
      <c r="T109" s="22">
        <f>+AA$17</f>
        <v>0</v>
      </c>
      <c r="U109" s="33">
        <f t="shared" si="36"/>
        <v>0</v>
      </c>
      <c r="V109" s="23" t="e">
        <f t="shared" si="37"/>
        <v>#VALUE!</v>
      </c>
      <c r="X109" s="33">
        <f t="shared" si="34"/>
        <v>0</v>
      </c>
      <c r="Y109" s="23" t="e">
        <f t="shared" si="35"/>
        <v>#VALUE!</v>
      </c>
    </row>
    <row r="110" spans="1:25" x14ac:dyDescent="0.25">
      <c r="A110" s="55"/>
      <c r="B110" s="34"/>
      <c r="C110" s="34"/>
      <c r="D110" s="34"/>
      <c r="E110" s="34"/>
      <c r="F110" s="34"/>
      <c r="G110" s="34"/>
      <c r="H110" s="34"/>
      <c r="I110" s="59"/>
      <c r="R110" s="23" t="str">
        <f t="shared" si="31"/>
        <v>t05</v>
      </c>
      <c r="S110" s="23" t="str">
        <f t="shared" si="32"/>
        <v>Flores Garcia</v>
      </c>
      <c r="T110" s="22">
        <f>+AA$18</f>
        <v>0</v>
      </c>
      <c r="U110" s="33">
        <f t="shared" si="36"/>
        <v>0</v>
      </c>
      <c r="V110" s="23" t="e">
        <f t="shared" si="37"/>
        <v>#VALUE!</v>
      </c>
      <c r="X110" s="33">
        <f t="shared" si="34"/>
        <v>0</v>
      </c>
      <c r="Y110" s="23" t="e">
        <f t="shared" si="35"/>
        <v>#VALUE!</v>
      </c>
    </row>
    <row r="111" spans="1:25" x14ac:dyDescent="0.25">
      <c r="A111" s="55"/>
      <c r="B111" s="34"/>
      <c r="C111" s="34"/>
      <c r="D111" s="34"/>
      <c r="E111" s="34"/>
      <c r="F111" s="34"/>
      <c r="G111" s="34"/>
      <c r="H111" s="34"/>
      <c r="I111" s="59"/>
      <c r="R111" s="23" t="str">
        <f t="shared" si="31"/>
        <v>t05</v>
      </c>
      <c r="S111" s="23" t="str">
        <f t="shared" si="32"/>
        <v>Flores Garcia</v>
      </c>
      <c r="T111" s="22">
        <f>+AA$19</f>
        <v>0</v>
      </c>
      <c r="U111" s="33">
        <f t="shared" si="36"/>
        <v>0</v>
      </c>
      <c r="V111" s="23" t="e">
        <f t="shared" si="37"/>
        <v>#VALUE!</v>
      </c>
      <c r="X111" s="33">
        <f t="shared" si="34"/>
        <v>0</v>
      </c>
      <c r="Y111" s="23" t="e">
        <f t="shared" si="35"/>
        <v>#VALUE!</v>
      </c>
    </row>
    <row r="112" spans="1:25" x14ac:dyDescent="0.25">
      <c r="A112" s="55"/>
      <c r="B112" s="34"/>
      <c r="C112" s="34"/>
      <c r="D112" s="34"/>
      <c r="E112" s="34"/>
      <c r="F112" s="34"/>
      <c r="G112" s="34"/>
      <c r="H112" s="34"/>
      <c r="I112" s="59"/>
      <c r="R112" s="23" t="str">
        <f t="shared" si="31"/>
        <v>t05</v>
      </c>
      <c r="S112" s="23" t="str">
        <f t="shared" si="32"/>
        <v>Flores Garcia</v>
      </c>
      <c r="T112" s="22">
        <f>+AA$20</f>
        <v>0</v>
      </c>
      <c r="U112" s="33">
        <f t="shared" si="36"/>
        <v>0</v>
      </c>
      <c r="V112" s="23" t="e">
        <f t="shared" si="37"/>
        <v>#VALUE!</v>
      </c>
      <c r="X112" s="33">
        <f t="shared" si="34"/>
        <v>0</v>
      </c>
      <c r="Y112" s="23" t="e">
        <f t="shared" si="35"/>
        <v>#VALUE!</v>
      </c>
    </row>
    <row r="113" spans="1:25" x14ac:dyDescent="0.25">
      <c r="A113" s="55"/>
      <c r="B113" s="34"/>
      <c r="C113" s="34"/>
      <c r="D113" s="34"/>
      <c r="E113" s="34"/>
      <c r="F113" s="34"/>
      <c r="G113" s="34"/>
      <c r="H113" s="34"/>
      <c r="I113" s="59"/>
      <c r="R113" s="23" t="str">
        <f t="shared" si="31"/>
        <v>t05</v>
      </c>
      <c r="S113" s="23" t="str">
        <f t="shared" si="32"/>
        <v>Flores Garcia</v>
      </c>
      <c r="T113" s="22">
        <f>+AA$21</f>
        <v>0</v>
      </c>
      <c r="U113" s="33">
        <f t="shared" si="36"/>
        <v>0</v>
      </c>
      <c r="V113" s="23" t="e">
        <f>+U113*S113</f>
        <v>#VALUE!</v>
      </c>
      <c r="X113" s="33">
        <f t="shared" si="34"/>
        <v>0</v>
      </c>
      <c r="Y113" s="23" t="e">
        <f t="shared" si="35"/>
        <v>#VALUE!</v>
      </c>
    </row>
    <row r="114" spans="1:25" x14ac:dyDescent="0.25">
      <c r="A114" s="55"/>
      <c r="B114" s="34"/>
      <c r="C114" s="34"/>
      <c r="D114" s="34"/>
      <c r="E114" s="34"/>
      <c r="F114" s="34"/>
      <c r="G114" s="34"/>
      <c r="H114" s="34"/>
      <c r="I114" s="59"/>
      <c r="R114" s="23" t="str">
        <f t="shared" si="31"/>
        <v>t05</v>
      </c>
      <c r="S114" s="23" t="str">
        <f t="shared" si="32"/>
        <v>Flores Garcia</v>
      </c>
      <c r="T114" s="22">
        <f>+AA$22</f>
        <v>0</v>
      </c>
      <c r="U114" s="33">
        <f t="shared" si="36"/>
        <v>0</v>
      </c>
      <c r="V114" s="23" t="e">
        <f t="shared" ref="V114:V117" si="38">+U114*S114</f>
        <v>#VALUE!</v>
      </c>
      <c r="X114" s="33">
        <f t="shared" si="34"/>
        <v>0</v>
      </c>
      <c r="Y114" s="23" t="e">
        <f t="shared" si="35"/>
        <v>#VALUE!</v>
      </c>
    </row>
    <row r="115" spans="1:25" x14ac:dyDescent="0.25">
      <c r="A115" s="55"/>
      <c r="B115" s="34"/>
      <c r="C115" s="34"/>
      <c r="D115" s="34"/>
      <c r="E115" s="34"/>
      <c r="F115" s="34"/>
      <c r="G115" s="34"/>
      <c r="H115" s="34"/>
      <c r="I115" s="59"/>
      <c r="R115" s="23" t="str">
        <f t="shared" si="31"/>
        <v>t05</v>
      </c>
      <c r="S115" s="23" t="str">
        <f t="shared" si="32"/>
        <v>Flores Garcia</v>
      </c>
      <c r="T115" s="22">
        <f>+AA$23</f>
        <v>0</v>
      </c>
      <c r="U115" s="33">
        <f t="shared" si="36"/>
        <v>0</v>
      </c>
      <c r="V115" s="23" t="e">
        <f t="shared" si="38"/>
        <v>#VALUE!</v>
      </c>
      <c r="X115" s="33">
        <f t="shared" si="34"/>
        <v>0</v>
      </c>
      <c r="Y115" s="23" t="e">
        <f t="shared" si="35"/>
        <v>#VALUE!</v>
      </c>
    </row>
    <row r="116" spans="1:25" x14ac:dyDescent="0.25">
      <c r="A116" s="55"/>
      <c r="B116" s="34"/>
      <c r="C116" s="34"/>
      <c r="D116" s="34"/>
      <c r="E116" s="34"/>
      <c r="F116" s="34"/>
      <c r="G116" s="34"/>
      <c r="H116" s="34"/>
      <c r="I116" s="59"/>
      <c r="R116" s="23" t="str">
        <f t="shared" si="31"/>
        <v>t05</v>
      </c>
      <c r="S116" s="23" t="str">
        <f t="shared" si="32"/>
        <v>Flores Garcia</v>
      </c>
      <c r="T116" s="22">
        <f>+AA$24</f>
        <v>0</v>
      </c>
      <c r="U116" s="33">
        <f t="shared" si="36"/>
        <v>0</v>
      </c>
      <c r="V116" s="23" t="e">
        <f t="shared" si="38"/>
        <v>#VALUE!</v>
      </c>
      <c r="X116" s="33">
        <f t="shared" si="34"/>
        <v>0</v>
      </c>
      <c r="Y116" s="23" t="e">
        <f t="shared" si="35"/>
        <v>#VALUE!</v>
      </c>
    </row>
    <row r="117" spans="1:25" x14ac:dyDescent="0.25">
      <c r="A117" s="55"/>
      <c r="B117" s="34"/>
      <c r="C117" s="34"/>
      <c r="D117" s="34"/>
      <c r="E117" s="34"/>
      <c r="F117" s="34"/>
      <c r="G117" s="34"/>
      <c r="H117" s="34"/>
      <c r="I117" s="59"/>
      <c r="R117" s="23" t="str">
        <f t="shared" si="31"/>
        <v>t05</v>
      </c>
      <c r="S117" s="23" t="str">
        <f t="shared" si="32"/>
        <v>Flores Garcia</v>
      </c>
      <c r="T117" s="22">
        <f>+AA$25</f>
        <v>0</v>
      </c>
      <c r="U117" s="33">
        <f t="shared" si="36"/>
        <v>0</v>
      </c>
      <c r="V117" s="23" t="e">
        <f t="shared" si="38"/>
        <v>#VALUE!</v>
      </c>
      <c r="X117" s="33">
        <f t="shared" si="34"/>
        <v>0</v>
      </c>
      <c r="Y117" s="23" t="e">
        <f>+(X117*S117)*$Y$4</f>
        <v>#VALUE!</v>
      </c>
    </row>
    <row r="118" spans="1:25" ht="15.75" thickBot="1" x14ac:dyDescent="0.3">
      <c r="A118" s="60"/>
      <c r="B118" s="61"/>
      <c r="C118" s="61"/>
      <c r="D118" s="61"/>
      <c r="E118" s="61"/>
      <c r="F118" s="61"/>
      <c r="G118" s="61"/>
      <c r="H118" s="61"/>
      <c r="I118" s="62"/>
      <c r="R118" s="23" t="str">
        <f t="shared" si="31"/>
        <v>t05</v>
      </c>
      <c r="S118" s="23" t="str">
        <f t="shared" si="32"/>
        <v>Flores Garcia</v>
      </c>
      <c r="T118" s="22">
        <f>+AA$26</f>
        <v>0</v>
      </c>
      <c r="U118" s="33">
        <f t="shared" si="36"/>
        <v>0</v>
      </c>
      <c r="V118" s="23" t="e">
        <f>+U118*S118</f>
        <v>#VALUE!</v>
      </c>
      <c r="X118" s="33">
        <f t="shared" si="34"/>
        <v>0</v>
      </c>
      <c r="Y118" s="23" t="e">
        <f t="shared" ref="Y118" si="39">+(X118*S118)*$Y$4</f>
        <v>#VALUE!</v>
      </c>
    </row>
    <row r="120" spans="1:25" ht="15.75" thickBot="1" x14ac:dyDescent="0.3"/>
    <row r="121" spans="1:25" ht="15.75" x14ac:dyDescent="0.25">
      <c r="A121" s="50" t="s">
        <v>198</v>
      </c>
      <c r="B121" s="51" t="str">
        <f>VLOOKUP(A121,'Lista de Trabajadores'!$A$7:$E$105,2,0)</f>
        <v>Mauricio J.Brenes Moya</v>
      </c>
      <c r="C121" s="51" t="str">
        <f>VLOOKUP(A121,'Lista de Trabajadores'!$A$7:$E$105,3,0)</f>
        <v>Mauricio J.</v>
      </c>
      <c r="D121" s="52" t="str">
        <f>VLOOKUP(A121,'Lista de Trabajadores'!$A$7:$E$105,4,0)</f>
        <v>Brenes Moya</v>
      </c>
      <c r="E121" s="53"/>
      <c r="F121" s="53"/>
      <c r="G121" s="53"/>
      <c r="H121" s="53"/>
      <c r="I121" s="54"/>
      <c r="J121" s="37"/>
      <c r="Q121" s="37"/>
      <c r="S121" s="37"/>
      <c r="T121" s="37"/>
      <c r="U121" s="36"/>
      <c r="V121" s="37"/>
      <c r="W121" s="37"/>
      <c r="X121" s="36"/>
      <c r="Y121" s="37"/>
    </row>
    <row r="122" spans="1:25" x14ac:dyDescent="0.25">
      <c r="A122" s="55" t="s">
        <v>166</v>
      </c>
      <c r="B122" s="2"/>
      <c r="C122" s="2"/>
      <c r="D122" s="2"/>
      <c r="E122" s="2"/>
      <c r="F122" s="2"/>
      <c r="G122" s="34"/>
      <c r="H122" s="2"/>
      <c r="I122" s="56"/>
      <c r="R122" s="23" t="str">
        <f>A$121</f>
        <v>t06</v>
      </c>
      <c r="S122" s="23" t="str">
        <f>D$121</f>
        <v>Brenes Moya</v>
      </c>
      <c r="T122" s="22">
        <f>+AA$7</f>
        <v>0</v>
      </c>
      <c r="U122" s="33">
        <f>COUNTIF($B$122:$F$130,T122)</f>
        <v>0</v>
      </c>
      <c r="V122" s="23" t="e">
        <f>+U122*S122</f>
        <v>#VALUE!</v>
      </c>
      <c r="X122" s="33">
        <f>SUMIF($H$122:$H$130,T122,$I$122:$I$130)</f>
        <v>0</v>
      </c>
      <c r="Y122" s="23" t="e">
        <f>+(X122*S122)*$Y$4</f>
        <v>#VALUE!</v>
      </c>
    </row>
    <row r="123" spans="1:25" x14ac:dyDescent="0.25">
      <c r="A123" s="55" t="s">
        <v>167</v>
      </c>
      <c r="B123" s="2"/>
      <c r="C123" s="2"/>
      <c r="D123" s="2"/>
      <c r="E123" s="2"/>
      <c r="F123" s="2"/>
      <c r="G123" s="34"/>
      <c r="H123" s="2"/>
      <c r="I123" s="56"/>
      <c r="R123" s="23" t="str">
        <f t="shared" ref="R123:R141" si="40">A$98</f>
        <v>t05</v>
      </c>
      <c r="S123" s="23" t="str">
        <f t="shared" ref="S123:S141" si="41">D$98</f>
        <v>Flores Garcia</v>
      </c>
      <c r="T123" s="22">
        <f>+AA$8</f>
        <v>0</v>
      </c>
      <c r="U123" s="33">
        <f t="shared" ref="U123:U141" si="42">COUNTIF($B$122:$F$130,T123)</f>
        <v>0</v>
      </c>
      <c r="V123" s="23" t="e">
        <f t="shared" ref="V123:V124" si="43">+U123*S123</f>
        <v>#VALUE!</v>
      </c>
      <c r="X123" s="33">
        <f t="shared" ref="X123:X141" si="44">SUMIF($H$122:$H$130,T123,$I$122:$I$130)</f>
        <v>0</v>
      </c>
      <c r="Y123" s="23" t="e">
        <f t="shared" ref="Y123:Y139" si="45">+(X123*S123)*$Y$4</f>
        <v>#VALUE!</v>
      </c>
    </row>
    <row r="124" spans="1:25" x14ac:dyDescent="0.25">
      <c r="A124" s="55" t="s">
        <v>168</v>
      </c>
      <c r="B124" s="2"/>
      <c r="C124" s="2"/>
      <c r="D124" s="2"/>
      <c r="E124" s="2"/>
      <c r="F124" s="2"/>
      <c r="G124" s="34"/>
      <c r="H124" s="2"/>
      <c r="I124" s="56"/>
      <c r="R124" s="23" t="str">
        <f t="shared" si="40"/>
        <v>t05</v>
      </c>
      <c r="S124" s="23" t="str">
        <f t="shared" si="41"/>
        <v>Flores Garcia</v>
      </c>
      <c r="T124" s="22">
        <f>+AA$9</f>
        <v>0</v>
      </c>
      <c r="U124" s="33">
        <f t="shared" si="42"/>
        <v>0</v>
      </c>
      <c r="V124" s="23" t="e">
        <f t="shared" si="43"/>
        <v>#VALUE!</v>
      </c>
      <c r="X124" s="33">
        <f t="shared" si="44"/>
        <v>0</v>
      </c>
      <c r="Y124" s="23" t="e">
        <f t="shared" si="45"/>
        <v>#VALUE!</v>
      </c>
    </row>
    <row r="125" spans="1:25" x14ac:dyDescent="0.25">
      <c r="A125" s="55" t="s">
        <v>169</v>
      </c>
      <c r="B125" s="2"/>
      <c r="C125" s="2"/>
      <c r="D125" s="2"/>
      <c r="E125" s="2"/>
      <c r="F125" s="2"/>
      <c r="G125" s="34"/>
      <c r="H125" s="2"/>
      <c r="I125" s="56"/>
      <c r="R125" s="23" t="str">
        <f t="shared" si="40"/>
        <v>t05</v>
      </c>
      <c r="S125" s="23" t="str">
        <f t="shared" si="41"/>
        <v>Flores Garcia</v>
      </c>
      <c r="T125" s="22">
        <f>+AA$10</f>
        <v>0</v>
      </c>
      <c r="U125" s="33">
        <f t="shared" si="42"/>
        <v>0</v>
      </c>
      <c r="V125" s="23" t="e">
        <f>+U125*S125</f>
        <v>#VALUE!</v>
      </c>
      <c r="X125" s="33">
        <f t="shared" si="44"/>
        <v>0</v>
      </c>
      <c r="Y125" s="23" t="e">
        <f t="shared" si="45"/>
        <v>#VALUE!</v>
      </c>
    </row>
    <row r="126" spans="1:25" ht="15.75" thickBot="1" x14ac:dyDescent="0.3">
      <c r="A126" s="55" t="s">
        <v>170</v>
      </c>
      <c r="B126" s="46"/>
      <c r="C126" s="46"/>
      <c r="D126" s="46"/>
      <c r="E126" s="46"/>
      <c r="F126" s="46"/>
      <c r="G126" s="34"/>
      <c r="H126" s="46"/>
      <c r="I126" s="57"/>
      <c r="R126" s="23" t="str">
        <f t="shared" si="40"/>
        <v>t05</v>
      </c>
      <c r="S126" s="23" t="str">
        <f t="shared" si="41"/>
        <v>Flores Garcia</v>
      </c>
      <c r="T126" s="22">
        <f>+AA$11</f>
        <v>0</v>
      </c>
      <c r="U126" s="33">
        <f t="shared" si="42"/>
        <v>0</v>
      </c>
      <c r="V126" s="23" t="e">
        <f t="shared" ref="V126:V135" si="46">+U126*S126</f>
        <v>#VALUE!</v>
      </c>
      <c r="X126" s="33">
        <f t="shared" si="44"/>
        <v>0</v>
      </c>
      <c r="Y126" s="23" t="e">
        <f t="shared" si="45"/>
        <v>#VALUE!</v>
      </c>
    </row>
    <row r="127" spans="1:25" x14ac:dyDescent="0.25">
      <c r="A127" s="55" t="s">
        <v>171</v>
      </c>
      <c r="B127" s="45"/>
      <c r="C127" s="45"/>
      <c r="D127" s="45"/>
      <c r="E127" s="45"/>
      <c r="F127" s="45"/>
      <c r="G127" s="34"/>
      <c r="H127" s="45"/>
      <c r="I127" s="58"/>
      <c r="R127" s="23" t="str">
        <f t="shared" si="40"/>
        <v>t05</v>
      </c>
      <c r="S127" s="23" t="str">
        <f t="shared" si="41"/>
        <v>Flores Garcia</v>
      </c>
      <c r="T127" s="22">
        <f>+AA$12</f>
        <v>0</v>
      </c>
      <c r="U127" s="33">
        <f t="shared" si="42"/>
        <v>0</v>
      </c>
      <c r="V127" s="23" t="e">
        <f t="shared" si="46"/>
        <v>#VALUE!</v>
      </c>
      <c r="X127" s="33">
        <f t="shared" si="44"/>
        <v>0</v>
      </c>
      <c r="Y127" s="23" t="e">
        <f t="shared" si="45"/>
        <v>#VALUE!</v>
      </c>
    </row>
    <row r="128" spans="1:25" x14ac:dyDescent="0.25">
      <c r="A128" s="55" t="s">
        <v>172</v>
      </c>
      <c r="B128" s="2"/>
      <c r="C128" s="2"/>
      <c r="D128" s="2"/>
      <c r="E128" s="2"/>
      <c r="F128" s="2"/>
      <c r="G128" s="34"/>
      <c r="H128" s="2"/>
      <c r="I128" s="56"/>
      <c r="R128" s="23" t="str">
        <f t="shared" si="40"/>
        <v>t05</v>
      </c>
      <c r="S128" s="23" t="str">
        <f t="shared" si="41"/>
        <v>Flores Garcia</v>
      </c>
      <c r="T128" s="22">
        <f>+AA$13</f>
        <v>0</v>
      </c>
      <c r="U128" s="33">
        <f t="shared" si="42"/>
        <v>0</v>
      </c>
      <c r="V128" s="23" t="e">
        <f t="shared" si="46"/>
        <v>#VALUE!</v>
      </c>
      <c r="X128" s="33">
        <f t="shared" si="44"/>
        <v>0</v>
      </c>
      <c r="Y128" s="23" t="e">
        <f t="shared" si="45"/>
        <v>#VALUE!</v>
      </c>
    </row>
    <row r="129" spans="1:25" x14ac:dyDescent="0.25">
      <c r="A129" s="55" t="s">
        <v>173</v>
      </c>
      <c r="B129" s="2"/>
      <c r="C129" s="2"/>
      <c r="D129" s="2"/>
      <c r="E129" s="2"/>
      <c r="F129" s="2"/>
      <c r="G129" s="34"/>
      <c r="H129" s="2"/>
      <c r="I129" s="56"/>
      <c r="R129" s="23" t="str">
        <f t="shared" si="40"/>
        <v>t05</v>
      </c>
      <c r="S129" s="23" t="str">
        <f t="shared" si="41"/>
        <v>Flores Garcia</v>
      </c>
      <c r="T129" s="22">
        <f>+AA$14</f>
        <v>0</v>
      </c>
      <c r="U129" s="33">
        <f t="shared" si="42"/>
        <v>0</v>
      </c>
      <c r="V129" s="23" t="e">
        <f t="shared" si="46"/>
        <v>#VALUE!</v>
      </c>
      <c r="X129" s="33">
        <f t="shared" si="44"/>
        <v>0</v>
      </c>
      <c r="Y129" s="23" t="e">
        <f t="shared" si="45"/>
        <v>#VALUE!</v>
      </c>
    </row>
    <row r="130" spans="1:25" x14ac:dyDescent="0.25">
      <c r="A130" s="55" t="s">
        <v>174</v>
      </c>
      <c r="B130" s="2"/>
      <c r="C130" s="2"/>
      <c r="D130" s="2"/>
      <c r="E130" s="2"/>
      <c r="F130" s="2"/>
      <c r="G130" s="34"/>
      <c r="H130" s="2"/>
      <c r="I130" s="56"/>
      <c r="R130" s="23" t="str">
        <f t="shared" si="40"/>
        <v>t05</v>
      </c>
      <c r="S130" s="23" t="str">
        <f t="shared" si="41"/>
        <v>Flores Garcia</v>
      </c>
      <c r="T130" s="22">
        <f>+AA$15</f>
        <v>0</v>
      </c>
      <c r="U130" s="33">
        <f t="shared" si="42"/>
        <v>0</v>
      </c>
      <c r="V130" s="23" t="e">
        <f t="shared" si="46"/>
        <v>#VALUE!</v>
      </c>
      <c r="X130" s="33">
        <f t="shared" si="44"/>
        <v>0</v>
      </c>
      <c r="Y130" s="23" t="e">
        <f t="shared" si="45"/>
        <v>#VALUE!</v>
      </c>
    </row>
    <row r="131" spans="1:25" x14ac:dyDescent="0.25">
      <c r="A131" s="55"/>
      <c r="B131" s="34"/>
      <c r="C131" s="34"/>
      <c r="D131" s="34"/>
      <c r="E131" s="34"/>
      <c r="F131" s="34"/>
      <c r="G131" s="34"/>
      <c r="H131" s="34"/>
      <c r="I131" s="59"/>
      <c r="R131" s="23" t="str">
        <f t="shared" si="40"/>
        <v>t05</v>
      </c>
      <c r="S131" s="23" t="str">
        <f t="shared" si="41"/>
        <v>Flores Garcia</v>
      </c>
      <c r="T131" s="22">
        <f>+AA$16</f>
        <v>0</v>
      </c>
      <c r="U131" s="33">
        <f t="shared" si="42"/>
        <v>0</v>
      </c>
      <c r="V131" s="23" t="e">
        <f t="shared" si="46"/>
        <v>#VALUE!</v>
      </c>
      <c r="X131" s="33">
        <f t="shared" si="44"/>
        <v>0</v>
      </c>
      <c r="Y131" s="23" t="e">
        <f t="shared" si="45"/>
        <v>#VALUE!</v>
      </c>
    </row>
    <row r="132" spans="1:25" x14ac:dyDescent="0.25">
      <c r="A132" s="55"/>
      <c r="B132" s="34"/>
      <c r="C132" s="34"/>
      <c r="D132" s="34"/>
      <c r="E132" s="34"/>
      <c r="F132" s="34"/>
      <c r="G132" s="34"/>
      <c r="H132" s="34"/>
      <c r="I132" s="59"/>
      <c r="R132" s="23" t="str">
        <f t="shared" si="40"/>
        <v>t05</v>
      </c>
      <c r="S132" s="23" t="str">
        <f t="shared" si="41"/>
        <v>Flores Garcia</v>
      </c>
      <c r="T132" s="22">
        <f>+AA$17</f>
        <v>0</v>
      </c>
      <c r="U132" s="33">
        <f t="shared" si="42"/>
        <v>0</v>
      </c>
      <c r="V132" s="23" t="e">
        <f t="shared" si="46"/>
        <v>#VALUE!</v>
      </c>
      <c r="X132" s="33">
        <f t="shared" si="44"/>
        <v>0</v>
      </c>
      <c r="Y132" s="23" t="e">
        <f t="shared" si="45"/>
        <v>#VALUE!</v>
      </c>
    </row>
    <row r="133" spans="1:25" x14ac:dyDescent="0.25">
      <c r="A133" s="55"/>
      <c r="B133" s="34"/>
      <c r="C133" s="34"/>
      <c r="D133" s="34"/>
      <c r="E133" s="34"/>
      <c r="F133" s="34"/>
      <c r="G133" s="34"/>
      <c r="H133" s="34"/>
      <c r="I133" s="59"/>
      <c r="R133" s="23" t="str">
        <f t="shared" si="40"/>
        <v>t05</v>
      </c>
      <c r="S133" s="23" t="str">
        <f t="shared" si="41"/>
        <v>Flores Garcia</v>
      </c>
      <c r="T133" s="22">
        <f>+AA$18</f>
        <v>0</v>
      </c>
      <c r="U133" s="33">
        <f t="shared" si="42"/>
        <v>0</v>
      </c>
      <c r="V133" s="23" t="e">
        <f t="shared" si="46"/>
        <v>#VALUE!</v>
      </c>
      <c r="X133" s="33">
        <f t="shared" si="44"/>
        <v>0</v>
      </c>
      <c r="Y133" s="23" t="e">
        <f t="shared" si="45"/>
        <v>#VALUE!</v>
      </c>
    </row>
    <row r="134" spans="1:25" x14ac:dyDescent="0.25">
      <c r="A134" s="55"/>
      <c r="B134" s="34"/>
      <c r="C134" s="34"/>
      <c r="D134" s="34"/>
      <c r="E134" s="34"/>
      <c r="F134" s="34"/>
      <c r="G134" s="34"/>
      <c r="H134" s="34"/>
      <c r="I134" s="59"/>
      <c r="R134" s="23" t="str">
        <f t="shared" si="40"/>
        <v>t05</v>
      </c>
      <c r="S134" s="23" t="str">
        <f t="shared" si="41"/>
        <v>Flores Garcia</v>
      </c>
      <c r="T134" s="22">
        <f>+AA$19</f>
        <v>0</v>
      </c>
      <c r="U134" s="33">
        <f t="shared" si="42"/>
        <v>0</v>
      </c>
      <c r="V134" s="23" t="e">
        <f t="shared" si="46"/>
        <v>#VALUE!</v>
      </c>
      <c r="X134" s="33">
        <f t="shared" si="44"/>
        <v>0</v>
      </c>
      <c r="Y134" s="23" t="e">
        <f t="shared" si="45"/>
        <v>#VALUE!</v>
      </c>
    </row>
    <row r="135" spans="1:25" x14ac:dyDescent="0.25">
      <c r="A135" s="55"/>
      <c r="B135" s="34"/>
      <c r="C135" s="34"/>
      <c r="D135" s="34"/>
      <c r="E135" s="34"/>
      <c r="F135" s="34"/>
      <c r="G135" s="34"/>
      <c r="H135" s="34"/>
      <c r="I135" s="59"/>
      <c r="R135" s="23" t="str">
        <f t="shared" si="40"/>
        <v>t05</v>
      </c>
      <c r="S135" s="23" t="str">
        <f t="shared" si="41"/>
        <v>Flores Garcia</v>
      </c>
      <c r="T135" s="22">
        <f>+AA$20</f>
        <v>0</v>
      </c>
      <c r="U135" s="33">
        <f t="shared" si="42"/>
        <v>0</v>
      </c>
      <c r="V135" s="23" t="e">
        <f t="shared" si="46"/>
        <v>#VALUE!</v>
      </c>
      <c r="X135" s="33">
        <f t="shared" si="44"/>
        <v>0</v>
      </c>
      <c r="Y135" s="23" t="e">
        <f t="shared" si="45"/>
        <v>#VALUE!</v>
      </c>
    </row>
    <row r="136" spans="1:25" x14ac:dyDescent="0.25">
      <c r="A136" s="55"/>
      <c r="B136" s="34"/>
      <c r="C136" s="34"/>
      <c r="D136" s="34"/>
      <c r="E136" s="34"/>
      <c r="F136" s="34"/>
      <c r="G136" s="34"/>
      <c r="H136" s="34"/>
      <c r="I136" s="59"/>
      <c r="R136" s="23" t="str">
        <f t="shared" si="40"/>
        <v>t05</v>
      </c>
      <c r="S136" s="23" t="str">
        <f t="shared" si="41"/>
        <v>Flores Garcia</v>
      </c>
      <c r="T136" s="22">
        <f>+AA$21</f>
        <v>0</v>
      </c>
      <c r="U136" s="33">
        <f t="shared" si="42"/>
        <v>0</v>
      </c>
      <c r="V136" s="23" t="e">
        <f>+U136*S136</f>
        <v>#VALUE!</v>
      </c>
      <c r="X136" s="33">
        <f t="shared" si="44"/>
        <v>0</v>
      </c>
      <c r="Y136" s="23" t="e">
        <f t="shared" si="45"/>
        <v>#VALUE!</v>
      </c>
    </row>
    <row r="137" spans="1:25" x14ac:dyDescent="0.25">
      <c r="A137" s="55"/>
      <c r="B137" s="34"/>
      <c r="C137" s="34"/>
      <c r="D137" s="34"/>
      <c r="E137" s="34"/>
      <c r="F137" s="34"/>
      <c r="G137" s="34"/>
      <c r="H137" s="34"/>
      <c r="I137" s="59"/>
      <c r="R137" s="23" t="str">
        <f t="shared" si="40"/>
        <v>t05</v>
      </c>
      <c r="S137" s="23" t="str">
        <f t="shared" si="41"/>
        <v>Flores Garcia</v>
      </c>
      <c r="T137" s="22">
        <f>+AA$22</f>
        <v>0</v>
      </c>
      <c r="U137" s="33">
        <f t="shared" si="42"/>
        <v>0</v>
      </c>
      <c r="V137" s="23" t="e">
        <f t="shared" ref="V137:V140" si="47">+U137*S137</f>
        <v>#VALUE!</v>
      </c>
      <c r="X137" s="33">
        <f t="shared" si="44"/>
        <v>0</v>
      </c>
      <c r="Y137" s="23" t="e">
        <f t="shared" si="45"/>
        <v>#VALUE!</v>
      </c>
    </row>
    <row r="138" spans="1:25" x14ac:dyDescent="0.25">
      <c r="A138" s="55"/>
      <c r="B138" s="34"/>
      <c r="C138" s="34"/>
      <c r="D138" s="34"/>
      <c r="E138" s="34"/>
      <c r="F138" s="34"/>
      <c r="G138" s="34"/>
      <c r="H138" s="34"/>
      <c r="I138" s="59"/>
      <c r="R138" s="23" t="str">
        <f t="shared" si="40"/>
        <v>t05</v>
      </c>
      <c r="S138" s="23" t="str">
        <f t="shared" si="41"/>
        <v>Flores Garcia</v>
      </c>
      <c r="T138" s="22">
        <f>+AA$23</f>
        <v>0</v>
      </c>
      <c r="U138" s="33">
        <f t="shared" si="42"/>
        <v>0</v>
      </c>
      <c r="V138" s="23" t="e">
        <f t="shared" si="47"/>
        <v>#VALUE!</v>
      </c>
      <c r="X138" s="33">
        <f t="shared" si="44"/>
        <v>0</v>
      </c>
      <c r="Y138" s="23" t="e">
        <f t="shared" si="45"/>
        <v>#VALUE!</v>
      </c>
    </row>
    <row r="139" spans="1:25" x14ac:dyDescent="0.25">
      <c r="A139" s="55"/>
      <c r="B139" s="34"/>
      <c r="C139" s="34"/>
      <c r="D139" s="34"/>
      <c r="E139" s="34"/>
      <c r="F139" s="34"/>
      <c r="G139" s="34"/>
      <c r="H139" s="34"/>
      <c r="I139" s="59"/>
      <c r="R139" s="23" t="str">
        <f t="shared" si="40"/>
        <v>t05</v>
      </c>
      <c r="S139" s="23" t="str">
        <f t="shared" si="41"/>
        <v>Flores Garcia</v>
      </c>
      <c r="T139" s="22">
        <f>+AA$24</f>
        <v>0</v>
      </c>
      <c r="U139" s="33">
        <f t="shared" si="42"/>
        <v>0</v>
      </c>
      <c r="V139" s="23" t="e">
        <f t="shared" si="47"/>
        <v>#VALUE!</v>
      </c>
      <c r="X139" s="33">
        <f t="shared" si="44"/>
        <v>0</v>
      </c>
      <c r="Y139" s="23" t="e">
        <f t="shared" si="45"/>
        <v>#VALUE!</v>
      </c>
    </row>
    <row r="140" spans="1:25" x14ac:dyDescent="0.25">
      <c r="A140" s="55"/>
      <c r="B140" s="34"/>
      <c r="C140" s="34"/>
      <c r="D140" s="34"/>
      <c r="E140" s="34"/>
      <c r="F140" s="34"/>
      <c r="G140" s="34"/>
      <c r="H140" s="34"/>
      <c r="I140" s="59"/>
      <c r="R140" s="23" t="str">
        <f t="shared" si="40"/>
        <v>t05</v>
      </c>
      <c r="S140" s="23" t="str">
        <f t="shared" si="41"/>
        <v>Flores Garcia</v>
      </c>
      <c r="T140" s="22">
        <f>+AA$25</f>
        <v>0</v>
      </c>
      <c r="U140" s="33">
        <f t="shared" si="42"/>
        <v>0</v>
      </c>
      <c r="V140" s="23" t="e">
        <f t="shared" si="47"/>
        <v>#VALUE!</v>
      </c>
      <c r="X140" s="33">
        <f t="shared" si="44"/>
        <v>0</v>
      </c>
      <c r="Y140" s="23" t="e">
        <f>+(X140*S140)*$Y$4</f>
        <v>#VALUE!</v>
      </c>
    </row>
    <row r="141" spans="1:25" ht="15.75" thickBot="1" x14ac:dyDescent="0.3">
      <c r="A141" s="60"/>
      <c r="B141" s="61"/>
      <c r="C141" s="61"/>
      <c r="D141" s="61"/>
      <c r="E141" s="61"/>
      <c r="F141" s="61"/>
      <c r="G141" s="61"/>
      <c r="H141" s="61"/>
      <c r="I141" s="62"/>
      <c r="R141" s="23" t="str">
        <f t="shared" si="40"/>
        <v>t05</v>
      </c>
      <c r="S141" s="23" t="str">
        <f t="shared" si="41"/>
        <v>Flores Garcia</v>
      </c>
      <c r="T141" s="22">
        <f>+AA$26</f>
        <v>0</v>
      </c>
      <c r="U141" s="33">
        <f t="shared" si="42"/>
        <v>0</v>
      </c>
      <c r="V141" s="23" t="e">
        <f>+U141*S141</f>
        <v>#VALUE!</v>
      </c>
      <c r="X141" s="33">
        <f t="shared" si="44"/>
        <v>0</v>
      </c>
      <c r="Y141" s="23" t="e">
        <f t="shared" ref="Y141" si="48">+(X141*S141)*$Y$4</f>
        <v>#VALUE!</v>
      </c>
    </row>
    <row r="143" spans="1:25" ht="15.75" thickBot="1" x14ac:dyDescent="0.3"/>
    <row r="144" spans="1:25" ht="15.75" x14ac:dyDescent="0.25">
      <c r="A144" s="50" t="s">
        <v>199</v>
      </c>
      <c r="B144" s="51" t="str">
        <f>VLOOKUP(A144,'Lista de Trabajadores'!$A$7:$E$105,2,0)</f>
        <v xml:space="preserve">Juan PabloCampos  </v>
      </c>
      <c r="C144" s="51" t="str">
        <f>VLOOKUP(A144,'Lista de Trabajadores'!$A$7:$E$105,3,0)</f>
        <v>Juan Pablo</v>
      </c>
      <c r="D144" s="52" t="str">
        <f>VLOOKUP(A144,'Lista de Trabajadores'!$A$7:$E$105,4,0)</f>
        <v xml:space="preserve">Campos  </v>
      </c>
      <c r="E144" s="53"/>
      <c r="F144" s="53"/>
      <c r="G144" s="53"/>
      <c r="H144" s="53"/>
      <c r="I144" s="54"/>
      <c r="J144" s="37"/>
      <c r="Q144" s="37"/>
      <c r="S144" s="37"/>
      <c r="T144" s="37"/>
      <c r="U144" s="36"/>
      <c r="V144" s="37"/>
      <c r="W144" s="37"/>
      <c r="X144" s="36"/>
      <c r="Y144" s="37"/>
    </row>
    <row r="145" spans="1:25" x14ac:dyDescent="0.25">
      <c r="A145" s="55" t="s">
        <v>166</v>
      </c>
      <c r="B145" s="2"/>
      <c r="C145" s="2"/>
      <c r="D145" s="2"/>
      <c r="E145" s="2"/>
      <c r="F145" s="2"/>
      <c r="G145" s="34"/>
      <c r="H145" s="2"/>
      <c r="I145" s="56"/>
      <c r="R145" s="23" t="str">
        <f>A$144</f>
        <v>t07</v>
      </c>
      <c r="S145" s="23" t="str">
        <f>D$144</f>
        <v xml:space="preserve">Campos  </v>
      </c>
      <c r="T145" s="22">
        <f>+AA$7</f>
        <v>0</v>
      </c>
      <c r="U145" s="33">
        <f>COUNTIF($B$145:$F$153,T145)</f>
        <v>0</v>
      </c>
      <c r="V145" s="23" t="e">
        <f>+U145*S145</f>
        <v>#VALUE!</v>
      </c>
      <c r="X145" s="33">
        <f>SUMIF($H$145:$H$153,T145,$I$145:$I$153)</f>
        <v>0</v>
      </c>
      <c r="Y145" s="23" t="e">
        <f>+(X145*S145)*$Y$4</f>
        <v>#VALUE!</v>
      </c>
    </row>
    <row r="146" spans="1:25" x14ac:dyDescent="0.25">
      <c r="A146" s="55" t="s">
        <v>167</v>
      </c>
      <c r="B146" s="2"/>
      <c r="C146" s="2"/>
      <c r="D146" s="2"/>
      <c r="E146" s="2"/>
      <c r="F146" s="2"/>
      <c r="G146" s="34"/>
      <c r="H146" s="2"/>
      <c r="I146" s="56"/>
      <c r="R146" s="23" t="str">
        <f t="shared" ref="R146:R164" si="49">A$144</f>
        <v>t07</v>
      </c>
      <c r="S146" s="23" t="str">
        <f t="shared" ref="S146:S164" si="50">D$144</f>
        <v xml:space="preserve">Campos  </v>
      </c>
      <c r="T146" s="22">
        <f>+AA$8</f>
        <v>0</v>
      </c>
      <c r="U146" s="33">
        <f t="shared" ref="U146:U164" si="51">COUNTIF($B$145:$F$153,T146)</f>
        <v>0</v>
      </c>
      <c r="V146" s="23" t="e">
        <f t="shared" ref="V146:V147" si="52">+U146*S146</f>
        <v>#VALUE!</v>
      </c>
      <c r="X146" s="33">
        <f t="shared" ref="X146:X164" si="53">SUMIF($H$145:$H$153,T146,$I$145:$I$153)</f>
        <v>0</v>
      </c>
      <c r="Y146" s="23" t="e">
        <f t="shared" ref="Y146:Y162" si="54">+(X146*S146)*$Y$4</f>
        <v>#VALUE!</v>
      </c>
    </row>
    <row r="147" spans="1:25" x14ac:dyDescent="0.25">
      <c r="A147" s="55" t="s">
        <v>168</v>
      </c>
      <c r="B147" s="2"/>
      <c r="C147" s="2"/>
      <c r="D147" s="2"/>
      <c r="E147" s="2"/>
      <c r="F147" s="2"/>
      <c r="G147" s="34"/>
      <c r="H147" s="2"/>
      <c r="I147" s="56"/>
      <c r="R147" s="23" t="str">
        <f t="shared" si="49"/>
        <v>t07</v>
      </c>
      <c r="S147" s="23" t="str">
        <f t="shared" si="50"/>
        <v xml:space="preserve">Campos  </v>
      </c>
      <c r="T147" s="22">
        <f>+AA$9</f>
        <v>0</v>
      </c>
      <c r="U147" s="33">
        <f t="shared" si="51"/>
        <v>0</v>
      </c>
      <c r="V147" s="23" t="e">
        <f t="shared" si="52"/>
        <v>#VALUE!</v>
      </c>
      <c r="X147" s="33">
        <f t="shared" si="53"/>
        <v>0</v>
      </c>
      <c r="Y147" s="23" t="e">
        <f t="shared" si="54"/>
        <v>#VALUE!</v>
      </c>
    </row>
    <row r="148" spans="1:25" x14ac:dyDescent="0.25">
      <c r="A148" s="55" t="s">
        <v>169</v>
      </c>
      <c r="B148" s="2"/>
      <c r="C148" s="2"/>
      <c r="D148" s="2"/>
      <c r="E148" s="2"/>
      <c r="F148" s="2"/>
      <c r="G148" s="34"/>
      <c r="H148" s="2"/>
      <c r="I148" s="56"/>
      <c r="R148" s="23" t="str">
        <f t="shared" si="49"/>
        <v>t07</v>
      </c>
      <c r="S148" s="23" t="str">
        <f t="shared" si="50"/>
        <v xml:space="preserve">Campos  </v>
      </c>
      <c r="T148" s="22">
        <f>+AA$10</f>
        <v>0</v>
      </c>
      <c r="U148" s="33">
        <f t="shared" si="51"/>
        <v>0</v>
      </c>
      <c r="V148" s="23" t="e">
        <f>+U148*S148</f>
        <v>#VALUE!</v>
      </c>
      <c r="X148" s="33">
        <f t="shared" si="53"/>
        <v>0</v>
      </c>
      <c r="Y148" s="23" t="e">
        <f t="shared" si="54"/>
        <v>#VALUE!</v>
      </c>
    </row>
    <row r="149" spans="1:25" ht="15.75" thickBot="1" x14ac:dyDescent="0.3">
      <c r="A149" s="55" t="s">
        <v>170</v>
      </c>
      <c r="B149" s="46"/>
      <c r="C149" s="46"/>
      <c r="D149" s="46"/>
      <c r="E149" s="46"/>
      <c r="F149" s="46"/>
      <c r="G149" s="34"/>
      <c r="H149" s="46"/>
      <c r="I149" s="57"/>
      <c r="R149" s="23" t="str">
        <f t="shared" si="49"/>
        <v>t07</v>
      </c>
      <c r="S149" s="23" t="str">
        <f t="shared" si="50"/>
        <v xml:space="preserve">Campos  </v>
      </c>
      <c r="T149" s="22">
        <f>+AA$11</f>
        <v>0</v>
      </c>
      <c r="U149" s="33">
        <f t="shared" si="51"/>
        <v>0</v>
      </c>
      <c r="V149" s="23" t="e">
        <f t="shared" ref="V149:V158" si="55">+U149*S149</f>
        <v>#VALUE!</v>
      </c>
      <c r="X149" s="33">
        <f t="shared" si="53"/>
        <v>0</v>
      </c>
      <c r="Y149" s="23" t="e">
        <f t="shared" si="54"/>
        <v>#VALUE!</v>
      </c>
    </row>
    <row r="150" spans="1:25" x14ac:dyDescent="0.25">
      <c r="A150" s="55" t="s">
        <v>171</v>
      </c>
      <c r="B150" s="45"/>
      <c r="C150" s="45"/>
      <c r="D150" s="45"/>
      <c r="E150" s="45"/>
      <c r="F150" s="45"/>
      <c r="G150" s="34"/>
      <c r="H150" s="45"/>
      <c r="I150" s="58"/>
      <c r="R150" s="23" t="str">
        <f t="shared" si="49"/>
        <v>t07</v>
      </c>
      <c r="S150" s="23" t="str">
        <f t="shared" si="50"/>
        <v xml:space="preserve">Campos  </v>
      </c>
      <c r="T150" s="22">
        <f>+AA$12</f>
        <v>0</v>
      </c>
      <c r="U150" s="33">
        <f t="shared" si="51"/>
        <v>0</v>
      </c>
      <c r="V150" s="23" t="e">
        <f t="shared" si="55"/>
        <v>#VALUE!</v>
      </c>
      <c r="X150" s="33">
        <f t="shared" si="53"/>
        <v>0</v>
      </c>
      <c r="Y150" s="23" t="e">
        <f t="shared" si="54"/>
        <v>#VALUE!</v>
      </c>
    </row>
    <row r="151" spans="1:25" x14ac:dyDescent="0.25">
      <c r="A151" s="55" t="s">
        <v>172</v>
      </c>
      <c r="B151" s="2"/>
      <c r="C151" s="2"/>
      <c r="D151" s="2"/>
      <c r="E151" s="2"/>
      <c r="F151" s="2"/>
      <c r="G151" s="34"/>
      <c r="H151" s="2"/>
      <c r="I151" s="56"/>
      <c r="R151" s="23" t="str">
        <f t="shared" si="49"/>
        <v>t07</v>
      </c>
      <c r="S151" s="23" t="str">
        <f t="shared" si="50"/>
        <v xml:space="preserve">Campos  </v>
      </c>
      <c r="T151" s="22">
        <f>+AA$13</f>
        <v>0</v>
      </c>
      <c r="U151" s="33">
        <f t="shared" si="51"/>
        <v>0</v>
      </c>
      <c r="V151" s="23" t="e">
        <f t="shared" si="55"/>
        <v>#VALUE!</v>
      </c>
      <c r="X151" s="33">
        <f t="shared" si="53"/>
        <v>0</v>
      </c>
      <c r="Y151" s="23" t="e">
        <f t="shared" si="54"/>
        <v>#VALUE!</v>
      </c>
    </row>
    <row r="152" spans="1:25" x14ac:dyDescent="0.25">
      <c r="A152" s="55" t="s">
        <v>173</v>
      </c>
      <c r="B152" s="2"/>
      <c r="C152" s="2"/>
      <c r="D152" s="2"/>
      <c r="E152" s="2"/>
      <c r="F152" s="2"/>
      <c r="G152" s="34"/>
      <c r="H152" s="2"/>
      <c r="I152" s="56"/>
      <c r="R152" s="23" t="str">
        <f t="shared" si="49"/>
        <v>t07</v>
      </c>
      <c r="S152" s="23" t="str">
        <f t="shared" si="50"/>
        <v xml:space="preserve">Campos  </v>
      </c>
      <c r="T152" s="22">
        <f>+AA$14</f>
        <v>0</v>
      </c>
      <c r="U152" s="33">
        <f t="shared" si="51"/>
        <v>0</v>
      </c>
      <c r="V152" s="23" t="e">
        <f t="shared" si="55"/>
        <v>#VALUE!</v>
      </c>
      <c r="X152" s="33">
        <f t="shared" si="53"/>
        <v>0</v>
      </c>
      <c r="Y152" s="23" t="e">
        <f t="shared" si="54"/>
        <v>#VALUE!</v>
      </c>
    </row>
    <row r="153" spans="1:25" x14ac:dyDescent="0.25">
      <c r="A153" s="55" t="s">
        <v>174</v>
      </c>
      <c r="B153" s="2"/>
      <c r="C153" s="2"/>
      <c r="D153" s="2"/>
      <c r="E153" s="2"/>
      <c r="F153" s="2"/>
      <c r="G153" s="34"/>
      <c r="H153" s="2"/>
      <c r="I153" s="56"/>
      <c r="R153" s="23" t="str">
        <f t="shared" si="49"/>
        <v>t07</v>
      </c>
      <c r="S153" s="23" t="str">
        <f t="shared" si="50"/>
        <v xml:space="preserve">Campos  </v>
      </c>
      <c r="T153" s="22">
        <f>+AA$15</f>
        <v>0</v>
      </c>
      <c r="U153" s="33">
        <f t="shared" si="51"/>
        <v>0</v>
      </c>
      <c r="V153" s="23" t="e">
        <f t="shared" si="55"/>
        <v>#VALUE!</v>
      </c>
      <c r="X153" s="33">
        <f t="shared" si="53"/>
        <v>0</v>
      </c>
      <c r="Y153" s="23" t="e">
        <f t="shared" si="54"/>
        <v>#VALUE!</v>
      </c>
    </row>
    <row r="154" spans="1:25" x14ac:dyDescent="0.25">
      <c r="A154" s="55"/>
      <c r="B154" s="34"/>
      <c r="C154" s="34"/>
      <c r="D154" s="34"/>
      <c r="E154" s="34"/>
      <c r="F154" s="34"/>
      <c r="G154" s="34"/>
      <c r="H154" s="34"/>
      <c r="I154" s="59"/>
      <c r="R154" s="23" t="str">
        <f t="shared" si="49"/>
        <v>t07</v>
      </c>
      <c r="S154" s="23" t="str">
        <f t="shared" si="50"/>
        <v xml:space="preserve">Campos  </v>
      </c>
      <c r="T154" s="22">
        <f>+AA$16</f>
        <v>0</v>
      </c>
      <c r="U154" s="33">
        <f t="shared" si="51"/>
        <v>0</v>
      </c>
      <c r="V154" s="23" t="e">
        <f t="shared" si="55"/>
        <v>#VALUE!</v>
      </c>
      <c r="X154" s="33">
        <f t="shared" si="53"/>
        <v>0</v>
      </c>
      <c r="Y154" s="23" t="e">
        <f t="shared" si="54"/>
        <v>#VALUE!</v>
      </c>
    </row>
    <row r="155" spans="1:25" x14ac:dyDescent="0.25">
      <c r="A155" s="55"/>
      <c r="B155" s="34"/>
      <c r="C155" s="34"/>
      <c r="D155" s="34"/>
      <c r="E155" s="34"/>
      <c r="F155" s="34"/>
      <c r="G155" s="34"/>
      <c r="H155" s="34"/>
      <c r="I155" s="59"/>
      <c r="R155" s="23" t="str">
        <f t="shared" si="49"/>
        <v>t07</v>
      </c>
      <c r="S155" s="23" t="str">
        <f t="shared" si="50"/>
        <v xml:space="preserve">Campos  </v>
      </c>
      <c r="T155" s="22">
        <f>+AA$17</f>
        <v>0</v>
      </c>
      <c r="U155" s="33">
        <f t="shared" si="51"/>
        <v>0</v>
      </c>
      <c r="V155" s="23" t="e">
        <f t="shared" si="55"/>
        <v>#VALUE!</v>
      </c>
      <c r="X155" s="33">
        <f t="shared" si="53"/>
        <v>0</v>
      </c>
      <c r="Y155" s="23" t="e">
        <f t="shared" si="54"/>
        <v>#VALUE!</v>
      </c>
    </row>
    <row r="156" spans="1:25" x14ac:dyDescent="0.25">
      <c r="A156" s="55"/>
      <c r="B156" s="34"/>
      <c r="C156" s="34"/>
      <c r="D156" s="34"/>
      <c r="E156" s="34"/>
      <c r="F156" s="34"/>
      <c r="G156" s="34"/>
      <c r="H156" s="34"/>
      <c r="I156" s="59"/>
      <c r="R156" s="23" t="str">
        <f t="shared" si="49"/>
        <v>t07</v>
      </c>
      <c r="S156" s="23" t="str">
        <f t="shared" si="50"/>
        <v xml:space="preserve">Campos  </v>
      </c>
      <c r="T156" s="22">
        <f>+AA$18</f>
        <v>0</v>
      </c>
      <c r="U156" s="33">
        <f t="shared" si="51"/>
        <v>0</v>
      </c>
      <c r="V156" s="23" t="e">
        <f t="shared" si="55"/>
        <v>#VALUE!</v>
      </c>
      <c r="X156" s="33">
        <f t="shared" si="53"/>
        <v>0</v>
      </c>
      <c r="Y156" s="23" t="e">
        <f t="shared" si="54"/>
        <v>#VALUE!</v>
      </c>
    </row>
    <row r="157" spans="1:25" x14ac:dyDescent="0.25">
      <c r="A157" s="55"/>
      <c r="B157" s="34"/>
      <c r="C157" s="34"/>
      <c r="D157" s="34"/>
      <c r="E157" s="34"/>
      <c r="F157" s="34"/>
      <c r="G157" s="34"/>
      <c r="H157" s="34"/>
      <c r="I157" s="59"/>
      <c r="R157" s="23" t="str">
        <f t="shared" si="49"/>
        <v>t07</v>
      </c>
      <c r="S157" s="23" t="str">
        <f t="shared" si="50"/>
        <v xml:space="preserve">Campos  </v>
      </c>
      <c r="T157" s="22">
        <f>+AA$19</f>
        <v>0</v>
      </c>
      <c r="U157" s="33">
        <f t="shared" si="51"/>
        <v>0</v>
      </c>
      <c r="V157" s="23" t="e">
        <f t="shared" si="55"/>
        <v>#VALUE!</v>
      </c>
      <c r="X157" s="33">
        <f t="shared" si="53"/>
        <v>0</v>
      </c>
      <c r="Y157" s="23" t="e">
        <f t="shared" si="54"/>
        <v>#VALUE!</v>
      </c>
    </row>
    <row r="158" spans="1:25" x14ac:dyDescent="0.25">
      <c r="A158" s="55"/>
      <c r="B158" s="34"/>
      <c r="C158" s="34"/>
      <c r="D158" s="34"/>
      <c r="E158" s="34"/>
      <c r="F158" s="34"/>
      <c r="G158" s="34"/>
      <c r="H158" s="34"/>
      <c r="I158" s="59"/>
      <c r="R158" s="23" t="str">
        <f t="shared" si="49"/>
        <v>t07</v>
      </c>
      <c r="S158" s="23" t="str">
        <f t="shared" si="50"/>
        <v xml:space="preserve">Campos  </v>
      </c>
      <c r="T158" s="22">
        <f>+AA$20</f>
        <v>0</v>
      </c>
      <c r="U158" s="33">
        <f t="shared" si="51"/>
        <v>0</v>
      </c>
      <c r="V158" s="23" t="e">
        <f t="shared" si="55"/>
        <v>#VALUE!</v>
      </c>
      <c r="X158" s="33">
        <f t="shared" si="53"/>
        <v>0</v>
      </c>
      <c r="Y158" s="23" t="e">
        <f t="shared" si="54"/>
        <v>#VALUE!</v>
      </c>
    </row>
    <row r="159" spans="1:25" x14ac:dyDescent="0.25">
      <c r="A159" s="55"/>
      <c r="B159" s="34"/>
      <c r="C159" s="34"/>
      <c r="D159" s="34"/>
      <c r="E159" s="34"/>
      <c r="F159" s="34"/>
      <c r="G159" s="34"/>
      <c r="H159" s="34"/>
      <c r="I159" s="59"/>
      <c r="R159" s="23" t="str">
        <f t="shared" si="49"/>
        <v>t07</v>
      </c>
      <c r="S159" s="23" t="str">
        <f t="shared" si="50"/>
        <v xml:space="preserve">Campos  </v>
      </c>
      <c r="T159" s="22">
        <f>+AA$21</f>
        <v>0</v>
      </c>
      <c r="U159" s="33">
        <f t="shared" si="51"/>
        <v>0</v>
      </c>
      <c r="V159" s="23" t="e">
        <f>+U159*S159</f>
        <v>#VALUE!</v>
      </c>
      <c r="X159" s="33">
        <f t="shared" si="53"/>
        <v>0</v>
      </c>
      <c r="Y159" s="23" t="e">
        <f t="shared" si="54"/>
        <v>#VALUE!</v>
      </c>
    </row>
    <row r="160" spans="1:25" x14ac:dyDescent="0.25">
      <c r="A160" s="55"/>
      <c r="B160" s="34"/>
      <c r="C160" s="34"/>
      <c r="D160" s="34"/>
      <c r="E160" s="34"/>
      <c r="F160" s="34"/>
      <c r="G160" s="34"/>
      <c r="H160" s="34"/>
      <c r="I160" s="59"/>
      <c r="R160" s="23" t="str">
        <f t="shared" si="49"/>
        <v>t07</v>
      </c>
      <c r="S160" s="23" t="str">
        <f t="shared" si="50"/>
        <v xml:space="preserve">Campos  </v>
      </c>
      <c r="T160" s="22">
        <f>+AA$22</f>
        <v>0</v>
      </c>
      <c r="U160" s="33">
        <f t="shared" si="51"/>
        <v>0</v>
      </c>
      <c r="V160" s="23" t="e">
        <f t="shared" ref="V160:V163" si="56">+U160*S160</f>
        <v>#VALUE!</v>
      </c>
      <c r="X160" s="33">
        <f t="shared" si="53"/>
        <v>0</v>
      </c>
      <c r="Y160" s="23" t="e">
        <f t="shared" si="54"/>
        <v>#VALUE!</v>
      </c>
    </row>
    <row r="161" spans="1:25" x14ac:dyDescent="0.25">
      <c r="A161" s="55"/>
      <c r="B161" s="34"/>
      <c r="C161" s="34"/>
      <c r="D161" s="34"/>
      <c r="E161" s="34"/>
      <c r="F161" s="34"/>
      <c r="G161" s="34"/>
      <c r="H161" s="34"/>
      <c r="I161" s="59"/>
      <c r="R161" s="23" t="str">
        <f t="shared" si="49"/>
        <v>t07</v>
      </c>
      <c r="S161" s="23" t="str">
        <f t="shared" si="50"/>
        <v xml:space="preserve">Campos  </v>
      </c>
      <c r="T161" s="22">
        <f>+AA$23</f>
        <v>0</v>
      </c>
      <c r="U161" s="33">
        <f t="shared" si="51"/>
        <v>0</v>
      </c>
      <c r="V161" s="23" t="e">
        <f t="shared" si="56"/>
        <v>#VALUE!</v>
      </c>
      <c r="X161" s="33">
        <f t="shared" si="53"/>
        <v>0</v>
      </c>
      <c r="Y161" s="23" t="e">
        <f t="shared" si="54"/>
        <v>#VALUE!</v>
      </c>
    </row>
    <row r="162" spans="1:25" x14ac:dyDescent="0.25">
      <c r="A162" s="55"/>
      <c r="B162" s="34"/>
      <c r="C162" s="34"/>
      <c r="D162" s="34"/>
      <c r="E162" s="34"/>
      <c r="F162" s="34"/>
      <c r="G162" s="34"/>
      <c r="H162" s="34"/>
      <c r="I162" s="59"/>
      <c r="R162" s="23" t="str">
        <f t="shared" si="49"/>
        <v>t07</v>
      </c>
      <c r="S162" s="23" t="str">
        <f t="shared" si="50"/>
        <v xml:space="preserve">Campos  </v>
      </c>
      <c r="T162" s="22">
        <f>+AA$24</f>
        <v>0</v>
      </c>
      <c r="U162" s="33">
        <f t="shared" si="51"/>
        <v>0</v>
      </c>
      <c r="V162" s="23" t="e">
        <f t="shared" si="56"/>
        <v>#VALUE!</v>
      </c>
      <c r="X162" s="33">
        <f t="shared" si="53"/>
        <v>0</v>
      </c>
      <c r="Y162" s="23" t="e">
        <f t="shared" si="54"/>
        <v>#VALUE!</v>
      </c>
    </row>
    <row r="163" spans="1:25" x14ac:dyDescent="0.25">
      <c r="A163" s="55"/>
      <c r="B163" s="34"/>
      <c r="C163" s="34"/>
      <c r="D163" s="34"/>
      <c r="E163" s="34"/>
      <c r="F163" s="34"/>
      <c r="G163" s="34"/>
      <c r="H163" s="34"/>
      <c r="I163" s="59"/>
      <c r="R163" s="23" t="str">
        <f t="shared" si="49"/>
        <v>t07</v>
      </c>
      <c r="S163" s="23" t="str">
        <f t="shared" si="50"/>
        <v xml:space="preserve">Campos  </v>
      </c>
      <c r="T163" s="22">
        <f>+AA$25</f>
        <v>0</v>
      </c>
      <c r="U163" s="33">
        <f t="shared" si="51"/>
        <v>0</v>
      </c>
      <c r="V163" s="23" t="e">
        <f t="shared" si="56"/>
        <v>#VALUE!</v>
      </c>
      <c r="X163" s="33">
        <f t="shared" si="53"/>
        <v>0</v>
      </c>
      <c r="Y163" s="23" t="e">
        <f>+(X163*S163)*$Y$4</f>
        <v>#VALUE!</v>
      </c>
    </row>
    <row r="164" spans="1:25" ht="15.75" thickBot="1" x14ac:dyDescent="0.3">
      <c r="A164" s="60"/>
      <c r="B164" s="61"/>
      <c r="C164" s="61"/>
      <c r="D164" s="61"/>
      <c r="E164" s="61"/>
      <c r="F164" s="61"/>
      <c r="G164" s="61"/>
      <c r="H164" s="61"/>
      <c r="I164" s="62"/>
      <c r="R164" s="23" t="str">
        <f t="shared" si="49"/>
        <v>t07</v>
      </c>
      <c r="S164" s="23" t="str">
        <f t="shared" si="50"/>
        <v xml:space="preserve">Campos  </v>
      </c>
      <c r="T164" s="22">
        <f>+AA$26</f>
        <v>0</v>
      </c>
      <c r="U164" s="33">
        <f t="shared" si="51"/>
        <v>0</v>
      </c>
      <c r="V164" s="23" t="e">
        <f>+U164*S164</f>
        <v>#VALUE!</v>
      </c>
      <c r="X164" s="33">
        <f t="shared" si="53"/>
        <v>0</v>
      </c>
      <c r="Y164" s="23" t="e">
        <f t="shared" ref="Y164" si="57">+(X164*S164)*$Y$4</f>
        <v>#VALUE!</v>
      </c>
    </row>
    <row r="166" spans="1:25" ht="15.75" thickBot="1" x14ac:dyDescent="0.3"/>
    <row r="167" spans="1:25" ht="15.75" x14ac:dyDescent="0.25">
      <c r="A167" s="50" t="s">
        <v>200</v>
      </c>
      <c r="B167" s="51" t="str">
        <f>VLOOKUP(A167,'Lista de Trabajadores'!$A$7:$E$105,2,0)</f>
        <v>Alfredo Morales Mena</v>
      </c>
      <c r="C167" s="51" t="str">
        <f>VLOOKUP(A167,'Lista de Trabajadores'!$A$7:$E$105,3,0)</f>
        <v xml:space="preserve">Alfredo </v>
      </c>
      <c r="D167" s="52" t="str">
        <f>VLOOKUP(A167,'Lista de Trabajadores'!$A$7:$E$105,4,0)</f>
        <v>Morales Mena</v>
      </c>
      <c r="E167" s="53"/>
      <c r="F167" s="53"/>
      <c r="G167" s="53"/>
      <c r="H167" s="53"/>
      <c r="I167" s="54"/>
      <c r="J167" s="37"/>
      <c r="Q167" s="37"/>
      <c r="S167" s="37"/>
      <c r="T167" s="37"/>
      <c r="U167" s="36"/>
      <c r="V167" s="37"/>
      <c r="W167" s="37"/>
      <c r="X167" s="36"/>
      <c r="Y167" s="37"/>
    </row>
    <row r="168" spans="1:25" x14ac:dyDescent="0.25">
      <c r="A168" s="55" t="s">
        <v>166</v>
      </c>
      <c r="B168" s="2"/>
      <c r="C168" s="2"/>
      <c r="D168" s="2"/>
      <c r="E168" s="2"/>
      <c r="F168" s="2"/>
      <c r="G168" s="34"/>
      <c r="H168" s="2"/>
      <c r="I168" s="56"/>
      <c r="R168" s="23" t="str">
        <f>A$167</f>
        <v>t08</v>
      </c>
      <c r="S168" s="23" t="str">
        <f>D$167</f>
        <v>Morales Mena</v>
      </c>
      <c r="T168" s="22">
        <f>+AA$7</f>
        <v>0</v>
      </c>
      <c r="U168" s="33">
        <f>COUNTIF($B$168:$F$176,T168)</f>
        <v>0</v>
      </c>
      <c r="V168" s="23" t="e">
        <f>+U168*S168</f>
        <v>#VALUE!</v>
      </c>
      <c r="X168" s="33">
        <f>SUMIF($H$168:$H$176,T168,$I$168:$I$176)</f>
        <v>0</v>
      </c>
      <c r="Y168" s="23" t="e">
        <f>+(X168*S168)*$Y$4</f>
        <v>#VALUE!</v>
      </c>
    </row>
    <row r="169" spans="1:25" x14ac:dyDescent="0.25">
      <c r="A169" s="55" t="s">
        <v>167</v>
      </c>
      <c r="B169" s="2"/>
      <c r="C169" s="2"/>
      <c r="D169" s="2"/>
      <c r="E169" s="2"/>
      <c r="F169" s="2"/>
      <c r="G169" s="34"/>
      <c r="H169" s="2"/>
      <c r="I169" s="56"/>
      <c r="R169" s="23" t="str">
        <f t="shared" ref="R169:R187" si="58">A$167</f>
        <v>t08</v>
      </c>
      <c r="S169" s="23" t="str">
        <f t="shared" ref="S169:S187" si="59">D$167</f>
        <v>Morales Mena</v>
      </c>
      <c r="T169" s="22">
        <f>+AA$8</f>
        <v>0</v>
      </c>
      <c r="U169" s="33">
        <f t="shared" ref="U169:U187" si="60">COUNTIF($B$168:$F$176,T169)</f>
        <v>0</v>
      </c>
      <c r="V169" s="23" t="e">
        <f t="shared" ref="V169:V170" si="61">+U169*S169</f>
        <v>#VALUE!</v>
      </c>
      <c r="X169" s="33">
        <f t="shared" ref="X169:X187" si="62">SUMIF($H$168:$H$176,T169,$I$168:$I$176)</f>
        <v>0</v>
      </c>
      <c r="Y169" s="23" t="e">
        <f t="shared" ref="Y169:Y185" si="63">+(X169*S169)*$Y$4</f>
        <v>#VALUE!</v>
      </c>
    </row>
    <row r="170" spans="1:25" x14ac:dyDescent="0.25">
      <c r="A170" s="55" t="s">
        <v>168</v>
      </c>
      <c r="B170" s="2"/>
      <c r="C170" s="2"/>
      <c r="D170" s="2"/>
      <c r="E170" s="2"/>
      <c r="F170" s="2"/>
      <c r="G170" s="34"/>
      <c r="H170" s="2"/>
      <c r="I170" s="56"/>
      <c r="R170" s="23" t="str">
        <f t="shared" si="58"/>
        <v>t08</v>
      </c>
      <c r="S170" s="23" t="str">
        <f t="shared" si="59"/>
        <v>Morales Mena</v>
      </c>
      <c r="T170" s="22">
        <f>+AA$9</f>
        <v>0</v>
      </c>
      <c r="U170" s="33">
        <f t="shared" si="60"/>
        <v>0</v>
      </c>
      <c r="V170" s="23" t="e">
        <f t="shared" si="61"/>
        <v>#VALUE!</v>
      </c>
      <c r="X170" s="33">
        <f t="shared" si="62"/>
        <v>0</v>
      </c>
      <c r="Y170" s="23" t="e">
        <f t="shared" si="63"/>
        <v>#VALUE!</v>
      </c>
    </row>
    <row r="171" spans="1:25" x14ac:dyDescent="0.25">
      <c r="A171" s="55" t="s">
        <v>169</v>
      </c>
      <c r="B171" s="2"/>
      <c r="C171" s="2"/>
      <c r="D171" s="2"/>
      <c r="E171" s="2"/>
      <c r="F171" s="2"/>
      <c r="G171" s="34"/>
      <c r="H171" s="2"/>
      <c r="I171" s="56"/>
      <c r="R171" s="23" t="str">
        <f t="shared" si="58"/>
        <v>t08</v>
      </c>
      <c r="S171" s="23" t="str">
        <f t="shared" si="59"/>
        <v>Morales Mena</v>
      </c>
      <c r="T171" s="22">
        <f>+AA$10</f>
        <v>0</v>
      </c>
      <c r="U171" s="33">
        <f t="shared" si="60"/>
        <v>0</v>
      </c>
      <c r="V171" s="23" t="e">
        <f>+U171*S171</f>
        <v>#VALUE!</v>
      </c>
      <c r="X171" s="33">
        <f t="shared" si="62"/>
        <v>0</v>
      </c>
      <c r="Y171" s="23" t="e">
        <f t="shared" si="63"/>
        <v>#VALUE!</v>
      </c>
    </row>
    <row r="172" spans="1:25" ht="15.75" thickBot="1" x14ac:dyDescent="0.3">
      <c r="A172" s="55" t="s">
        <v>170</v>
      </c>
      <c r="B172" s="46"/>
      <c r="C172" s="46"/>
      <c r="D172" s="46"/>
      <c r="E172" s="46"/>
      <c r="F172" s="46"/>
      <c r="G172" s="34"/>
      <c r="H172" s="46"/>
      <c r="I172" s="57"/>
      <c r="R172" s="23" t="str">
        <f t="shared" si="58"/>
        <v>t08</v>
      </c>
      <c r="S172" s="23" t="str">
        <f t="shared" si="59"/>
        <v>Morales Mena</v>
      </c>
      <c r="T172" s="22">
        <f>+AA$11</f>
        <v>0</v>
      </c>
      <c r="U172" s="33">
        <f t="shared" si="60"/>
        <v>0</v>
      </c>
      <c r="V172" s="23" t="e">
        <f t="shared" ref="V172:V181" si="64">+U172*S172</f>
        <v>#VALUE!</v>
      </c>
      <c r="X172" s="33">
        <f t="shared" si="62"/>
        <v>0</v>
      </c>
      <c r="Y172" s="23" t="e">
        <f t="shared" si="63"/>
        <v>#VALUE!</v>
      </c>
    </row>
    <row r="173" spans="1:25" x14ac:dyDescent="0.25">
      <c r="A173" s="55" t="s">
        <v>171</v>
      </c>
      <c r="B173" s="45"/>
      <c r="C173" s="45"/>
      <c r="D173" s="45"/>
      <c r="E173" s="45"/>
      <c r="F173" s="45"/>
      <c r="G173" s="34"/>
      <c r="H173" s="45"/>
      <c r="I173" s="58"/>
      <c r="R173" s="23" t="str">
        <f t="shared" si="58"/>
        <v>t08</v>
      </c>
      <c r="S173" s="23" t="str">
        <f t="shared" si="59"/>
        <v>Morales Mena</v>
      </c>
      <c r="T173" s="22">
        <f>+AA$12</f>
        <v>0</v>
      </c>
      <c r="U173" s="33">
        <f t="shared" si="60"/>
        <v>0</v>
      </c>
      <c r="V173" s="23" t="e">
        <f t="shared" si="64"/>
        <v>#VALUE!</v>
      </c>
      <c r="X173" s="33">
        <f t="shared" si="62"/>
        <v>0</v>
      </c>
      <c r="Y173" s="23" t="e">
        <f t="shared" si="63"/>
        <v>#VALUE!</v>
      </c>
    </row>
    <row r="174" spans="1:25" x14ac:dyDescent="0.25">
      <c r="A174" s="55" t="s">
        <v>172</v>
      </c>
      <c r="B174" s="2"/>
      <c r="C174" s="2"/>
      <c r="D174" s="2"/>
      <c r="E174" s="2"/>
      <c r="F174" s="2"/>
      <c r="G174" s="34"/>
      <c r="H174" s="2"/>
      <c r="I174" s="56"/>
      <c r="R174" s="23" t="str">
        <f t="shared" si="58"/>
        <v>t08</v>
      </c>
      <c r="S174" s="23" t="str">
        <f t="shared" si="59"/>
        <v>Morales Mena</v>
      </c>
      <c r="T174" s="22">
        <f>+AA$13</f>
        <v>0</v>
      </c>
      <c r="U174" s="33">
        <f t="shared" si="60"/>
        <v>0</v>
      </c>
      <c r="V174" s="23" t="e">
        <f t="shared" si="64"/>
        <v>#VALUE!</v>
      </c>
      <c r="X174" s="33">
        <f t="shared" si="62"/>
        <v>0</v>
      </c>
      <c r="Y174" s="23" t="e">
        <f t="shared" si="63"/>
        <v>#VALUE!</v>
      </c>
    </row>
    <row r="175" spans="1:25" x14ac:dyDescent="0.25">
      <c r="A175" s="55" t="s">
        <v>173</v>
      </c>
      <c r="B175" s="2"/>
      <c r="C175" s="2"/>
      <c r="D175" s="2"/>
      <c r="E175" s="2"/>
      <c r="F175" s="2"/>
      <c r="G175" s="34"/>
      <c r="H175" s="2"/>
      <c r="I175" s="56"/>
      <c r="R175" s="23" t="str">
        <f t="shared" si="58"/>
        <v>t08</v>
      </c>
      <c r="S175" s="23" t="str">
        <f t="shared" si="59"/>
        <v>Morales Mena</v>
      </c>
      <c r="T175" s="22">
        <f>+AA$14</f>
        <v>0</v>
      </c>
      <c r="U175" s="33">
        <f t="shared" si="60"/>
        <v>0</v>
      </c>
      <c r="V175" s="23" t="e">
        <f t="shared" si="64"/>
        <v>#VALUE!</v>
      </c>
      <c r="X175" s="33">
        <f t="shared" si="62"/>
        <v>0</v>
      </c>
      <c r="Y175" s="23" t="e">
        <f t="shared" si="63"/>
        <v>#VALUE!</v>
      </c>
    </row>
    <row r="176" spans="1:25" x14ac:dyDescent="0.25">
      <c r="A176" s="55" t="s">
        <v>174</v>
      </c>
      <c r="B176" s="2"/>
      <c r="C176" s="2"/>
      <c r="D176" s="2"/>
      <c r="E176" s="2"/>
      <c r="F176" s="2"/>
      <c r="G176" s="34"/>
      <c r="H176" s="2"/>
      <c r="I176" s="56"/>
      <c r="R176" s="23" t="str">
        <f t="shared" si="58"/>
        <v>t08</v>
      </c>
      <c r="S176" s="23" t="str">
        <f t="shared" si="59"/>
        <v>Morales Mena</v>
      </c>
      <c r="T176" s="22">
        <f>+AA$15</f>
        <v>0</v>
      </c>
      <c r="U176" s="33">
        <f t="shared" si="60"/>
        <v>0</v>
      </c>
      <c r="V176" s="23" t="e">
        <f t="shared" si="64"/>
        <v>#VALUE!</v>
      </c>
      <c r="X176" s="33">
        <f t="shared" si="62"/>
        <v>0</v>
      </c>
      <c r="Y176" s="23" t="e">
        <f t="shared" si="63"/>
        <v>#VALUE!</v>
      </c>
    </row>
    <row r="177" spans="1:25" x14ac:dyDescent="0.25">
      <c r="A177" s="55"/>
      <c r="B177" s="34"/>
      <c r="C177" s="34"/>
      <c r="D177" s="34"/>
      <c r="E177" s="34"/>
      <c r="F177" s="34"/>
      <c r="G177" s="34"/>
      <c r="H177" s="34"/>
      <c r="I177" s="59"/>
      <c r="R177" s="23" t="str">
        <f t="shared" si="58"/>
        <v>t08</v>
      </c>
      <c r="S177" s="23" t="str">
        <f t="shared" si="59"/>
        <v>Morales Mena</v>
      </c>
      <c r="T177" s="22">
        <f>+AA$16</f>
        <v>0</v>
      </c>
      <c r="U177" s="33">
        <f t="shared" si="60"/>
        <v>0</v>
      </c>
      <c r="V177" s="23" t="e">
        <f t="shared" si="64"/>
        <v>#VALUE!</v>
      </c>
      <c r="X177" s="33">
        <f t="shared" si="62"/>
        <v>0</v>
      </c>
      <c r="Y177" s="23" t="e">
        <f t="shared" si="63"/>
        <v>#VALUE!</v>
      </c>
    </row>
    <row r="178" spans="1:25" x14ac:dyDescent="0.25">
      <c r="A178" s="55"/>
      <c r="B178" s="34"/>
      <c r="C178" s="34"/>
      <c r="D178" s="34"/>
      <c r="E178" s="34"/>
      <c r="F178" s="34"/>
      <c r="G178" s="34"/>
      <c r="H178" s="34"/>
      <c r="I178" s="59"/>
      <c r="R178" s="23" t="str">
        <f t="shared" si="58"/>
        <v>t08</v>
      </c>
      <c r="S178" s="23" t="str">
        <f t="shared" si="59"/>
        <v>Morales Mena</v>
      </c>
      <c r="T178" s="22">
        <f>+AA$17</f>
        <v>0</v>
      </c>
      <c r="U178" s="33">
        <f t="shared" si="60"/>
        <v>0</v>
      </c>
      <c r="V178" s="23" t="e">
        <f t="shared" si="64"/>
        <v>#VALUE!</v>
      </c>
      <c r="X178" s="33">
        <f t="shared" si="62"/>
        <v>0</v>
      </c>
      <c r="Y178" s="23" t="e">
        <f t="shared" si="63"/>
        <v>#VALUE!</v>
      </c>
    </row>
    <row r="179" spans="1:25" x14ac:dyDescent="0.25">
      <c r="A179" s="55"/>
      <c r="B179" s="34"/>
      <c r="C179" s="34"/>
      <c r="D179" s="34"/>
      <c r="E179" s="34"/>
      <c r="F179" s="34"/>
      <c r="G179" s="34"/>
      <c r="H179" s="34"/>
      <c r="I179" s="59"/>
      <c r="R179" s="23" t="str">
        <f t="shared" si="58"/>
        <v>t08</v>
      </c>
      <c r="S179" s="23" t="str">
        <f t="shared" si="59"/>
        <v>Morales Mena</v>
      </c>
      <c r="T179" s="22">
        <f>+AA$18</f>
        <v>0</v>
      </c>
      <c r="U179" s="33">
        <f t="shared" si="60"/>
        <v>0</v>
      </c>
      <c r="V179" s="23" t="e">
        <f t="shared" si="64"/>
        <v>#VALUE!</v>
      </c>
      <c r="X179" s="33">
        <f t="shared" si="62"/>
        <v>0</v>
      </c>
      <c r="Y179" s="23" t="e">
        <f t="shared" si="63"/>
        <v>#VALUE!</v>
      </c>
    </row>
    <row r="180" spans="1:25" x14ac:dyDescent="0.25">
      <c r="A180" s="55"/>
      <c r="B180" s="34"/>
      <c r="C180" s="34"/>
      <c r="D180" s="34"/>
      <c r="E180" s="34"/>
      <c r="F180" s="34"/>
      <c r="G180" s="34"/>
      <c r="H180" s="34"/>
      <c r="I180" s="59"/>
      <c r="R180" s="23" t="str">
        <f t="shared" si="58"/>
        <v>t08</v>
      </c>
      <c r="S180" s="23" t="str">
        <f t="shared" si="59"/>
        <v>Morales Mena</v>
      </c>
      <c r="T180" s="22">
        <f>+AA$19</f>
        <v>0</v>
      </c>
      <c r="U180" s="33">
        <f t="shared" si="60"/>
        <v>0</v>
      </c>
      <c r="V180" s="23" t="e">
        <f t="shared" si="64"/>
        <v>#VALUE!</v>
      </c>
      <c r="X180" s="33">
        <f t="shared" si="62"/>
        <v>0</v>
      </c>
      <c r="Y180" s="23" t="e">
        <f t="shared" si="63"/>
        <v>#VALUE!</v>
      </c>
    </row>
    <row r="181" spans="1:25" x14ac:dyDescent="0.25">
      <c r="A181" s="55"/>
      <c r="B181" s="34"/>
      <c r="C181" s="34"/>
      <c r="D181" s="34"/>
      <c r="E181" s="34"/>
      <c r="F181" s="34"/>
      <c r="G181" s="34"/>
      <c r="H181" s="34"/>
      <c r="I181" s="59"/>
      <c r="R181" s="23" t="str">
        <f t="shared" si="58"/>
        <v>t08</v>
      </c>
      <c r="S181" s="23" t="str">
        <f t="shared" si="59"/>
        <v>Morales Mena</v>
      </c>
      <c r="T181" s="22">
        <f>+AA$20</f>
        <v>0</v>
      </c>
      <c r="U181" s="33">
        <f t="shared" si="60"/>
        <v>0</v>
      </c>
      <c r="V181" s="23" t="e">
        <f t="shared" si="64"/>
        <v>#VALUE!</v>
      </c>
      <c r="X181" s="33">
        <f t="shared" si="62"/>
        <v>0</v>
      </c>
      <c r="Y181" s="23" t="e">
        <f t="shared" si="63"/>
        <v>#VALUE!</v>
      </c>
    </row>
    <row r="182" spans="1:25" x14ac:dyDescent="0.25">
      <c r="A182" s="55"/>
      <c r="B182" s="34"/>
      <c r="C182" s="34"/>
      <c r="D182" s="34"/>
      <c r="E182" s="34"/>
      <c r="F182" s="34"/>
      <c r="G182" s="34"/>
      <c r="H182" s="34"/>
      <c r="I182" s="59"/>
      <c r="R182" s="23" t="str">
        <f t="shared" si="58"/>
        <v>t08</v>
      </c>
      <c r="S182" s="23" t="str">
        <f t="shared" si="59"/>
        <v>Morales Mena</v>
      </c>
      <c r="T182" s="22">
        <f>+AA$21</f>
        <v>0</v>
      </c>
      <c r="U182" s="33">
        <f t="shared" si="60"/>
        <v>0</v>
      </c>
      <c r="V182" s="23" t="e">
        <f>+U182*S182</f>
        <v>#VALUE!</v>
      </c>
      <c r="X182" s="33">
        <f t="shared" si="62"/>
        <v>0</v>
      </c>
      <c r="Y182" s="23" t="e">
        <f t="shared" si="63"/>
        <v>#VALUE!</v>
      </c>
    </row>
    <row r="183" spans="1:25" x14ac:dyDescent="0.25">
      <c r="A183" s="55"/>
      <c r="B183" s="34"/>
      <c r="C183" s="34"/>
      <c r="D183" s="34"/>
      <c r="E183" s="34"/>
      <c r="F183" s="34"/>
      <c r="G183" s="34"/>
      <c r="H183" s="34"/>
      <c r="I183" s="59"/>
      <c r="R183" s="23" t="str">
        <f t="shared" si="58"/>
        <v>t08</v>
      </c>
      <c r="S183" s="23" t="str">
        <f t="shared" si="59"/>
        <v>Morales Mena</v>
      </c>
      <c r="T183" s="22">
        <f>+AA$22</f>
        <v>0</v>
      </c>
      <c r="U183" s="33">
        <f t="shared" si="60"/>
        <v>0</v>
      </c>
      <c r="V183" s="23" t="e">
        <f t="shared" ref="V183:V186" si="65">+U183*S183</f>
        <v>#VALUE!</v>
      </c>
      <c r="X183" s="33">
        <f t="shared" si="62"/>
        <v>0</v>
      </c>
      <c r="Y183" s="23" t="e">
        <f t="shared" si="63"/>
        <v>#VALUE!</v>
      </c>
    </row>
    <row r="184" spans="1:25" x14ac:dyDescent="0.25">
      <c r="A184" s="55"/>
      <c r="B184" s="34"/>
      <c r="C184" s="34"/>
      <c r="D184" s="34"/>
      <c r="E184" s="34"/>
      <c r="F184" s="34"/>
      <c r="G184" s="34"/>
      <c r="H184" s="34"/>
      <c r="I184" s="59"/>
      <c r="R184" s="23" t="str">
        <f t="shared" si="58"/>
        <v>t08</v>
      </c>
      <c r="S184" s="23" t="str">
        <f t="shared" si="59"/>
        <v>Morales Mena</v>
      </c>
      <c r="T184" s="22">
        <f>+AA$23</f>
        <v>0</v>
      </c>
      <c r="U184" s="33">
        <f t="shared" si="60"/>
        <v>0</v>
      </c>
      <c r="V184" s="23" t="e">
        <f t="shared" si="65"/>
        <v>#VALUE!</v>
      </c>
      <c r="X184" s="33">
        <f t="shared" si="62"/>
        <v>0</v>
      </c>
      <c r="Y184" s="23" t="e">
        <f t="shared" si="63"/>
        <v>#VALUE!</v>
      </c>
    </row>
    <row r="185" spans="1:25" x14ac:dyDescent="0.25">
      <c r="A185" s="55"/>
      <c r="B185" s="34"/>
      <c r="C185" s="34"/>
      <c r="D185" s="34"/>
      <c r="E185" s="34"/>
      <c r="F185" s="34"/>
      <c r="G185" s="34"/>
      <c r="H185" s="34"/>
      <c r="I185" s="59"/>
      <c r="R185" s="23" t="str">
        <f t="shared" si="58"/>
        <v>t08</v>
      </c>
      <c r="S185" s="23" t="str">
        <f t="shared" si="59"/>
        <v>Morales Mena</v>
      </c>
      <c r="T185" s="22">
        <f>+AA$24</f>
        <v>0</v>
      </c>
      <c r="U185" s="33">
        <f t="shared" si="60"/>
        <v>0</v>
      </c>
      <c r="V185" s="23" t="e">
        <f t="shared" si="65"/>
        <v>#VALUE!</v>
      </c>
      <c r="X185" s="33">
        <f t="shared" si="62"/>
        <v>0</v>
      </c>
      <c r="Y185" s="23" t="e">
        <f t="shared" si="63"/>
        <v>#VALUE!</v>
      </c>
    </row>
    <row r="186" spans="1:25" x14ac:dyDescent="0.25">
      <c r="A186" s="55"/>
      <c r="B186" s="34"/>
      <c r="C186" s="34"/>
      <c r="D186" s="34"/>
      <c r="E186" s="34"/>
      <c r="F186" s="34"/>
      <c r="G186" s="34"/>
      <c r="H186" s="34"/>
      <c r="I186" s="59"/>
      <c r="R186" s="23" t="str">
        <f t="shared" si="58"/>
        <v>t08</v>
      </c>
      <c r="S186" s="23" t="str">
        <f t="shared" si="59"/>
        <v>Morales Mena</v>
      </c>
      <c r="T186" s="22">
        <f>+AA$25</f>
        <v>0</v>
      </c>
      <c r="U186" s="33">
        <f t="shared" si="60"/>
        <v>0</v>
      </c>
      <c r="V186" s="23" t="e">
        <f t="shared" si="65"/>
        <v>#VALUE!</v>
      </c>
      <c r="X186" s="33">
        <f t="shared" si="62"/>
        <v>0</v>
      </c>
      <c r="Y186" s="23" t="e">
        <f>+(X186*S186)*$Y$4</f>
        <v>#VALUE!</v>
      </c>
    </row>
    <row r="187" spans="1:25" ht="15.75" thickBot="1" x14ac:dyDescent="0.3">
      <c r="A187" s="60"/>
      <c r="B187" s="61"/>
      <c r="C187" s="61"/>
      <c r="D187" s="61"/>
      <c r="E187" s="61"/>
      <c r="F187" s="61"/>
      <c r="G187" s="61"/>
      <c r="H187" s="61"/>
      <c r="I187" s="62"/>
      <c r="R187" s="23" t="str">
        <f t="shared" si="58"/>
        <v>t08</v>
      </c>
      <c r="S187" s="23" t="str">
        <f t="shared" si="59"/>
        <v>Morales Mena</v>
      </c>
      <c r="T187" s="22">
        <f>+AA$26</f>
        <v>0</v>
      </c>
      <c r="U187" s="33">
        <f t="shared" si="60"/>
        <v>0</v>
      </c>
      <c r="V187" s="23" t="e">
        <f>+U187*S187</f>
        <v>#VALUE!</v>
      </c>
      <c r="X187" s="33">
        <f t="shared" si="62"/>
        <v>0</v>
      </c>
      <c r="Y187" s="23" t="e">
        <f t="shared" ref="Y187" si="66">+(X187*S187)*$Y$4</f>
        <v>#VALUE!</v>
      </c>
    </row>
    <row r="189" spans="1:25" ht="15.75" thickBot="1" x14ac:dyDescent="0.3"/>
    <row r="190" spans="1:25" ht="15.75" x14ac:dyDescent="0.25">
      <c r="A190" s="50" t="s">
        <v>201</v>
      </c>
      <c r="B190" s="51" t="str">
        <f>VLOOKUP(A190,'Lista de Trabajadores'!$A$7:$E$105,2,0)</f>
        <v>Eliezer J.Calero  M,</v>
      </c>
      <c r="C190" s="51" t="str">
        <f>VLOOKUP(A190,'Lista de Trabajadores'!$A$7:$E$105,3,0)</f>
        <v>Eliezer J.</v>
      </c>
      <c r="D190" s="52" t="str">
        <f>VLOOKUP(A190,'Lista de Trabajadores'!$A$7:$E$105,4,0)</f>
        <v>Calero  M,</v>
      </c>
      <c r="E190" s="53"/>
      <c r="F190" s="53"/>
      <c r="G190" s="53"/>
      <c r="H190" s="53"/>
      <c r="I190" s="54"/>
      <c r="J190" s="37"/>
      <c r="Q190" s="37"/>
      <c r="S190" s="37"/>
      <c r="T190" s="37"/>
      <c r="U190" s="36"/>
      <c r="V190" s="37"/>
      <c r="W190" s="37"/>
      <c r="X190" s="36"/>
      <c r="Y190" s="37"/>
    </row>
    <row r="191" spans="1:25" x14ac:dyDescent="0.25">
      <c r="A191" s="55" t="s">
        <v>166</v>
      </c>
      <c r="B191" s="2"/>
      <c r="C191" s="2"/>
      <c r="D191" s="2"/>
      <c r="E191" s="2"/>
      <c r="F191" s="2"/>
      <c r="G191" s="34"/>
      <c r="H191" s="2"/>
      <c r="I191" s="56"/>
      <c r="R191" s="23" t="str">
        <f>A$190</f>
        <v>t09</v>
      </c>
      <c r="S191" s="23" t="str">
        <f>D$190</f>
        <v>Calero  M,</v>
      </c>
      <c r="T191" s="22">
        <f>+AA$7</f>
        <v>0</v>
      </c>
      <c r="U191" s="33">
        <f>COUNTIF($B$191:$F$199,T191)</f>
        <v>0</v>
      </c>
      <c r="V191" s="23" t="e">
        <f>+U191*S191</f>
        <v>#VALUE!</v>
      </c>
      <c r="X191" s="33">
        <f>SUMIF($H$191:$H$199,T191,$I$191:$I$199)</f>
        <v>0</v>
      </c>
      <c r="Y191" s="23" t="e">
        <f>+(X191*S191)*$Y$4</f>
        <v>#VALUE!</v>
      </c>
    </row>
    <row r="192" spans="1:25" x14ac:dyDescent="0.25">
      <c r="A192" s="55" t="s">
        <v>167</v>
      </c>
      <c r="B192" s="2"/>
      <c r="C192" s="2"/>
      <c r="D192" s="2"/>
      <c r="E192" s="2"/>
      <c r="F192" s="2"/>
      <c r="G192" s="34"/>
      <c r="H192" s="2"/>
      <c r="I192" s="56"/>
      <c r="R192" s="23" t="str">
        <f t="shared" ref="R192:R210" si="67">A$190</f>
        <v>t09</v>
      </c>
      <c r="S192" s="23" t="str">
        <f t="shared" ref="S192:S210" si="68">D$190</f>
        <v>Calero  M,</v>
      </c>
      <c r="T192" s="22">
        <f>+AA$8</f>
        <v>0</v>
      </c>
      <c r="U192" s="33">
        <f t="shared" ref="U192:U210" si="69">COUNTIF($B$191:$F$199,T192)</f>
        <v>0</v>
      </c>
      <c r="V192" s="23" t="e">
        <f t="shared" ref="V192:V193" si="70">+U192*S192</f>
        <v>#VALUE!</v>
      </c>
      <c r="X192" s="33">
        <f t="shared" ref="X192:X210" si="71">SUMIF($H$191:$H$199,T192,$I$191:$I$199)</f>
        <v>0</v>
      </c>
      <c r="Y192" s="23" t="e">
        <f t="shared" ref="Y192:Y208" si="72">+(X192*S192)*$Y$4</f>
        <v>#VALUE!</v>
      </c>
    </row>
    <row r="193" spans="1:25" x14ac:dyDescent="0.25">
      <c r="A193" s="55" t="s">
        <v>168</v>
      </c>
      <c r="B193" s="2"/>
      <c r="C193" s="2"/>
      <c r="D193" s="2"/>
      <c r="E193" s="2"/>
      <c r="F193" s="2"/>
      <c r="G193" s="34"/>
      <c r="H193" s="2"/>
      <c r="I193" s="56"/>
      <c r="R193" s="23" t="str">
        <f t="shared" si="67"/>
        <v>t09</v>
      </c>
      <c r="S193" s="23" t="str">
        <f t="shared" si="68"/>
        <v>Calero  M,</v>
      </c>
      <c r="T193" s="22">
        <f>+AA$9</f>
        <v>0</v>
      </c>
      <c r="U193" s="33">
        <f t="shared" si="69"/>
        <v>0</v>
      </c>
      <c r="V193" s="23" t="e">
        <f t="shared" si="70"/>
        <v>#VALUE!</v>
      </c>
      <c r="X193" s="33">
        <f t="shared" si="71"/>
        <v>0</v>
      </c>
      <c r="Y193" s="23" t="e">
        <f t="shared" si="72"/>
        <v>#VALUE!</v>
      </c>
    </row>
    <row r="194" spans="1:25" x14ac:dyDescent="0.25">
      <c r="A194" s="55" t="s">
        <v>169</v>
      </c>
      <c r="B194" s="2"/>
      <c r="C194" s="2"/>
      <c r="D194" s="2"/>
      <c r="E194" s="2"/>
      <c r="F194" s="2"/>
      <c r="G194" s="34"/>
      <c r="H194" s="2"/>
      <c r="I194" s="56"/>
      <c r="R194" s="23" t="str">
        <f t="shared" si="67"/>
        <v>t09</v>
      </c>
      <c r="S194" s="23" t="str">
        <f t="shared" si="68"/>
        <v>Calero  M,</v>
      </c>
      <c r="T194" s="22">
        <f>+AA$10</f>
        <v>0</v>
      </c>
      <c r="U194" s="33">
        <f t="shared" si="69"/>
        <v>0</v>
      </c>
      <c r="V194" s="23" t="e">
        <f>+U194*S194</f>
        <v>#VALUE!</v>
      </c>
      <c r="X194" s="33">
        <f t="shared" si="71"/>
        <v>0</v>
      </c>
      <c r="Y194" s="23" t="e">
        <f t="shared" si="72"/>
        <v>#VALUE!</v>
      </c>
    </row>
    <row r="195" spans="1:25" ht="15.75" thickBot="1" x14ac:dyDescent="0.3">
      <c r="A195" s="55" t="s">
        <v>170</v>
      </c>
      <c r="B195" s="46"/>
      <c r="C195" s="46"/>
      <c r="D195" s="46"/>
      <c r="E195" s="46"/>
      <c r="F195" s="46"/>
      <c r="G195" s="34"/>
      <c r="H195" s="46"/>
      <c r="I195" s="57"/>
      <c r="R195" s="23" t="str">
        <f t="shared" si="67"/>
        <v>t09</v>
      </c>
      <c r="S195" s="23" t="str">
        <f t="shared" si="68"/>
        <v>Calero  M,</v>
      </c>
      <c r="T195" s="22">
        <f>+AA$11</f>
        <v>0</v>
      </c>
      <c r="U195" s="33">
        <f t="shared" si="69"/>
        <v>0</v>
      </c>
      <c r="V195" s="23" t="e">
        <f t="shared" ref="V195:V204" si="73">+U195*S195</f>
        <v>#VALUE!</v>
      </c>
      <c r="X195" s="33">
        <f t="shared" si="71"/>
        <v>0</v>
      </c>
      <c r="Y195" s="23" t="e">
        <f t="shared" si="72"/>
        <v>#VALUE!</v>
      </c>
    </row>
    <row r="196" spans="1:25" x14ac:dyDescent="0.25">
      <c r="A196" s="55" t="s">
        <v>171</v>
      </c>
      <c r="B196" s="45"/>
      <c r="C196" s="45"/>
      <c r="D196" s="45"/>
      <c r="E196" s="45"/>
      <c r="F196" s="45"/>
      <c r="G196" s="34"/>
      <c r="H196" s="45"/>
      <c r="I196" s="58"/>
      <c r="R196" s="23" t="str">
        <f t="shared" si="67"/>
        <v>t09</v>
      </c>
      <c r="S196" s="23" t="str">
        <f t="shared" si="68"/>
        <v>Calero  M,</v>
      </c>
      <c r="T196" s="22">
        <f>+AA$12</f>
        <v>0</v>
      </c>
      <c r="U196" s="33">
        <f t="shared" si="69"/>
        <v>0</v>
      </c>
      <c r="V196" s="23" t="e">
        <f t="shared" si="73"/>
        <v>#VALUE!</v>
      </c>
      <c r="X196" s="33">
        <f t="shared" si="71"/>
        <v>0</v>
      </c>
      <c r="Y196" s="23" t="e">
        <f t="shared" si="72"/>
        <v>#VALUE!</v>
      </c>
    </row>
    <row r="197" spans="1:25" x14ac:dyDescent="0.25">
      <c r="A197" s="55" t="s">
        <v>172</v>
      </c>
      <c r="B197" s="2"/>
      <c r="C197" s="2"/>
      <c r="D197" s="2"/>
      <c r="E197" s="2"/>
      <c r="F197" s="2"/>
      <c r="G197" s="34"/>
      <c r="H197" s="2"/>
      <c r="I197" s="56"/>
      <c r="R197" s="23" t="str">
        <f t="shared" si="67"/>
        <v>t09</v>
      </c>
      <c r="S197" s="23" t="str">
        <f t="shared" si="68"/>
        <v>Calero  M,</v>
      </c>
      <c r="T197" s="22">
        <f>+AA$13</f>
        <v>0</v>
      </c>
      <c r="U197" s="33">
        <f t="shared" si="69"/>
        <v>0</v>
      </c>
      <c r="V197" s="23" t="e">
        <f t="shared" si="73"/>
        <v>#VALUE!</v>
      </c>
      <c r="X197" s="33">
        <f t="shared" si="71"/>
        <v>0</v>
      </c>
      <c r="Y197" s="23" t="e">
        <f t="shared" si="72"/>
        <v>#VALUE!</v>
      </c>
    </row>
    <row r="198" spans="1:25" x14ac:dyDescent="0.25">
      <c r="A198" s="55" t="s">
        <v>173</v>
      </c>
      <c r="B198" s="2"/>
      <c r="C198" s="2"/>
      <c r="D198" s="2"/>
      <c r="E198" s="2"/>
      <c r="F198" s="2"/>
      <c r="G198" s="34"/>
      <c r="H198" s="2"/>
      <c r="I198" s="56"/>
      <c r="R198" s="23" t="str">
        <f t="shared" si="67"/>
        <v>t09</v>
      </c>
      <c r="S198" s="23" t="str">
        <f t="shared" si="68"/>
        <v>Calero  M,</v>
      </c>
      <c r="T198" s="22">
        <f>+AA$14</f>
        <v>0</v>
      </c>
      <c r="U198" s="33">
        <f t="shared" si="69"/>
        <v>0</v>
      </c>
      <c r="V198" s="23" t="e">
        <f t="shared" si="73"/>
        <v>#VALUE!</v>
      </c>
      <c r="X198" s="33">
        <f t="shared" si="71"/>
        <v>0</v>
      </c>
      <c r="Y198" s="23" t="e">
        <f t="shared" si="72"/>
        <v>#VALUE!</v>
      </c>
    </row>
    <row r="199" spans="1:25" x14ac:dyDescent="0.25">
      <c r="A199" s="55" t="s">
        <v>174</v>
      </c>
      <c r="B199" s="2"/>
      <c r="C199" s="2"/>
      <c r="D199" s="2"/>
      <c r="E199" s="2"/>
      <c r="F199" s="2"/>
      <c r="G199" s="34"/>
      <c r="H199" s="2"/>
      <c r="I199" s="56"/>
      <c r="R199" s="23" t="str">
        <f t="shared" si="67"/>
        <v>t09</v>
      </c>
      <c r="S199" s="23" t="str">
        <f t="shared" si="68"/>
        <v>Calero  M,</v>
      </c>
      <c r="T199" s="22">
        <f>+AA$15</f>
        <v>0</v>
      </c>
      <c r="U199" s="33">
        <f t="shared" si="69"/>
        <v>0</v>
      </c>
      <c r="V199" s="23" t="e">
        <f t="shared" si="73"/>
        <v>#VALUE!</v>
      </c>
      <c r="X199" s="33">
        <f t="shared" si="71"/>
        <v>0</v>
      </c>
      <c r="Y199" s="23" t="e">
        <f t="shared" si="72"/>
        <v>#VALUE!</v>
      </c>
    </row>
    <row r="200" spans="1:25" x14ac:dyDescent="0.25">
      <c r="A200" s="55"/>
      <c r="B200" s="34"/>
      <c r="C200" s="34"/>
      <c r="D200" s="34"/>
      <c r="E200" s="34"/>
      <c r="F200" s="34"/>
      <c r="G200" s="34"/>
      <c r="H200" s="34"/>
      <c r="I200" s="59"/>
      <c r="R200" s="23" t="str">
        <f t="shared" si="67"/>
        <v>t09</v>
      </c>
      <c r="S200" s="23" t="str">
        <f t="shared" si="68"/>
        <v>Calero  M,</v>
      </c>
      <c r="T200" s="22">
        <f>+AA$16</f>
        <v>0</v>
      </c>
      <c r="U200" s="33">
        <f t="shared" si="69"/>
        <v>0</v>
      </c>
      <c r="V200" s="23" t="e">
        <f t="shared" si="73"/>
        <v>#VALUE!</v>
      </c>
      <c r="X200" s="33">
        <f t="shared" si="71"/>
        <v>0</v>
      </c>
      <c r="Y200" s="23" t="e">
        <f t="shared" si="72"/>
        <v>#VALUE!</v>
      </c>
    </row>
    <row r="201" spans="1:25" x14ac:dyDescent="0.25">
      <c r="A201" s="55"/>
      <c r="B201" s="34"/>
      <c r="C201" s="34"/>
      <c r="D201" s="34"/>
      <c r="E201" s="34"/>
      <c r="F201" s="34"/>
      <c r="G201" s="34"/>
      <c r="H201" s="34"/>
      <c r="I201" s="59"/>
      <c r="R201" s="23" t="str">
        <f t="shared" si="67"/>
        <v>t09</v>
      </c>
      <c r="S201" s="23" t="str">
        <f t="shared" si="68"/>
        <v>Calero  M,</v>
      </c>
      <c r="T201" s="22">
        <f>+AA$17</f>
        <v>0</v>
      </c>
      <c r="U201" s="33">
        <f t="shared" si="69"/>
        <v>0</v>
      </c>
      <c r="V201" s="23" t="e">
        <f t="shared" si="73"/>
        <v>#VALUE!</v>
      </c>
      <c r="X201" s="33">
        <f t="shared" si="71"/>
        <v>0</v>
      </c>
      <c r="Y201" s="23" t="e">
        <f t="shared" si="72"/>
        <v>#VALUE!</v>
      </c>
    </row>
    <row r="202" spans="1:25" x14ac:dyDescent="0.25">
      <c r="A202" s="55"/>
      <c r="B202" s="34"/>
      <c r="C202" s="34"/>
      <c r="D202" s="34"/>
      <c r="E202" s="34"/>
      <c r="F202" s="34"/>
      <c r="G202" s="34"/>
      <c r="H202" s="34"/>
      <c r="I202" s="59"/>
      <c r="R202" s="23" t="str">
        <f t="shared" si="67"/>
        <v>t09</v>
      </c>
      <c r="S202" s="23" t="str">
        <f t="shared" si="68"/>
        <v>Calero  M,</v>
      </c>
      <c r="T202" s="22">
        <f>+AA$18</f>
        <v>0</v>
      </c>
      <c r="U202" s="33">
        <f t="shared" si="69"/>
        <v>0</v>
      </c>
      <c r="V202" s="23" t="e">
        <f t="shared" si="73"/>
        <v>#VALUE!</v>
      </c>
      <c r="X202" s="33">
        <f t="shared" si="71"/>
        <v>0</v>
      </c>
      <c r="Y202" s="23" t="e">
        <f t="shared" si="72"/>
        <v>#VALUE!</v>
      </c>
    </row>
    <row r="203" spans="1:25" x14ac:dyDescent="0.25">
      <c r="A203" s="55"/>
      <c r="B203" s="34"/>
      <c r="C203" s="34"/>
      <c r="D203" s="34"/>
      <c r="E203" s="34"/>
      <c r="F203" s="34"/>
      <c r="G203" s="34"/>
      <c r="H203" s="34"/>
      <c r="I203" s="59"/>
      <c r="R203" s="23" t="str">
        <f t="shared" si="67"/>
        <v>t09</v>
      </c>
      <c r="S203" s="23" t="str">
        <f t="shared" si="68"/>
        <v>Calero  M,</v>
      </c>
      <c r="T203" s="22">
        <f>+AA$19</f>
        <v>0</v>
      </c>
      <c r="U203" s="33">
        <f t="shared" si="69"/>
        <v>0</v>
      </c>
      <c r="V203" s="23" t="e">
        <f t="shared" si="73"/>
        <v>#VALUE!</v>
      </c>
      <c r="X203" s="33">
        <f t="shared" si="71"/>
        <v>0</v>
      </c>
      <c r="Y203" s="23" t="e">
        <f t="shared" si="72"/>
        <v>#VALUE!</v>
      </c>
    </row>
    <row r="204" spans="1:25" x14ac:dyDescent="0.25">
      <c r="A204" s="55"/>
      <c r="B204" s="34"/>
      <c r="C204" s="34"/>
      <c r="D204" s="34"/>
      <c r="E204" s="34"/>
      <c r="F204" s="34"/>
      <c r="G204" s="34"/>
      <c r="H204" s="34"/>
      <c r="I204" s="59"/>
      <c r="R204" s="23" t="str">
        <f t="shared" si="67"/>
        <v>t09</v>
      </c>
      <c r="S204" s="23" t="str">
        <f t="shared" si="68"/>
        <v>Calero  M,</v>
      </c>
      <c r="T204" s="22">
        <f>+AA$20</f>
        <v>0</v>
      </c>
      <c r="U204" s="33">
        <f t="shared" si="69"/>
        <v>0</v>
      </c>
      <c r="V204" s="23" t="e">
        <f t="shared" si="73"/>
        <v>#VALUE!</v>
      </c>
      <c r="X204" s="33">
        <f t="shared" si="71"/>
        <v>0</v>
      </c>
      <c r="Y204" s="23" t="e">
        <f t="shared" si="72"/>
        <v>#VALUE!</v>
      </c>
    </row>
    <row r="205" spans="1:25" x14ac:dyDescent="0.25">
      <c r="A205" s="55"/>
      <c r="B205" s="34"/>
      <c r="C205" s="34"/>
      <c r="D205" s="34"/>
      <c r="E205" s="34"/>
      <c r="F205" s="34"/>
      <c r="G205" s="34"/>
      <c r="H205" s="34"/>
      <c r="I205" s="59"/>
      <c r="R205" s="23" t="str">
        <f t="shared" si="67"/>
        <v>t09</v>
      </c>
      <c r="S205" s="23" t="str">
        <f t="shared" si="68"/>
        <v>Calero  M,</v>
      </c>
      <c r="T205" s="22">
        <f>+AA$21</f>
        <v>0</v>
      </c>
      <c r="U205" s="33">
        <f t="shared" si="69"/>
        <v>0</v>
      </c>
      <c r="V205" s="23" t="e">
        <f>+U205*S205</f>
        <v>#VALUE!</v>
      </c>
      <c r="X205" s="33">
        <f t="shared" si="71"/>
        <v>0</v>
      </c>
      <c r="Y205" s="23" t="e">
        <f t="shared" si="72"/>
        <v>#VALUE!</v>
      </c>
    </row>
    <row r="206" spans="1:25" x14ac:dyDescent="0.25">
      <c r="A206" s="55"/>
      <c r="B206" s="34"/>
      <c r="C206" s="34"/>
      <c r="D206" s="34"/>
      <c r="E206" s="34"/>
      <c r="F206" s="34"/>
      <c r="G206" s="34"/>
      <c r="H206" s="34"/>
      <c r="I206" s="59"/>
      <c r="R206" s="23" t="str">
        <f t="shared" si="67"/>
        <v>t09</v>
      </c>
      <c r="S206" s="23" t="str">
        <f t="shared" si="68"/>
        <v>Calero  M,</v>
      </c>
      <c r="T206" s="22">
        <f>+AA$22</f>
        <v>0</v>
      </c>
      <c r="U206" s="33">
        <f t="shared" si="69"/>
        <v>0</v>
      </c>
      <c r="V206" s="23" t="e">
        <f t="shared" ref="V206:V209" si="74">+U206*S206</f>
        <v>#VALUE!</v>
      </c>
      <c r="X206" s="33">
        <f t="shared" si="71"/>
        <v>0</v>
      </c>
      <c r="Y206" s="23" t="e">
        <f t="shared" si="72"/>
        <v>#VALUE!</v>
      </c>
    </row>
    <row r="207" spans="1:25" x14ac:dyDescent="0.25">
      <c r="A207" s="55"/>
      <c r="B207" s="34"/>
      <c r="C207" s="34"/>
      <c r="D207" s="34"/>
      <c r="E207" s="34"/>
      <c r="F207" s="34"/>
      <c r="G207" s="34"/>
      <c r="H207" s="34"/>
      <c r="I207" s="59"/>
      <c r="R207" s="23" t="str">
        <f t="shared" si="67"/>
        <v>t09</v>
      </c>
      <c r="S207" s="23" t="str">
        <f t="shared" si="68"/>
        <v>Calero  M,</v>
      </c>
      <c r="T207" s="22">
        <f>+AA$23</f>
        <v>0</v>
      </c>
      <c r="U207" s="33">
        <f t="shared" si="69"/>
        <v>0</v>
      </c>
      <c r="V207" s="23" t="e">
        <f t="shared" si="74"/>
        <v>#VALUE!</v>
      </c>
      <c r="X207" s="33">
        <f t="shared" si="71"/>
        <v>0</v>
      </c>
      <c r="Y207" s="23" t="e">
        <f t="shared" si="72"/>
        <v>#VALUE!</v>
      </c>
    </row>
    <row r="208" spans="1:25" x14ac:dyDescent="0.25">
      <c r="A208" s="55"/>
      <c r="B208" s="34"/>
      <c r="C208" s="34"/>
      <c r="D208" s="34"/>
      <c r="E208" s="34"/>
      <c r="F208" s="34"/>
      <c r="G208" s="34"/>
      <c r="H208" s="34"/>
      <c r="I208" s="59"/>
      <c r="R208" s="23" t="str">
        <f t="shared" si="67"/>
        <v>t09</v>
      </c>
      <c r="S208" s="23" t="str">
        <f t="shared" si="68"/>
        <v>Calero  M,</v>
      </c>
      <c r="T208" s="22">
        <f>+AA$24</f>
        <v>0</v>
      </c>
      <c r="U208" s="33">
        <f t="shared" si="69"/>
        <v>0</v>
      </c>
      <c r="V208" s="23" t="e">
        <f t="shared" si="74"/>
        <v>#VALUE!</v>
      </c>
      <c r="X208" s="33">
        <f t="shared" si="71"/>
        <v>0</v>
      </c>
      <c r="Y208" s="23" t="e">
        <f t="shared" si="72"/>
        <v>#VALUE!</v>
      </c>
    </row>
    <row r="209" spans="1:25" x14ac:dyDescent="0.25">
      <c r="A209" s="55"/>
      <c r="B209" s="34"/>
      <c r="C209" s="34"/>
      <c r="D209" s="34"/>
      <c r="E209" s="34"/>
      <c r="F209" s="34"/>
      <c r="G209" s="34"/>
      <c r="H209" s="34"/>
      <c r="I209" s="59"/>
      <c r="R209" s="23" t="str">
        <f t="shared" si="67"/>
        <v>t09</v>
      </c>
      <c r="S209" s="23" t="str">
        <f t="shared" si="68"/>
        <v>Calero  M,</v>
      </c>
      <c r="T209" s="22">
        <f>+AA$25</f>
        <v>0</v>
      </c>
      <c r="U209" s="33">
        <f t="shared" si="69"/>
        <v>0</v>
      </c>
      <c r="V209" s="23" t="e">
        <f t="shared" si="74"/>
        <v>#VALUE!</v>
      </c>
      <c r="X209" s="33">
        <f t="shared" si="71"/>
        <v>0</v>
      </c>
      <c r="Y209" s="23" t="e">
        <f>+(X209*S209)*$Y$4</f>
        <v>#VALUE!</v>
      </c>
    </row>
    <row r="210" spans="1:25" ht="15.75" thickBot="1" x14ac:dyDescent="0.3">
      <c r="A210" s="60"/>
      <c r="B210" s="61"/>
      <c r="C210" s="61"/>
      <c r="D210" s="61"/>
      <c r="E210" s="61"/>
      <c r="F210" s="61"/>
      <c r="G210" s="61"/>
      <c r="H210" s="61"/>
      <c r="I210" s="62"/>
      <c r="R210" s="23" t="str">
        <f t="shared" si="67"/>
        <v>t09</v>
      </c>
      <c r="S210" s="23" t="str">
        <f t="shared" si="68"/>
        <v>Calero  M,</v>
      </c>
      <c r="T210" s="22">
        <f>+AA$26</f>
        <v>0</v>
      </c>
      <c r="U210" s="33">
        <f t="shared" si="69"/>
        <v>0</v>
      </c>
      <c r="V210" s="23" t="e">
        <f>+U210*S210</f>
        <v>#VALUE!</v>
      </c>
      <c r="X210" s="33">
        <f t="shared" si="71"/>
        <v>0</v>
      </c>
      <c r="Y210" s="23" t="e">
        <f t="shared" ref="Y210" si="75">+(X210*S210)*$Y$4</f>
        <v>#VALUE!</v>
      </c>
    </row>
    <row r="212" spans="1:25" ht="15.75" thickBot="1" x14ac:dyDescent="0.3"/>
    <row r="213" spans="1:25" ht="15.75" x14ac:dyDescent="0.25">
      <c r="A213" s="50" t="s">
        <v>202</v>
      </c>
      <c r="B213" s="51" t="str">
        <f>VLOOKUP(A213,'Lista de Trabajadores'!$A$7:$E$105,2,0)</f>
        <v>Roberto CarlosGonzalez</v>
      </c>
      <c r="C213" s="51" t="str">
        <f>VLOOKUP(A213,'Lista de Trabajadores'!$A$7:$E$105,3,0)</f>
        <v>Roberto Carlos</v>
      </c>
      <c r="D213" s="52" t="str">
        <f>VLOOKUP(A213,'Lista de Trabajadores'!$A$7:$E$105,4,0)</f>
        <v>Gonzalez</v>
      </c>
      <c r="E213" s="53"/>
      <c r="F213" s="53"/>
      <c r="G213" s="53"/>
      <c r="H213" s="53"/>
      <c r="I213" s="54"/>
      <c r="J213" s="37"/>
      <c r="Q213" s="37"/>
      <c r="S213" s="37"/>
      <c r="T213" s="37"/>
      <c r="U213" s="36"/>
      <c r="V213" s="37"/>
      <c r="W213" s="37"/>
      <c r="X213" s="36"/>
      <c r="Y213" s="37"/>
    </row>
    <row r="214" spans="1:25" x14ac:dyDescent="0.25">
      <c r="A214" s="55" t="s">
        <v>166</v>
      </c>
      <c r="B214" s="2"/>
      <c r="C214" s="2"/>
      <c r="D214" s="2"/>
      <c r="E214" s="2"/>
      <c r="F214" s="2"/>
      <c r="G214" s="34"/>
      <c r="H214" s="2"/>
      <c r="I214" s="56"/>
      <c r="R214" s="23" t="str">
        <f>A$213</f>
        <v>t10</v>
      </c>
      <c r="S214" s="23" t="str">
        <f>D$213</f>
        <v>Gonzalez</v>
      </c>
      <c r="T214" s="22">
        <f>+AA$7</f>
        <v>0</v>
      </c>
      <c r="U214" s="33">
        <f>COUNTIF($B$214:$F$222,T214)</f>
        <v>0</v>
      </c>
      <c r="V214" s="23" t="e">
        <f>+U214*S214</f>
        <v>#VALUE!</v>
      </c>
      <c r="X214" s="33">
        <f>SUMIF($H$214:$H$222,T214,$I$214:$I$222)</f>
        <v>0</v>
      </c>
      <c r="Y214" s="23" t="e">
        <f>+(X214*S214)*$Y$4</f>
        <v>#VALUE!</v>
      </c>
    </row>
    <row r="215" spans="1:25" x14ac:dyDescent="0.25">
      <c r="A215" s="55" t="s">
        <v>167</v>
      </c>
      <c r="B215" s="2"/>
      <c r="C215" s="2"/>
      <c r="D215" s="2"/>
      <c r="E215" s="2"/>
      <c r="F215" s="2"/>
      <c r="G215" s="34"/>
      <c r="H215" s="2"/>
      <c r="I215" s="56"/>
      <c r="R215" s="23" t="str">
        <f>A$213</f>
        <v>t10</v>
      </c>
      <c r="S215" s="23" t="str">
        <f t="shared" ref="S215:S233" si="76">D$213</f>
        <v>Gonzalez</v>
      </c>
      <c r="T215" s="22">
        <f>+AA$8</f>
        <v>0</v>
      </c>
      <c r="U215" s="33">
        <f t="shared" ref="U215:U233" si="77">COUNTIF($B$214:$F$222,T215)</f>
        <v>0</v>
      </c>
      <c r="V215" s="23" t="e">
        <f t="shared" ref="V215:V216" si="78">+U215*S215</f>
        <v>#VALUE!</v>
      </c>
      <c r="X215" s="33">
        <f t="shared" ref="X215:X232" si="79">SUMIF($H$214:$H$222,T215,$I$214:$I$222)</f>
        <v>0</v>
      </c>
      <c r="Y215" s="23" t="e">
        <f t="shared" ref="Y215:Y231" si="80">+(X215*S215)*$Y$4</f>
        <v>#VALUE!</v>
      </c>
    </row>
    <row r="216" spans="1:25" x14ac:dyDescent="0.25">
      <c r="A216" s="55" t="s">
        <v>168</v>
      </c>
      <c r="B216" s="2"/>
      <c r="C216" s="2"/>
      <c r="D216" s="2"/>
      <c r="E216" s="2"/>
      <c r="F216" s="2"/>
      <c r="G216" s="34"/>
      <c r="H216" s="2"/>
      <c r="I216" s="56"/>
      <c r="R216" s="23" t="str">
        <f>A$213</f>
        <v>t10</v>
      </c>
      <c r="S216" s="23" t="str">
        <f t="shared" si="76"/>
        <v>Gonzalez</v>
      </c>
      <c r="T216" s="22">
        <f>+AA$9</f>
        <v>0</v>
      </c>
      <c r="U216" s="33">
        <f t="shared" si="77"/>
        <v>0</v>
      </c>
      <c r="V216" s="23" t="e">
        <f t="shared" si="78"/>
        <v>#VALUE!</v>
      </c>
      <c r="X216" s="33">
        <f t="shared" si="79"/>
        <v>0</v>
      </c>
      <c r="Y216" s="23" t="e">
        <f t="shared" si="80"/>
        <v>#VALUE!</v>
      </c>
    </row>
    <row r="217" spans="1:25" x14ac:dyDescent="0.25">
      <c r="A217" s="55" t="s">
        <v>169</v>
      </c>
      <c r="B217" s="2"/>
      <c r="C217" s="2"/>
      <c r="D217" s="2"/>
      <c r="E217" s="2"/>
      <c r="F217" s="2"/>
      <c r="G217" s="34"/>
      <c r="H217" s="2"/>
      <c r="I217" s="56"/>
      <c r="R217" s="23" t="str">
        <f t="shared" ref="R217:R233" si="81">A$213</f>
        <v>t10</v>
      </c>
      <c r="S217" s="23" t="str">
        <f t="shared" si="76"/>
        <v>Gonzalez</v>
      </c>
      <c r="T217" s="22">
        <f>+AA$10</f>
        <v>0</v>
      </c>
      <c r="U217" s="33">
        <f t="shared" si="77"/>
        <v>0</v>
      </c>
      <c r="V217" s="23" t="e">
        <f>+U217*S217</f>
        <v>#VALUE!</v>
      </c>
      <c r="X217" s="33">
        <f t="shared" si="79"/>
        <v>0</v>
      </c>
      <c r="Y217" s="23" t="e">
        <f t="shared" si="80"/>
        <v>#VALUE!</v>
      </c>
    </row>
    <row r="218" spans="1:25" ht="15.75" thickBot="1" x14ac:dyDescent="0.3">
      <c r="A218" s="55" t="s">
        <v>170</v>
      </c>
      <c r="B218" s="46"/>
      <c r="C218" s="46"/>
      <c r="D218" s="46"/>
      <c r="E218" s="46"/>
      <c r="F218" s="46"/>
      <c r="G218" s="34"/>
      <c r="H218" s="46"/>
      <c r="I218" s="57"/>
      <c r="R218" s="23" t="str">
        <f t="shared" si="81"/>
        <v>t10</v>
      </c>
      <c r="S218" s="23" t="str">
        <f t="shared" si="76"/>
        <v>Gonzalez</v>
      </c>
      <c r="T218" s="22">
        <f>+AA$11</f>
        <v>0</v>
      </c>
      <c r="U218" s="33">
        <f t="shared" si="77"/>
        <v>0</v>
      </c>
      <c r="V218" s="23" t="e">
        <f t="shared" ref="V218:V227" si="82">+U218*S218</f>
        <v>#VALUE!</v>
      </c>
      <c r="X218" s="33">
        <f t="shared" si="79"/>
        <v>0</v>
      </c>
      <c r="Y218" s="23" t="e">
        <f t="shared" si="80"/>
        <v>#VALUE!</v>
      </c>
    </row>
    <row r="219" spans="1:25" x14ac:dyDescent="0.25">
      <c r="A219" s="55" t="s">
        <v>171</v>
      </c>
      <c r="B219" s="45"/>
      <c r="C219" s="45"/>
      <c r="D219" s="45"/>
      <c r="E219" s="45"/>
      <c r="F219" s="45"/>
      <c r="G219" s="34"/>
      <c r="H219" s="45"/>
      <c r="I219" s="58"/>
      <c r="R219" s="23" t="str">
        <f t="shared" si="81"/>
        <v>t10</v>
      </c>
      <c r="S219" s="23" t="str">
        <f t="shared" si="76"/>
        <v>Gonzalez</v>
      </c>
      <c r="T219" s="22">
        <f>+AA$12</f>
        <v>0</v>
      </c>
      <c r="U219" s="33">
        <f t="shared" si="77"/>
        <v>0</v>
      </c>
      <c r="V219" s="23" t="e">
        <f t="shared" si="82"/>
        <v>#VALUE!</v>
      </c>
      <c r="X219" s="33">
        <f t="shared" si="79"/>
        <v>0</v>
      </c>
      <c r="Y219" s="23" t="e">
        <f t="shared" si="80"/>
        <v>#VALUE!</v>
      </c>
    </row>
    <row r="220" spans="1:25" x14ac:dyDescent="0.25">
      <c r="A220" s="55" t="s">
        <v>172</v>
      </c>
      <c r="B220" s="2"/>
      <c r="C220" s="2"/>
      <c r="D220" s="2"/>
      <c r="E220" s="2"/>
      <c r="F220" s="2"/>
      <c r="G220" s="34"/>
      <c r="H220" s="2"/>
      <c r="I220" s="56"/>
      <c r="R220" s="23" t="str">
        <f t="shared" si="81"/>
        <v>t10</v>
      </c>
      <c r="S220" s="23" t="str">
        <f t="shared" si="76"/>
        <v>Gonzalez</v>
      </c>
      <c r="T220" s="22">
        <f>+AA$13</f>
        <v>0</v>
      </c>
      <c r="U220" s="33">
        <f t="shared" si="77"/>
        <v>0</v>
      </c>
      <c r="V220" s="23" t="e">
        <f t="shared" si="82"/>
        <v>#VALUE!</v>
      </c>
      <c r="X220" s="33">
        <f t="shared" si="79"/>
        <v>0</v>
      </c>
      <c r="Y220" s="23" t="e">
        <f t="shared" si="80"/>
        <v>#VALUE!</v>
      </c>
    </row>
    <row r="221" spans="1:25" x14ac:dyDescent="0.25">
      <c r="A221" s="55" t="s">
        <v>173</v>
      </c>
      <c r="B221" s="2"/>
      <c r="C221" s="2"/>
      <c r="D221" s="2"/>
      <c r="E221" s="2"/>
      <c r="F221" s="2"/>
      <c r="G221" s="34"/>
      <c r="H221" s="2"/>
      <c r="I221" s="56"/>
      <c r="R221" s="23" t="str">
        <f t="shared" si="81"/>
        <v>t10</v>
      </c>
      <c r="S221" s="23" t="str">
        <f t="shared" si="76"/>
        <v>Gonzalez</v>
      </c>
      <c r="T221" s="22">
        <f>+AA$14</f>
        <v>0</v>
      </c>
      <c r="U221" s="33">
        <f t="shared" si="77"/>
        <v>0</v>
      </c>
      <c r="V221" s="23" t="e">
        <f t="shared" si="82"/>
        <v>#VALUE!</v>
      </c>
      <c r="X221" s="33">
        <f t="shared" si="79"/>
        <v>0</v>
      </c>
      <c r="Y221" s="23" t="e">
        <f t="shared" si="80"/>
        <v>#VALUE!</v>
      </c>
    </row>
    <row r="222" spans="1:25" x14ac:dyDescent="0.25">
      <c r="A222" s="55" t="s">
        <v>174</v>
      </c>
      <c r="B222" s="2"/>
      <c r="C222" s="2"/>
      <c r="D222" s="2"/>
      <c r="E222" s="2"/>
      <c r="F222" s="2"/>
      <c r="G222" s="34"/>
      <c r="H222" s="2"/>
      <c r="I222" s="56"/>
      <c r="R222" s="23" t="str">
        <f t="shared" si="81"/>
        <v>t10</v>
      </c>
      <c r="S222" s="23" t="str">
        <f t="shared" si="76"/>
        <v>Gonzalez</v>
      </c>
      <c r="T222" s="22">
        <f>+AA$15</f>
        <v>0</v>
      </c>
      <c r="U222" s="33">
        <f t="shared" si="77"/>
        <v>0</v>
      </c>
      <c r="V222" s="23" t="e">
        <f t="shared" si="82"/>
        <v>#VALUE!</v>
      </c>
      <c r="X222" s="33">
        <f t="shared" si="79"/>
        <v>0</v>
      </c>
      <c r="Y222" s="23" t="e">
        <f t="shared" si="80"/>
        <v>#VALUE!</v>
      </c>
    </row>
    <row r="223" spans="1:25" x14ac:dyDescent="0.25">
      <c r="A223" s="55"/>
      <c r="B223" s="34"/>
      <c r="C223" s="34"/>
      <c r="D223" s="34"/>
      <c r="E223" s="34"/>
      <c r="F223" s="34"/>
      <c r="G223" s="34"/>
      <c r="H223" s="34"/>
      <c r="I223" s="59"/>
      <c r="R223" s="23" t="str">
        <f t="shared" si="81"/>
        <v>t10</v>
      </c>
      <c r="S223" s="23" t="str">
        <f t="shared" si="76"/>
        <v>Gonzalez</v>
      </c>
      <c r="T223" s="22">
        <f>+AA$16</f>
        <v>0</v>
      </c>
      <c r="U223" s="33">
        <f t="shared" si="77"/>
        <v>0</v>
      </c>
      <c r="V223" s="23" t="e">
        <f t="shared" si="82"/>
        <v>#VALUE!</v>
      </c>
      <c r="X223" s="33">
        <f t="shared" si="79"/>
        <v>0</v>
      </c>
      <c r="Y223" s="23" t="e">
        <f t="shared" si="80"/>
        <v>#VALUE!</v>
      </c>
    </row>
    <row r="224" spans="1:25" x14ac:dyDescent="0.25">
      <c r="A224" s="55"/>
      <c r="B224" s="34"/>
      <c r="C224" s="34"/>
      <c r="D224" s="34"/>
      <c r="E224" s="34"/>
      <c r="F224" s="34"/>
      <c r="G224" s="34"/>
      <c r="H224" s="34"/>
      <c r="I224" s="59"/>
      <c r="R224" s="23" t="str">
        <f>A$213</f>
        <v>t10</v>
      </c>
      <c r="S224" s="23" t="str">
        <f t="shared" si="76"/>
        <v>Gonzalez</v>
      </c>
      <c r="T224" s="22">
        <f>+AA$17</f>
        <v>0</v>
      </c>
      <c r="U224" s="33">
        <f t="shared" si="77"/>
        <v>0</v>
      </c>
      <c r="V224" s="23" t="e">
        <f t="shared" si="82"/>
        <v>#VALUE!</v>
      </c>
      <c r="X224" s="33">
        <f t="shared" si="79"/>
        <v>0</v>
      </c>
      <c r="Y224" s="23" t="e">
        <f t="shared" si="80"/>
        <v>#VALUE!</v>
      </c>
    </row>
    <row r="225" spans="1:25" x14ac:dyDescent="0.25">
      <c r="A225" s="55"/>
      <c r="B225" s="34"/>
      <c r="C225" s="34"/>
      <c r="D225" s="34"/>
      <c r="E225" s="34"/>
      <c r="F225" s="34"/>
      <c r="G225" s="34"/>
      <c r="H225" s="34"/>
      <c r="I225" s="59"/>
      <c r="R225" s="23" t="str">
        <f t="shared" si="81"/>
        <v>t10</v>
      </c>
      <c r="S225" s="23" t="str">
        <f t="shared" si="76"/>
        <v>Gonzalez</v>
      </c>
      <c r="T225" s="22">
        <f>+AA$18</f>
        <v>0</v>
      </c>
      <c r="U225" s="33">
        <f t="shared" si="77"/>
        <v>0</v>
      </c>
      <c r="V225" s="23" t="e">
        <f t="shared" si="82"/>
        <v>#VALUE!</v>
      </c>
      <c r="X225" s="33">
        <f t="shared" si="79"/>
        <v>0</v>
      </c>
      <c r="Y225" s="23" t="e">
        <f t="shared" si="80"/>
        <v>#VALUE!</v>
      </c>
    </row>
    <row r="226" spans="1:25" x14ac:dyDescent="0.25">
      <c r="A226" s="55"/>
      <c r="B226" s="34"/>
      <c r="C226" s="34"/>
      <c r="D226" s="34"/>
      <c r="E226" s="34"/>
      <c r="F226" s="34"/>
      <c r="G226" s="34"/>
      <c r="H226" s="34"/>
      <c r="I226" s="59"/>
      <c r="R226" s="23" t="str">
        <f t="shared" si="81"/>
        <v>t10</v>
      </c>
      <c r="S226" s="23" t="str">
        <f t="shared" si="76"/>
        <v>Gonzalez</v>
      </c>
      <c r="T226" s="22">
        <f>+AA$19</f>
        <v>0</v>
      </c>
      <c r="U226" s="33">
        <f t="shared" si="77"/>
        <v>0</v>
      </c>
      <c r="V226" s="23" t="e">
        <f t="shared" si="82"/>
        <v>#VALUE!</v>
      </c>
      <c r="X226" s="33">
        <f t="shared" si="79"/>
        <v>0</v>
      </c>
      <c r="Y226" s="23" t="e">
        <f t="shared" si="80"/>
        <v>#VALUE!</v>
      </c>
    </row>
    <row r="227" spans="1:25" x14ac:dyDescent="0.25">
      <c r="A227" s="55"/>
      <c r="B227" s="34"/>
      <c r="C227" s="34"/>
      <c r="D227" s="34"/>
      <c r="E227" s="34"/>
      <c r="F227" s="34"/>
      <c r="G227" s="34"/>
      <c r="H227" s="34"/>
      <c r="I227" s="59"/>
      <c r="R227" s="23" t="str">
        <f t="shared" si="81"/>
        <v>t10</v>
      </c>
      <c r="S227" s="23" t="str">
        <f t="shared" si="76"/>
        <v>Gonzalez</v>
      </c>
      <c r="T227" s="22">
        <f>+AA$20</f>
        <v>0</v>
      </c>
      <c r="U227" s="33">
        <f t="shared" si="77"/>
        <v>0</v>
      </c>
      <c r="V227" s="23" t="e">
        <f t="shared" si="82"/>
        <v>#VALUE!</v>
      </c>
      <c r="X227" s="33">
        <f t="shared" si="79"/>
        <v>0</v>
      </c>
      <c r="Y227" s="23" t="e">
        <f t="shared" si="80"/>
        <v>#VALUE!</v>
      </c>
    </row>
    <row r="228" spans="1:25" x14ac:dyDescent="0.25">
      <c r="A228" s="55"/>
      <c r="B228" s="34"/>
      <c r="C228" s="34"/>
      <c r="D228" s="34"/>
      <c r="E228" s="34"/>
      <c r="F228" s="34"/>
      <c r="G228" s="34"/>
      <c r="H228" s="34"/>
      <c r="I228" s="59"/>
      <c r="R228" s="23" t="str">
        <f t="shared" si="81"/>
        <v>t10</v>
      </c>
      <c r="S228" s="23" t="str">
        <f t="shared" si="76"/>
        <v>Gonzalez</v>
      </c>
      <c r="T228" s="22">
        <f>+AA$21</f>
        <v>0</v>
      </c>
      <c r="U228" s="33">
        <f t="shared" si="77"/>
        <v>0</v>
      </c>
      <c r="V228" s="23" t="e">
        <f>+U228*S228</f>
        <v>#VALUE!</v>
      </c>
      <c r="X228" s="33">
        <f t="shared" si="79"/>
        <v>0</v>
      </c>
      <c r="Y228" s="23" t="e">
        <f t="shared" si="80"/>
        <v>#VALUE!</v>
      </c>
    </row>
    <row r="229" spans="1:25" x14ac:dyDescent="0.25">
      <c r="A229" s="55"/>
      <c r="B229" s="34"/>
      <c r="C229" s="34"/>
      <c r="D229" s="34"/>
      <c r="E229" s="34"/>
      <c r="F229" s="34"/>
      <c r="G229" s="34"/>
      <c r="H229" s="34"/>
      <c r="I229" s="59"/>
      <c r="R229" s="23" t="str">
        <f t="shared" si="81"/>
        <v>t10</v>
      </c>
      <c r="S229" s="23" t="str">
        <f t="shared" si="76"/>
        <v>Gonzalez</v>
      </c>
      <c r="T229" s="22">
        <f>+AA$22</f>
        <v>0</v>
      </c>
      <c r="U229" s="33">
        <f t="shared" si="77"/>
        <v>0</v>
      </c>
      <c r="V229" s="23" t="e">
        <f t="shared" ref="V229:V232" si="83">+U229*S229</f>
        <v>#VALUE!</v>
      </c>
      <c r="X229" s="33">
        <f t="shared" si="79"/>
        <v>0</v>
      </c>
      <c r="Y229" s="23" t="e">
        <f t="shared" si="80"/>
        <v>#VALUE!</v>
      </c>
    </row>
    <row r="230" spans="1:25" x14ac:dyDescent="0.25">
      <c r="A230" s="55"/>
      <c r="B230" s="34"/>
      <c r="C230" s="34"/>
      <c r="D230" s="34"/>
      <c r="E230" s="34"/>
      <c r="F230" s="34"/>
      <c r="G230" s="34"/>
      <c r="H230" s="34"/>
      <c r="I230" s="59"/>
      <c r="R230" s="23" t="str">
        <f t="shared" si="81"/>
        <v>t10</v>
      </c>
      <c r="S230" s="23" t="str">
        <f t="shared" si="76"/>
        <v>Gonzalez</v>
      </c>
      <c r="T230" s="22">
        <f>+AA$23</f>
        <v>0</v>
      </c>
      <c r="U230" s="33">
        <f t="shared" si="77"/>
        <v>0</v>
      </c>
      <c r="V230" s="23" t="e">
        <f t="shared" si="83"/>
        <v>#VALUE!</v>
      </c>
      <c r="X230" s="33">
        <f t="shared" si="79"/>
        <v>0</v>
      </c>
      <c r="Y230" s="23" t="e">
        <f t="shared" si="80"/>
        <v>#VALUE!</v>
      </c>
    </row>
    <row r="231" spans="1:25" x14ac:dyDescent="0.25">
      <c r="A231" s="55"/>
      <c r="B231" s="34"/>
      <c r="C231" s="34"/>
      <c r="D231" s="34"/>
      <c r="E231" s="34"/>
      <c r="F231" s="34"/>
      <c r="G231" s="34"/>
      <c r="H231" s="34"/>
      <c r="I231" s="59"/>
      <c r="R231" s="23" t="str">
        <f t="shared" si="81"/>
        <v>t10</v>
      </c>
      <c r="S231" s="23" t="str">
        <f t="shared" si="76"/>
        <v>Gonzalez</v>
      </c>
      <c r="T231" s="22">
        <f>+AA$24</f>
        <v>0</v>
      </c>
      <c r="U231" s="33">
        <f t="shared" si="77"/>
        <v>0</v>
      </c>
      <c r="V231" s="23" t="e">
        <f t="shared" si="83"/>
        <v>#VALUE!</v>
      </c>
      <c r="X231" s="33">
        <f t="shared" si="79"/>
        <v>0</v>
      </c>
      <c r="Y231" s="23" t="e">
        <f t="shared" si="80"/>
        <v>#VALUE!</v>
      </c>
    </row>
    <row r="232" spans="1:25" x14ac:dyDescent="0.25">
      <c r="A232" s="55"/>
      <c r="B232" s="34"/>
      <c r="C232" s="34"/>
      <c r="D232" s="34"/>
      <c r="E232" s="34"/>
      <c r="F232" s="34"/>
      <c r="G232" s="34"/>
      <c r="H232" s="34"/>
      <c r="I232" s="59"/>
      <c r="R232" s="23" t="str">
        <f t="shared" si="81"/>
        <v>t10</v>
      </c>
      <c r="S232" s="23" t="str">
        <f t="shared" si="76"/>
        <v>Gonzalez</v>
      </c>
      <c r="T232" s="22">
        <f>+AA$25</f>
        <v>0</v>
      </c>
      <c r="U232" s="33">
        <f t="shared" si="77"/>
        <v>0</v>
      </c>
      <c r="V232" s="23" t="e">
        <f t="shared" si="83"/>
        <v>#VALUE!</v>
      </c>
      <c r="X232" s="33">
        <f t="shared" si="79"/>
        <v>0</v>
      </c>
      <c r="Y232" s="23" t="e">
        <f>+(X232*S232)*$Y$4</f>
        <v>#VALUE!</v>
      </c>
    </row>
    <row r="233" spans="1:25" ht="15.75" thickBot="1" x14ac:dyDescent="0.3">
      <c r="A233" s="60"/>
      <c r="B233" s="61"/>
      <c r="C233" s="61"/>
      <c r="D233" s="61"/>
      <c r="E233" s="61"/>
      <c r="F233" s="61"/>
      <c r="G233" s="61"/>
      <c r="H233" s="61"/>
      <c r="I233" s="62"/>
      <c r="R233" s="23" t="str">
        <f t="shared" si="81"/>
        <v>t10</v>
      </c>
      <c r="S233" s="23" t="str">
        <f t="shared" si="76"/>
        <v>Gonzalez</v>
      </c>
      <c r="T233" s="22">
        <f>+AA$26</f>
        <v>0</v>
      </c>
      <c r="U233" s="33">
        <f t="shared" si="77"/>
        <v>0</v>
      </c>
      <c r="V233" s="23" t="e">
        <f>+U233*S233</f>
        <v>#VALUE!</v>
      </c>
      <c r="X233" s="33">
        <f>SUMIF($H$214:$H$222,T233,$I$214:$I$222)</f>
        <v>0</v>
      </c>
      <c r="Y233" s="23" t="e">
        <f t="shared" ref="Y233" si="84">+(X233*S233)*$Y$4</f>
        <v>#VALUE!</v>
      </c>
    </row>
    <row r="235" spans="1:25" ht="15.75" thickBot="1" x14ac:dyDescent="0.3"/>
    <row r="236" spans="1:25" ht="15.75" x14ac:dyDescent="0.25">
      <c r="A236" s="50" t="s">
        <v>203</v>
      </c>
      <c r="B236" s="51" t="str">
        <f>VLOOKUP(A236,'Lista de Trabajadores'!$A$7:$E$105,2,0)</f>
        <v>Nelson A.Molina Valerio</v>
      </c>
      <c r="C236" s="51" t="str">
        <f>VLOOKUP(A236,'Lista de Trabajadores'!$A$7:$E$105,3,0)</f>
        <v>Nelson A.</v>
      </c>
      <c r="D236" s="52" t="str">
        <f>VLOOKUP(A236,'Lista de Trabajadores'!$A$7:$E$105,4,0)</f>
        <v>Molina Valerio</v>
      </c>
      <c r="E236" s="53"/>
      <c r="F236" s="53"/>
      <c r="G236" s="53"/>
      <c r="H236" s="53"/>
      <c r="I236" s="54"/>
      <c r="J236" s="37"/>
      <c r="Q236" s="37"/>
      <c r="S236" s="37"/>
      <c r="T236" s="37"/>
      <c r="U236" s="36"/>
      <c r="V236" s="37"/>
      <c r="W236" s="37"/>
      <c r="X236" s="36"/>
      <c r="Y236" s="37"/>
    </row>
    <row r="237" spans="1:25" x14ac:dyDescent="0.25">
      <c r="A237" s="55" t="s">
        <v>166</v>
      </c>
      <c r="B237" s="2"/>
      <c r="C237" s="2"/>
      <c r="D237" s="2"/>
      <c r="E237" s="2"/>
      <c r="F237" s="2"/>
      <c r="G237" s="34"/>
      <c r="H237" s="2"/>
      <c r="I237" s="56"/>
      <c r="R237" s="23" t="str">
        <f>A$236</f>
        <v>t11</v>
      </c>
      <c r="S237" s="23" t="str">
        <f>D$236</f>
        <v>Molina Valerio</v>
      </c>
      <c r="T237" s="22">
        <f>+AA$7</f>
        <v>0</v>
      </c>
      <c r="U237" s="33">
        <f>COUNTIF($B$237:$F$245,T237)</f>
        <v>0</v>
      </c>
      <c r="V237" s="23" t="e">
        <f>+U237*S237</f>
        <v>#VALUE!</v>
      </c>
      <c r="X237" s="33">
        <f>SUMIF($H$237:$H$245,T237,$I$237:$I$245)</f>
        <v>0</v>
      </c>
      <c r="Y237" s="23" t="e">
        <f>+(X237*S237)*$Y$4</f>
        <v>#VALUE!</v>
      </c>
    </row>
    <row r="238" spans="1:25" x14ac:dyDescent="0.25">
      <c r="A238" s="55" t="s">
        <v>167</v>
      </c>
      <c r="B238" s="2"/>
      <c r="C238" s="2"/>
      <c r="D238" s="2"/>
      <c r="E238" s="2"/>
      <c r="F238" s="2"/>
      <c r="G238" s="34"/>
      <c r="H238" s="2"/>
      <c r="I238" s="56"/>
      <c r="R238" s="23" t="str">
        <f t="shared" ref="R238:R256" si="85">A$236</f>
        <v>t11</v>
      </c>
      <c r="S238" s="23" t="str">
        <f t="shared" ref="S238:S256" si="86">D$236</f>
        <v>Molina Valerio</v>
      </c>
      <c r="T238" s="22">
        <f>+AA$8</f>
        <v>0</v>
      </c>
      <c r="U238" s="33">
        <f t="shared" ref="U238:U256" si="87">COUNTIF($B$237:$F$245,T238)</f>
        <v>0</v>
      </c>
      <c r="V238" s="23" t="e">
        <f t="shared" ref="V238:V239" si="88">+U238*S238</f>
        <v>#VALUE!</v>
      </c>
      <c r="X238" s="33">
        <f t="shared" ref="X238:X256" si="89">SUMIF($H$237:$H$245,T238,$I$237:$I$245)</f>
        <v>0</v>
      </c>
      <c r="Y238" s="23" t="e">
        <f t="shared" ref="Y238:Y254" si="90">+(X238*S238)*$Y$4</f>
        <v>#VALUE!</v>
      </c>
    </row>
    <row r="239" spans="1:25" x14ac:dyDescent="0.25">
      <c r="A239" s="55" t="s">
        <v>168</v>
      </c>
      <c r="B239" s="2"/>
      <c r="C239" s="2"/>
      <c r="D239" s="2"/>
      <c r="E239" s="2"/>
      <c r="F239" s="2"/>
      <c r="G239" s="34"/>
      <c r="H239" s="2"/>
      <c r="I239" s="56"/>
      <c r="R239" s="23" t="str">
        <f t="shared" si="85"/>
        <v>t11</v>
      </c>
      <c r="S239" s="23" t="str">
        <f t="shared" si="86"/>
        <v>Molina Valerio</v>
      </c>
      <c r="T239" s="22">
        <f>+AA$9</f>
        <v>0</v>
      </c>
      <c r="U239" s="33">
        <f t="shared" si="87"/>
        <v>0</v>
      </c>
      <c r="V239" s="23" t="e">
        <f t="shared" si="88"/>
        <v>#VALUE!</v>
      </c>
      <c r="X239" s="33">
        <f t="shared" si="89"/>
        <v>0</v>
      </c>
      <c r="Y239" s="23" t="e">
        <f t="shared" si="90"/>
        <v>#VALUE!</v>
      </c>
    </row>
    <row r="240" spans="1:25" x14ac:dyDescent="0.25">
      <c r="A240" s="55" t="s">
        <v>169</v>
      </c>
      <c r="B240" s="2"/>
      <c r="C240" s="2"/>
      <c r="D240" s="2"/>
      <c r="E240" s="2"/>
      <c r="F240" s="2"/>
      <c r="G240" s="34"/>
      <c r="H240" s="2"/>
      <c r="I240" s="56"/>
      <c r="R240" s="23" t="str">
        <f t="shared" si="85"/>
        <v>t11</v>
      </c>
      <c r="S240" s="23" t="str">
        <f t="shared" si="86"/>
        <v>Molina Valerio</v>
      </c>
      <c r="T240" s="22">
        <f>+AA$10</f>
        <v>0</v>
      </c>
      <c r="U240" s="33">
        <f t="shared" si="87"/>
        <v>0</v>
      </c>
      <c r="V240" s="23" t="e">
        <f>+U240*S240</f>
        <v>#VALUE!</v>
      </c>
      <c r="X240" s="33">
        <f t="shared" si="89"/>
        <v>0</v>
      </c>
      <c r="Y240" s="23" t="e">
        <f t="shared" si="90"/>
        <v>#VALUE!</v>
      </c>
    </row>
    <row r="241" spans="1:25" ht="15.75" thickBot="1" x14ac:dyDescent="0.3">
      <c r="A241" s="55" t="s">
        <v>170</v>
      </c>
      <c r="B241" s="46"/>
      <c r="C241" s="46"/>
      <c r="D241" s="46"/>
      <c r="E241" s="46"/>
      <c r="F241" s="46"/>
      <c r="G241" s="34"/>
      <c r="H241" s="46"/>
      <c r="I241" s="57"/>
      <c r="R241" s="23" t="str">
        <f t="shared" si="85"/>
        <v>t11</v>
      </c>
      <c r="S241" s="23" t="str">
        <f t="shared" si="86"/>
        <v>Molina Valerio</v>
      </c>
      <c r="T241" s="22">
        <f>+AA$11</f>
        <v>0</v>
      </c>
      <c r="U241" s="33">
        <f t="shared" si="87"/>
        <v>0</v>
      </c>
      <c r="V241" s="23" t="e">
        <f t="shared" ref="V241:V250" si="91">+U241*S241</f>
        <v>#VALUE!</v>
      </c>
      <c r="X241" s="33">
        <f t="shared" si="89"/>
        <v>0</v>
      </c>
      <c r="Y241" s="23" t="e">
        <f t="shared" si="90"/>
        <v>#VALUE!</v>
      </c>
    </row>
    <row r="242" spans="1:25" x14ac:dyDescent="0.25">
      <c r="A242" s="55" t="s">
        <v>171</v>
      </c>
      <c r="B242" s="45"/>
      <c r="C242" s="45"/>
      <c r="D242" s="45"/>
      <c r="E242" s="45"/>
      <c r="F242" s="45"/>
      <c r="G242" s="34"/>
      <c r="H242" s="45"/>
      <c r="I242" s="58"/>
      <c r="R242" s="23" t="str">
        <f t="shared" si="85"/>
        <v>t11</v>
      </c>
      <c r="S242" s="23" t="str">
        <f t="shared" si="86"/>
        <v>Molina Valerio</v>
      </c>
      <c r="T242" s="22">
        <f>+AA$12</f>
        <v>0</v>
      </c>
      <c r="U242" s="33">
        <f t="shared" si="87"/>
        <v>0</v>
      </c>
      <c r="V242" s="23" t="e">
        <f t="shared" si="91"/>
        <v>#VALUE!</v>
      </c>
      <c r="X242" s="33">
        <f>SUMIF($H$237:$H$245,T242,$I$237:$I$245)</f>
        <v>0</v>
      </c>
      <c r="Y242" s="23" t="e">
        <f t="shared" si="90"/>
        <v>#VALUE!</v>
      </c>
    </row>
    <row r="243" spans="1:25" x14ac:dyDescent="0.25">
      <c r="A243" s="55" t="s">
        <v>172</v>
      </c>
      <c r="B243" s="2"/>
      <c r="C243" s="2"/>
      <c r="D243" s="2"/>
      <c r="E243" s="2"/>
      <c r="F243" s="2"/>
      <c r="G243" s="34"/>
      <c r="H243" s="2"/>
      <c r="I243" s="56"/>
      <c r="R243" s="23" t="str">
        <f t="shared" si="85"/>
        <v>t11</v>
      </c>
      <c r="S243" s="23" t="str">
        <f t="shared" si="86"/>
        <v>Molina Valerio</v>
      </c>
      <c r="T243" s="22">
        <f>+AA$13</f>
        <v>0</v>
      </c>
      <c r="U243" s="33">
        <f t="shared" si="87"/>
        <v>0</v>
      </c>
      <c r="V243" s="23" t="e">
        <f t="shared" si="91"/>
        <v>#VALUE!</v>
      </c>
      <c r="X243" s="33">
        <f t="shared" si="89"/>
        <v>0</v>
      </c>
      <c r="Y243" s="23" t="e">
        <f t="shared" si="90"/>
        <v>#VALUE!</v>
      </c>
    </row>
    <row r="244" spans="1:25" x14ac:dyDescent="0.25">
      <c r="A244" s="55" t="s">
        <v>173</v>
      </c>
      <c r="B244" s="2"/>
      <c r="C244" s="2"/>
      <c r="D244" s="2"/>
      <c r="E244" s="2"/>
      <c r="F244" s="2"/>
      <c r="G244" s="34"/>
      <c r="H244" s="2"/>
      <c r="I244" s="56"/>
      <c r="R244" s="23" t="str">
        <f t="shared" si="85"/>
        <v>t11</v>
      </c>
      <c r="S244" s="23" t="str">
        <f t="shared" si="86"/>
        <v>Molina Valerio</v>
      </c>
      <c r="T244" s="22">
        <f>+AA$14</f>
        <v>0</v>
      </c>
      <c r="U244" s="33">
        <f t="shared" si="87"/>
        <v>0</v>
      </c>
      <c r="V244" s="23" t="e">
        <f t="shared" si="91"/>
        <v>#VALUE!</v>
      </c>
      <c r="X244" s="33">
        <f t="shared" si="89"/>
        <v>0</v>
      </c>
      <c r="Y244" s="23" t="e">
        <f t="shared" si="90"/>
        <v>#VALUE!</v>
      </c>
    </row>
    <row r="245" spans="1:25" x14ac:dyDescent="0.25">
      <c r="A245" s="55" t="s">
        <v>174</v>
      </c>
      <c r="B245" s="2"/>
      <c r="C245" s="2"/>
      <c r="D245" s="2"/>
      <c r="E245" s="2"/>
      <c r="F245" s="2"/>
      <c r="G245" s="34"/>
      <c r="H245" s="2"/>
      <c r="I245" s="56"/>
      <c r="R245" s="23" t="str">
        <f t="shared" si="85"/>
        <v>t11</v>
      </c>
      <c r="S245" s="23" t="str">
        <f t="shared" si="86"/>
        <v>Molina Valerio</v>
      </c>
      <c r="T245" s="22">
        <f>+AA$15</f>
        <v>0</v>
      </c>
      <c r="U245" s="33">
        <f t="shared" si="87"/>
        <v>0</v>
      </c>
      <c r="V245" s="23" t="e">
        <f t="shared" si="91"/>
        <v>#VALUE!</v>
      </c>
      <c r="X245" s="33">
        <f t="shared" si="89"/>
        <v>0</v>
      </c>
      <c r="Y245" s="23" t="e">
        <f t="shared" si="90"/>
        <v>#VALUE!</v>
      </c>
    </row>
    <row r="246" spans="1:25" x14ac:dyDescent="0.25">
      <c r="A246" s="55"/>
      <c r="B246" s="34"/>
      <c r="C246" s="34"/>
      <c r="D246" s="34"/>
      <c r="E246" s="34"/>
      <c r="F246" s="34"/>
      <c r="G246" s="34"/>
      <c r="H246" s="34"/>
      <c r="I246" s="59"/>
      <c r="R246" s="23" t="str">
        <f t="shared" si="85"/>
        <v>t11</v>
      </c>
      <c r="S246" s="23" t="str">
        <f t="shared" si="86"/>
        <v>Molina Valerio</v>
      </c>
      <c r="T246" s="22">
        <f>+AA$16</f>
        <v>0</v>
      </c>
      <c r="U246" s="33">
        <f t="shared" si="87"/>
        <v>0</v>
      </c>
      <c r="V246" s="23" t="e">
        <f t="shared" si="91"/>
        <v>#VALUE!</v>
      </c>
      <c r="X246" s="33">
        <f t="shared" si="89"/>
        <v>0</v>
      </c>
      <c r="Y246" s="23" t="e">
        <f t="shared" si="90"/>
        <v>#VALUE!</v>
      </c>
    </row>
    <row r="247" spans="1:25" x14ac:dyDescent="0.25">
      <c r="A247" s="55"/>
      <c r="B247" s="34"/>
      <c r="C247" s="34"/>
      <c r="D247" s="34"/>
      <c r="E247" s="34"/>
      <c r="F247" s="34"/>
      <c r="G247" s="34"/>
      <c r="H247" s="34"/>
      <c r="I247" s="59"/>
      <c r="R247" s="23" t="str">
        <f t="shared" si="85"/>
        <v>t11</v>
      </c>
      <c r="S247" s="23" t="str">
        <f t="shared" si="86"/>
        <v>Molina Valerio</v>
      </c>
      <c r="T247" s="22">
        <f>+AA$17</f>
        <v>0</v>
      </c>
      <c r="U247" s="33">
        <f t="shared" si="87"/>
        <v>0</v>
      </c>
      <c r="V247" s="23" t="e">
        <f t="shared" si="91"/>
        <v>#VALUE!</v>
      </c>
      <c r="X247" s="33">
        <f t="shared" si="89"/>
        <v>0</v>
      </c>
      <c r="Y247" s="23" t="e">
        <f t="shared" si="90"/>
        <v>#VALUE!</v>
      </c>
    </row>
    <row r="248" spans="1:25" x14ac:dyDescent="0.25">
      <c r="A248" s="55"/>
      <c r="B248" s="34"/>
      <c r="C248" s="34"/>
      <c r="D248" s="34"/>
      <c r="E248" s="34"/>
      <c r="F248" s="34"/>
      <c r="G248" s="34"/>
      <c r="H248" s="34"/>
      <c r="I248" s="59"/>
      <c r="R248" s="23" t="str">
        <f t="shared" si="85"/>
        <v>t11</v>
      </c>
      <c r="S248" s="23" t="str">
        <f t="shared" si="86"/>
        <v>Molina Valerio</v>
      </c>
      <c r="T248" s="22">
        <f>+AA$18</f>
        <v>0</v>
      </c>
      <c r="U248" s="33">
        <f t="shared" si="87"/>
        <v>0</v>
      </c>
      <c r="V248" s="23" t="e">
        <f t="shared" si="91"/>
        <v>#VALUE!</v>
      </c>
      <c r="X248" s="33">
        <f t="shared" si="89"/>
        <v>0</v>
      </c>
      <c r="Y248" s="23" t="e">
        <f t="shared" si="90"/>
        <v>#VALUE!</v>
      </c>
    </row>
    <row r="249" spans="1:25" x14ac:dyDescent="0.25">
      <c r="A249" s="55"/>
      <c r="B249" s="34"/>
      <c r="C249" s="34"/>
      <c r="D249" s="34"/>
      <c r="E249" s="34"/>
      <c r="F249" s="34"/>
      <c r="G249" s="34"/>
      <c r="H249" s="34"/>
      <c r="I249" s="59"/>
      <c r="R249" s="23" t="str">
        <f t="shared" si="85"/>
        <v>t11</v>
      </c>
      <c r="S249" s="23" t="str">
        <f t="shared" si="86"/>
        <v>Molina Valerio</v>
      </c>
      <c r="T249" s="22">
        <f>+AA$19</f>
        <v>0</v>
      </c>
      <c r="U249" s="33">
        <f>COUNTIF($B$237:$F$245,T249)</f>
        <v>0</v>
      </c>
      <c r="V249" s="23" t="e">
        <f t="shared" si="91"/>
        <v>#VALUE!</v>
      </c>
      <c r="X249" s="33">
        <f t="shared" si="89"/>
        <v>0</v>
      </c>
      <c r="Y249" s="23" t="e">
        <f t="shared" si="90"/>
        <v>#VALUE!</v>
      </c>
    </row>
    <row r="250" spans="1:25" x14ac:dyDescent="0.25">
      <c r="A250" s="55"/>
      <c r="B250" s="34"/>
      <c r="C250" s="34"/>
      <c r="D250" s="34"/>
      <c r="E250" s="34"/>
      <c r="F250" s="34"/>
      <c r="G250" s="34"/>
      <c r="H250" s="34"/>
      <c r="I250" s="59"/>
      <c r="R250" s="23" t="str">
        <f t="shared" si="85"/>
        <v>t11</v>
      </c>
      <c r="S250" s="23" t="str">
        <f t="shared" si="86"/>
        <v>Molina Valerio</v>
      </c>
      <c r="T250" s="22">
        <f>+AA$20</f>
        <v>0</v>
      </c>
      <c r="U250" s="33">
        <f t="shared" si="87"/>
        <v>0</v>
      </c>
      <c r="V250" s="23" t="e">
        <f t="shared" si="91"/>
        <v>#VALUE!</v>
      </c>
      <c r="X250" s="33">
        <f>SUMIF($H$237:$H$245,T250,$I$237:$I$245)</f>
        <v>0</v>
      </c>
      <c r="Y250" s="23" t="e">
        <f t="shared" si="90"/>
        <v>#VALUE!</v>
      </c>
    </row>
    <row r="251" spans="1:25" x14ac:dyDescent="0.25">
      <c r="A251" s="55"/>
      <c r="B251" s="34"/>
      <c r="C251" s="34"/>
      <c r="D251" s="34"/>
      <c r="E251" s="34"/>
      <c r="F251" s="34"/>
      <c r="G251" s="34"/>
      <c r="H251" s="34"/>
      <c r="I251" s="59"/>
      <c r="R251" s="23" t="str">
        <f t="shared" si="85"/>
        <v>t11</v>
      </c>
      <c r="S251" s="23" t="str">
        <f t="shared" si="86"/>
        <v>Molina Valerio</v>
      </c>
      <c r="T251" s="22">
        <f>+AA$21</f>
        <v>0</v>
      </c>
      <c r="U251" s="33">
        <f t="shared" si="87"/>
        <v>0</v>
      </c>
      <c r="V251" s="23" t="e">
        <f>+U251*S251</f>
        <v>#VALUE!</v>
      </c>
      <c r="X251" s="33">
        <f t="shared" si="89"/>
        <v>0</v>
      </c>
      <c r="Y251" s="23" t="e">
        <f t="shared" si="90"/>
        <v>#VALUE!</v>
      </c>
    </row>
    <row r="252" spans="1:25" x14ac:dyDescent="0.25">
      <c r="A252" s="55"/>
      <c r="B252" s="34"/>
      <c r="C252" s="34"/>
      <c r="D252" s="34"/>
      <c r="E252" s="34"/>
      <c r="F252" s="34"/>
      <c r="G252" s="34"/>
      <c r="H252" s="34"/>
      <c r="I252" s="59"/>
      <c r="R252" s="23" t="str">
        <f t="shared" si="85"/>
        <v>t11</v>
      </c>
      <c r="S252" s="23" t="str">
        <f t="shared" si="86"/>
        <v>Molina Valerio</v>
      </c>
      <c r="T252" s="22">
        <f>+AA$22</f>
        <v>0</v>
      </c>
      <c r="U252" s="33">
        <f t="shared" si="87"/>
        <v>0</v>
      </c>
      <c r="V252" s="23" t="e">
        <f t="shared" ref="V252:V255" si="92">+U252*S252</f>
        <v>#VALUE!</v>
      </c>
      <c r="X252" s="33">
        <f t="shared" si="89"/>
        <v>0</v>
      </c>
      <c r="Y252" s="23" t="e">
        <f t="shared" si="90"/>
        <v>#VALUE!</v>
      </c>
    </row>
    <row r="253" spans="1:25" x14ac:dyDescent="0.25">
      <c r="A253" s="55"/>
      <c r="B253" s="34"/>
      <c r="C253" s="34"/>
      <c r="D253" s="34"/>
      <c r="E253" s="34"/>
      <c r="F253" s="34"/>
      <c r="G253" s="34"/>
      <c r="H253" s="34"/>
      <c r="I253" s="59"/>
      <c r="R253" s="23" t="str">
        <f t="shared" si="85"/>
        <v>t11</v>
      </c>
      <c r="S253" s="23" t="str">
        <f t="shared" si="86"/>
        <v>Molina Valerio</v>
      </c>
      <c r="T253" s="22">
        <f>+AA$23</f>
        <v>0</v>
      </c>
      <c r="U253" s="33">
        <f t="shared" si="87"/>
        <v>0</v>
      </c>
      <c r="V253" s="23" t="e">
        <f t="shared" si="92"/>
        <v>#VALUE!</v>
      </c>
      <c r="X253" s="33">
        <f t="shared" si="89"/>
        <v>0</v>
      </c>
      <c r="Y253" s="23" t="e">
        <f t="shared" si="90"/>
        <v>#VALUE!</v>
      </c>
    </row>
    <row r="254" spans="1:25" x14ac:dyDescent="0.25">
      <c r="A254" s="55"/>
      <c r="B254" s="34"/>
      <c r="C254" s="34"/>
      <c r="D254" s="34"/>
      <c r="E254" s="34"/>
      <c r="F254" s="34"/>
      <c r="G254" s="34"/>
      <c r="H254" s="34"/>
      <c r="I254" s="59"/>
      <c r="R254" s="23" t="str">
        <f t="shared" si="85"/>
        <v>t11</v>
      </c>
      <c r="S254" s="23" t="str">
        <f t="shared" si="86"/>
        <v>Molina Valerio</v>
      </c>
      <c r="T254" s="22">
        <f>+AA$24</f>
        <v>0</v>
      </c>
      <c r="U254" s="33">
        <f t="shared" si="87"/>
        <v>0</v>
      </c>
      <c r="V254" s="23" t="e">
        <f t="shared" si="92"/>
        <v>#VALUE!</v>
      </c>
      <c r="X254" s="33">
        <f t="shared" si="89"/>
        <v>0</v>
      </c>
      <c r="Y254" s="23" t="e">
        <f t="shared" si="90"/>
        <v>#VALUE!</v>
      </c>
    </row>
    <row r="255" spans="1:25" x14ac:dyDescent="0.25">
      <c r="A255" s="55"/>
      <c r="B255" s="34"/>
      <c r="C255" s="34"/>
      <c r="D255" s="34"/>
      <c r="E255" s="34"/>
      <c r="F255" s="34"/>
      <c r="G255" s="34"/>
      <c r="H255" s="34"/>
      <c r="I255" s="59"/>
      <c r="R255" s="23" t="str">
        <f t="shared" si="85"/>
        <v>t11</v>
      </c>
      <c r="S255" s="23" t="str">
        <f t="shared" si="86"/>
        <v>Molina Valerio</v>
      </c>
      <c r="T255" s="22">
        <f>+AA$25</f>
        <v>0</v>
      </c>
      <c r="U255" s="33">
        <f t="shared" si="87"/>
        <v>0</v>
      </c>
      <c r="V255" s="23" t="e">
        <f t="shared" si="92"/>
        <v>#VALUE!</v>
      </c>
      <c r="X255" s="33">
        <f t="shared" si="89"/>
        <v>0</v>
      </c>
      <c r="Y255" s="23" t="e">
        <f>+(X255*S255)*$Y$4</f>
        <v>#VALUE!</v>
      </c>
    </row>
    <row r="256" spans="1:25" ht="15.75" thickBot="1" x14ac:dyDescent="0.3">
      <c r="A256" s="60"/>
      <c r="B256" s="61"/>
      <c r="C256" s="61"/>
      <c r="D256" s="61"/>
      <c r="E256" s="61"/>
      <c r="F256" s="61"/>
      <c r="G256" s="61"/>
      <c r="H256" s="61"/>
      <c r="I256" s="62"/>
      <c r="R256" s="23" t="str">
        <f t="shared" si="85"/>
        <v>t11</v>
      </c>
      <c r="S256" s="23" t="str">
        <f t="shared" si="86"/>
        <v>Molina Valerio</v>
      </c>
      <c r="T256" s="22">
        <f>+AA$26</f>
        <v>0</v>
      </c>
      <c r="U256" s="33">
        <f t="shared" si="87"/>
        <v>0</v>
      </c>
      <c r="V256" s="23" t="e">
        <f>+U256*S256</f>
        <v>#VALUE!</v>
      </c>
      <c r="X256" s="33">
        <f t="shared" si="89"/>
        <v>0</v>
      </c>
      <c r="Y256" s="23" t="e">
        <f t="shared" ref="Y256" si="93">+(X256*S256)*$Y$4</f>
        <v>#VALUE!</v>
      </c>
    </row>
    <row r="258" spans="1:25" ht="15.75" thickBot="1" x14ac:dyDescent="0.3"/>
    <row r="259" spans="1:25" ht="15.75" x14ac:dyDescent="0.25">
      <c r="A259" s="50" t="s">
        <v>204</v>
      </c>
      <c r="B259" s="51" t="str">
        <f>VLOOKUP(A259,'Lista de Trabajadores'!$A$7:$E$105,2,0)</f>
        <v>Jairo AntonioMiranda Rivas</v>
      </c>
      <c r="C259" s="51" t="str">
        <f>VLOOKUP(A259,'Lista de Trabajadores'!$A$7:$E$105,3,0)</f>
        <v>Jairo Antonio</v>
      </c>
      <c r="D259" s="52" t="str">
        <f>VLOOKUP(A259,'Lista de Trabajadores'!$A$7:$E$105,4,0)</f>
        <v>Miranda Rivas</v>
      </c>
      <c r="E259" s="53"/>
      <c r="F259" s="53"/>
      <c r="G259" s="53"/>
      <c r="H259" s="53"/>
      <c r="I259" s="54"/>
      <c r="J259" s="37"/>
      <c r="Q259" s="37"/>
      <c r="S259" s="37"/>
      <c r="T259" s="37"/>
      <c r="U259" s="36"/>
      <c r="V259" s="37"/>
      <c r="W259" s="37"/>
      <c r="X259" s="36"/>
      <c r="Y259" s="37"/>
    </row>
    <row r="260" spans="1:25" x14ac:dyDescent="0.25">
      <c r="A260" s="55" t="s">
        <v>166</v>
      </c>
      <c r="B260" s="2"/>
      <c r="C260" s="2"/>
      <c r="D260" s="2"/>
      <c r="E260" s="2"/>
      <c r="F260" s="2"/>
      <c r="G260" s="34"/>
      <c r="H260" s="2"/>
      <c r="I260" s="56"/>
      <c r="R260" s="23" t="str">
        <f>A$259</f>
        <v>t12</v>
      </c>
      <c r="S260" s="23" t="str">
        <f>D$259</f>
        <v>Miranda Rivas</v>
      </c>
      <c r="T260" s="22">
        <f>+AA$7</f>
        <v>0</v>
      </c>
      <c r="U260" s="33">
        <f>COUNTIF($B$260:$F$268,T260)</f>
        <v>0</v>
      </c>
      <c r="V260" s="23" t="e">
        <f>+U260*S260</f>
        <v>#VALUE!</v>
      </c>
      <c r="X260" s="33">
        <f>SUMIF($H$260:$H$268,T260,$I$260:$I$268)</f>
        <v>0</v>
      </c>
      <c r="Y260" s="23" t="e">
        <f>+(X260*S260)*$Y$4</f>
        <v>#VALUE!</v>
      </c>
    </row>
    <row r="261" spans="1:25" x14ac:dyDescent="0.25">
      <c r="A261" s="55" t="s">
        <v>167</v>
      </c>
      <c r="B261" s="2"/>
      <c r="C261" s="2"/>
      <c r="D261" s="2"/>
      <c r="E261" s="2"/>
      <c r="F261" s="2"/>
      <c r="G261" s="34"/>
      <c r="H261" s="2"/>
      <c r="I261" s="56"/>
      <c r="R261" s="23" t="str">
        <f t="shared" ref="R261:R279" si="94">A$259</f>
        <v>t12</v>
      </c>
      <c r="S261" s="23" t="str">
        <f t="shared" ref="S261:S279" si="95">D$259</f>
        <v>Miranda Rivas</v>
      </c>
      <c r="T261" s="22">
        <f>+AA$8</f>
        <v>0</v>
      </c>
      <c r="U261" s="33">
        <f t="shared" ref="U261:U278" si="96">COUNTIF($B$260:$F$268,T261)</f>
        <v>0</v>
      </c>
      <c r="V261" s="23" t="e">
        <f t="shared" ref="V261:V262" si="97">+U261*S261</f>
        <v>#VALUE!</v>
      </c>
      <c r="X261" s="33">
        <f t="shared" ref="X261:X278" si="98">SUMIF($H$260:$H$268,T261,$I$260:$I$268)</f>
        <v>0</v>
      </c>
      <c r="Y261" s="23" t="e">
        <f t="shared" ref="Y261:Y277" si="99">+(X261*S261)*$Y$4</f>
        <v>#VALUE!</v>
      </c>
    </row>
    <row r="262" spans="1:25" x14ac:dyDescent="0.25">
      <c r="A262" s="55" t="s">
        <v>168</v>
      </c>
      <c r="B262" s="2"/>
      <c r="C262" s="2"/>
      <c r="D262" s="2"/>
      <c r="E262" s="2"/>
      <c r="F262" s="2"/>
      <c r="G262" s="34"/>
      <c r="H262" s="2"/>
      <c r="I262" s="56"/>
      <c r="R262" s="23" t="str">
        <f t="shared" si="94"/>
        <v>t12</v>
      </c>
      <c r="S262" s="23" t="str">
        <f t="shared" si="95"/>
        <v>Miranda Rivas</v>
      </c>
      <c r="T262" s="22">
        <f>+AA$9</f>
        <v>0</v>
      </c>
      <c r="U262" s="33">
        <f t="shared" si="96"/>
        <v>0</v>
      </c>
      <c r="V262" s="23" t="e">
        <f t="shared" si="97"/>
        <v>#VALUE!</v>
      </c>
      <c r="X262" s="33">
        <f t="shared" si="98"/>
        <v>0</v>
      </c>
      <c r="Y262" s="23" t="e">
        <f t="shared" si="99"/>
        <v>#VALUE!</v>
      </c>
    </row>
    <row r="263" spans="1:25" x14ac:dyDescent="0.25">
      <c r="A263" s="55" t="s">
        <v>169</v>
      </c>
      <c r="B263" s="2"/>
      <c r="C263" s="2"/>
      <c r="D263" s="2"/>
      <c r="E263" s="2"/>
      <c r="F263" s="2"/>
      <c r="G263" s="34"/>
      <c r="H263" s="2"/>
      <c r="I263" s="56"/>
      <c r="R263" s="23" t="str">
        <f t="shared" si="94"/>
        <v>t12</v>
      </c>
      <c r="S263" s="23" t="str">
        <f t="shared" si="95"/>
        <v>Miranda Rivas</v>
      </c>
      <c r="T263" s="22">
        <f>+AA$10</f>
        <v>0</v>
      </c>
      <c r="U263" s="33">
        <f t="shared" si="96"/>
        <v>0</v>
      </c>
      <c r="V263" s="23" t="e">
        <f>+U263*S263</f>
        <v>#VALUE!</v>
      </c>
      <c r="X263" s="33">
        <f t="shared" si="98"/>
        <v>0</v>
      </c>
      <c r="Y263" s="23" t="e">
        <f t="shared" si="99"/>
        <v>#VALUE!</v>
      </c>
    </row>
    <row r="264" spans="1:25" ht="15.75" thickBot="1" x14ac:dyDescent="0.3">
      <c r="A264" s="55" t="s">
        <v>170</v>
      </c>
      <c r="B264" s="46"/>
      <c r="C264" s="46"/>
      <c r="D264" s="46"/>
      <c r="E264" s="46"/>
      <c r="F264" s="46"/>
      <c r="G264" s="34"/>
      <c r="H264" s="46"/>
      <c r="I264" s="57"/>
      <c r="R264" s="23" t="str">
        <f t="shared" si="94"/>
        <v>t12</v>
      </c>
      <c r="S264" s="23" t="str">
        <f t="shared" si="95"/>
        <v>Miranda Rivas</v>
      </c>
      <c r="T264" s="22">
        <f>+AA$11</f>
        <v>0</v>
      </c>
      <c r="U264" s="33">
        <f t="shared" si="96"/>
        <v>0</v>
      </c>
      <c r="V264" s="23" t="e">
        <f t="shared" ref="V264:V273" si="100">+U264*S264</f>
        <v>#VALUE!</v>
      </c>
      <c r="X264" s="33">
        <f t="shared" si="98"/>
        <v>0</v>
      </c>
      <c r="Y264" s="23" t="e">
        <f t="shared" si="99"/>
        <v>#VALUE!</v>
      </c>
    </row>
    <row r="265" spans="1:25" x14ac:dyDescent="0.25">
      <c r="A265" s="55" t="s">
        <v>171</v>
      </c>
      <c r="B265" s="45"/>
      <c r="C265" s="45"/>
      <c r="D265" s="45"/>
      <c r="E265" s="45"/>
      <c r="F265" s="45"/>
      <c r="G265" s="34"/>
      <c r="H265" s="45"/>
      <c r="I265" s="58"/>
      <c r="R265" s="23" t="str">
        <f t="shared" si="94"/>
        <v>t12</v>
      </c>
      <c r="S265" s="23" t="str">
        <f t="shared" si="95"/>
        <v>Miranda Rivas</v>
      </c>
      <c r="T265" s="22">
        <f>+AA$12</f>
        <v>0</v>
      </c>
      <c r="U265" s="33">
        <f t="shared" si="96"/>
        <v>0</v>
      </c>
      <c r="V265" s="23" t="e">
        <f t="shared" si="100"/>
        <v>#VALUE!</v>
      </c>
      <c r="X265" s="33">
        <f t="shared" si="98"/>
        <v>0</v>
      </c>
      <c r="Y265" s="23" t="e">
        <f t="shared" si="99"/>
        <v>#VALUE!</v>
      </c>
    </row>
    <row r="266" spans="1:25" x14ac:dyDescent="0.25">
      <c r="A266" s="55" t="s">
        <v>172</v>
      </c>
      <c r="B266" s="2"/>
      <c r="C266" s="2"/>
      <c r="D266" s="2"/>
      <c r="E266" s="2"/>
      <c r="F266" s="2"/>
      <c r="G266" s="34"/>
      <c r="H266" s="2"/>
      <c r="I266" s="56"/>
      <c r="R266" s="23" t="str">
        <f t="shared" si="94"/>
        <v>t12</v>
      </c>
      <c r="S266" s="23" t="str">
        <f t="shared" si="95"/>
        <v>Miranda Rivas</v>
      </c>
      <c r="T266" s="22">
        <f>+AA$13</f>
        <v>0</v>
      </c>
      <c r="U266" s="33">
        <f t="shared" si="96"/>
        <v>0</v>
      </c>
      <c r="V266" s="23" t="e">
        <f t="shared" si="100"/>
        <v>#VALUE!</v>
      </c>
      <c r="X266" s="33">
        <f t="shared" si="98"/>
        <v>0</v>
      </c>
      <c r="Y266" s="23" t="e">
        <f t="shared" si="99"/>
        <v>#VALUE!</v>
      </c>
    </row>
    <row r="267" spans="1:25" x14ac:dyDescent="0.25">
      <c r="A267" s="55" t="s">
        <v>173</v>
      </c>
      <c r="B267" s="2"/>
      <c r="C267" s="2"/>
      <c r="D267" s="2"/>
      <c r="E267" s="2"/>
      <c r="F267" s="2"/>
      <c r="G267" s="34"/>
      <c r="H267" s="2"/>
      <c r="I267" s="56"/>
      <c r="R267" s="23" t="str">
        <f t="shared" si="94"/>
        <v>t12</v>
      </c>
      <c r="S267" s="23" t="str">
        <f t="shared" si="95"/>
        <v>Miranda Rivas</v>
      </c>
      <c r="T267" s="22">
        <f>+AA$14</f>
        <v>0</v>
      </c>
      <c r="U267" s="33">
        <f t="shared" si="96"/>
        <v>0</v>
      </c>
      <c r="V267" s="23" t="e">
        <f t="shared" si="100"/>
        <v>#VALUE!</v>
      </c>
      <c r="X267" s="33">
        <f t="shared" si="98"/>
        <v>0</v>
      </c>
      <c r="Y267" s="23" t="e">
        <f t="shared" si="99"/>
        <v>#VALUE!</v>
      </c>
    </row>
    <row r="268" spans="1:25" x14ac:dyDescent="0.25">
      <c r="A268" s="55" t="s">
        <v>174</v>
      </c>
      <c r="B268" s="2"/>
      <c r="C268" s="2"/>
      <c r="D268" s="2"/>
      <c r="E268" s="2"/>
      <c r="F268" s="2"/>
      <c r="G268" s="34"/>
      <c r="H268" s="2"/>
      <c r="I268" s="56"/>
      <c r="R268" s="23" t="str">
        <f t="shared" si="94"/>
        <v>t12</v>
      </c>
      <c r="S268" s="23" t="str">
        <f t="shared" si="95"/>
        <v>Miranda Rivas</v>
      </c>
      <c r="T268" s="22">
        <f>+AA$15</f>
        <v>0</v>
      </c>
      <c r="U268" s="33">
        <f t="shared" si="96"/>
        <v>0</v>
      </c>
      <c r="V268" s="23" t="e">
        <f t="shared" si="100"/>
        <v>#VALUE!</v>
      </c>
      <c r="X268" s="33">
        <f t="shared" si="98"/>
        <v>0</v>
      </c>
      <c r="Y268" s="23" t="e">
        <f t="shared" si="99"/>
        <v>#VALUE!</v>
      </c>
    </row>
    <row r="269" spans="1:25" x14ac:dyDescent="0.25">
      <c r="A269" s="55"/>
      <c r="B269" s="34"/>
      <c r="C269" s="34"/>
      <c r="D269" s="34"/>
      <c r="E269" s="34"/>
      <c r="F269" s="34"/>
      <c r="G269" s="34"/>
      <c r="H269" s="34"/>
      <c r="I269" s="59"/>
      <c r="R269" s="23" t="str">
        <f t="shared" si="94"/>
        <v>t12</v>
      </c>
      <c r="S269" s="23" t="str">
        <f t="shared" si="95"/>
        <v>Miranda Rivas</v>
      </c>
      <c r="T269" s="22">
        <f>+AA$16</f>
        <v>0</v>
      </c>
      <c r="U269" s="33">
        <f t="shared" si="96"/>
        <v>0</v>
      </c>
      <c r="V269" s="23" t="e">
        <f t="shared" si="100"/>
        <v>#VALUE!</v>
      </c>
      <c r="X269" s="33">
        <f t="shared" si="98"/>
        <v>0</v>
      </c>
      <c r="Y269" s="23" t="e">
        <f t="shared" si="99"/>
        <v>#VALUE!</v>
      </c>
    </row>
    <row r="270" spans="1:25" x14ac:dyDescent="0.25">
      <c r="A270" s="55"/>
      <c r="B270" s="34"/>
      <c r="C270" s="34"/>
      <c r="D270" s="34"/>
      <c r="E270" s="34"/>
      <c r="F270" s="34"/>
      <c r="G270" s="34"/>
      <c r="H270" s="34"/>
      <c r="I270" s="59"/>
      <c r="R270" s="23" t="str">
        <f t="shared" si="94"/>
        <v>t12</v>
      </c>
      <c r="S270" s="23" t="str">
        <f t="shared" si="95"/>
        <v>Miranda Rivas</v>
      </c>
      <c r="T270" s="22">
        <f>+AA$17</f>
        <v>0</v>
      </c>
      <c r="U270" s="33">
        <f t="shared" si="96"/>
        <v>0</v>
      </c>
      <c r="V270" s="23" t="e">
        <f t="shared" si="100"/>
        <v>#VALUE!</v>
      </c>
      <c r="X270" s="33">
        <f t="shared" si="98"/>
        <v>0</v>
      </c>
      <c r="Y270" s="23" t="e">
        <f t="shared" si="99"/>
        <v>#VALUE!</v>
      </c>
    </row>
    <row r="271" spans="1:25" x14ac:dyDescent="0.25">
      <c r="A271" s="55"/>
      <c r="B271" s="34"/>
      <c r="C271" s="34"/>
      <c r="D271" s="34"/>
      <c r="E271" s="34"/>
      <c r="F271" s="34"/>
      <c r="G271" s="34"/>
      <c r="H271" s="34"/>
      <c r="I271" s="59"/>
      <c r="R271" s="23" t="str">
        <f t="shared" si="94"/>
        <v>t12</v>
      </c>
      <c r="S271" s="23" t="str">
        <f t="shared" si="95"/>
        <v>Miranda Rivas</v>
      </c>
      <c r="T271" s="22">
        <f>+AA$18</f>
        <v>0</v>
      </c>
      <c r="U271" s="33">
        <f t="shared" si="96"/>
        <v>0</v>
      </c>
      <c r="V271" s="23" t="e">
        <f t="shared" si="100"/>
        <v>#VALUE!</v>
      </c>
      <c r="X271" s="33">
        <f t="shared" si="98"/>
        <v>0</v>
      </c>
      <c r="Y271" s="23" t="e">
        <f t="shared" si="99"/>
        <v>#VALUE!</v>
      </c>
    </row>
    <row r="272" spans="1:25" x14ac:dyDescent="0.25">
      <c r="A272" s="55"/>
      <c r="B272" s="34"/>
      <c r="C272" s="34"/>
      <c r="D272" s="34"/>
      <c r="E272" s="34"/>
      <c r="F272" s="34"/>
      <c r="G272" s="34"/>
      <c r="H272" s="34"/>
      <c r="I272" s="59"/>
      <c r="R272" s="23" t="str">
        <f t="shared" si="94"/>
        <v>t12</v>
      </c>
      <c r="S272" s="23" t="str">
        <f t="shared" si="95"/>
        <v>Miranda Rivas</v>
      </c>
      <c r="T272" s="22">
        <f>+AA$19</f>
        <v>0</v>
      </c>
      <c r="U272" s="33">
        <f t="shared" si="96"/>
        <v>0</v>
      </c>
      <c r="V272" s="23" t="e">
        <f t="shared" si="100"/>
        <v>#VALUE!</v>
      </c>
      <c r="X272" s="33">
        <f t="shared" si="98"/>
        <v>0</v>
      </c>
      <c r="Y272" s="23" t="e">
        <f t="shared" si="99"/>
        <v>#VALUE!</v>
      </c>
    </row>
    <row r="273" spans="1:25" x14ac:dyDescent="0.25">
      <c r="A273" s="55"/>
      <c r="B273" s="34"/>
      <c r="C273" s="34"/>
      <c r="D273" s="34"/>
      <c r="E273" s="34"/>
      <c r="F273" s="34"/>
      <c r="G273" s="34"/>
      <c r="H273" s="34"/>
      <c r="I273" s="59"/>
      <c r="R273" s="23" t="str">
        <f t="shared" si="94"/>
        <v>t12</v>
      </c>
      <c r="S273" s="23" t="str">
        <f t="shared" si="95"/>
        <v>Miranda Rivas</v>
      </c>
      <c r="T273" s="22">
        <f>+AA$20</f>
        <v>0</v>
      </c>
      <c r="U273" s="33">
        <f t="shared" si="96"/>
        <v>0</v>
      </c>
      <c r="V273" s="23" t="e">
        <f t="shared" si="100"/>
        <v>#VALUE!</v>
      </c>
      <c r="X273" s="33">
        <f t="shared" si="98"/>
        <v>0</v>
      </c>
      <c r="Y273" s="23" t="e">
        <f t="shared" si="99"/>
        <v>#VALUE!</v>
      </c>
    </row>
    <row r="274" spans="1:25" x14ac:dyDescent="0.25">
      <c r="A274" s="55"/>
      <c r="B274" s="34"/>
      <c r="C274" s="34"/>
      <c r="D274" s="34"/>
      <c r="E274" s="34"/>
      <c r="F274" s="34"/>
      <c r="G274" s="34"/>
      <c r="H274" s="34"/>
      <c r="I274" s="59"/>
      <c r="R274" s="23" t="str">
        <f t="shared" si="94"/>
        <v>t12</v>
      </c>
      <c r="S274" s="23" t="str">
        <f t="shared" si="95"/>
        <v>Miranda Rivas</v>
      </c>
      <c r="T274" s="22">
        <f>+AA$21</f>
        <v>0</v>
      </c>
      <c r="U274" s="33">
        <f t="shared" si="96"/>
        <v>0</v>
      </c>
      <c r="V274" s="23" t="e">
        <f>+U274*S274</f>
        <v>#VALUE!</v>
      </c>
      <c r="X274" s="33">
        <f t="shared" si="98"/>
        <v>0</v>
      </c>
      <c r="Y274" s="23" t="e">
        <f t="shared" si="99"/>
        <v>#VALUE!</v>
      </c>
    </row>
    <row r="275" spans="1:25" x14ac:dyDescent="0.25">
      <c r="A275" s="55"/>
      <c r="B275" s="34"/>
      <c r="C275" s="34"/>
      <c r="D275" s="34"/>
      <c r="E275" s="34"/>
      <c r="F275" s="34"/>
      <c r="G275" s="34"/>
      <c r="H275" s="34"/>
      <c r="I275" s="59"/>
      <c r="R275" s="23" t="str">
        <f t="shared" si="94"/>
        <v>t12</v>
      </c>
      <c r="S275" s="23" t="str">
        <f t="shared" si="95"/>
        <v>Miranda Rivas</v>
      </c>
      <c r="T275" s="22">
        <f>+AA$22</f>
        <v>0</v>
      </c>
      <c r="U275" s="33">
        <f t="shared" si="96"/>
        <v>0</v>
      </c>
      <c r="V275" s="23" t="e">
        <f t="shared" ref="V275:V278" si="101">+U275*S275</f>
        <v>#VALUE!</v>
      </c>
      <c r="X275" s="33">
        <f t="shared" si="98"/>
        <v>0</v>
      </c>
      <c r="Y275" s="23" t="e">
        <f t="shared" si="99"/>
        <v>#VALUE!</v>
      </c>
    </row>
    <row r="276" spans="1:25" x14ac:dyDescent="0.25">
      <c r="A276" s="55"/>
      <c r="B276" s="34"/>
      <c r="C276" s="34"/>
      <c r="D276" s="34"/>
      <c r="E276" s="34"/>
      <c r="F276" s="34"/>
      <c r="G276" s="34"/>
      <c r="H276" s="34"/>
      <c r="I276" s="59"/>
      <c r="R276" s="23" t="str">
        <f t="shared" si="94"/>
        <v>t12</v>
      </c>
      <c r="S276" s="23" t="str">
        <f t="shared" si="95"/>
        <v>Miranda Rivas</v>
      </c>
      <c r="T276" s="22">
        <f>+AA$23</f>
        <v>0</v>
      </c>
      <c r="U276" s="33">
        <f t="shared" si="96"/>
        <v>0</v>
      </c>
      <c r="V276" s="23" t="e">
        <f t="shared" si="101"/>
        <v>#VALUE!</v>
      </c>
      <c r="X276" s="33">
        <f t="shared" si="98"/>
        <v>0</v>
      </c>
      <c r="Y276" s="23" t="e">
        <f t="shared" si="99"/>
        <v>#VALUE!</v>
      </c>
    </row>
    <row r="277" spans="1:25" x14ac:dyDescent="0.25">
      <c r="A277" s="55"/>
      <c r="B277" s="34"/>
      <c r="C277" s="34"/>
      <c r="D277" s="34"/>
      <c r="E277" s="34"/>
      <c r="F277" s="34"/>
      <c r="G277" s="34"/>
      <c r="H277" s="34"/>
      <c r="I277" s="59"/>
      <c r="R277" s="23" t="str">
        <f t="shared" si="94"/>
        <v>t12</v>
      </c>
      <c r="S277" s="23" t="str">
        <f t="shared" si="95"/>
        <v>Miranda Rivas</v>
      </c>
      <c r="T277" s="22">
        <f>+AA$24</f>
        <v>0</v>
      </c>
      <c r="U277" s="33">
        <f t="shared" si="96"/>
        <v>0</v>
      </c>
      <c r="V277" s="23" t="e">
        <f t="shared" si="101"/>
        <v>#VALUE!</v>
      </c>
      <c r="X277" s="33">
        <f t="shared" si="98"/>
        <v>0</v>
      </c>
      <c r="Y277" s="23" t="e">
        <f t="shared" si="99"/>
        <v>#VALUE!</v>
      </c>
    </row>
    <row r="278" spans="1:25" x14ac:dyDescent="0.25">
      <c r="A278" s="55"/>
      <c r="B278" s="34"/>
      <c r="C278" s="34"/>
      <c r="D278" s="34"/>
      <c r="E278" s="34"/>
      <c r="F278" s="34"/>
      <c r="G278" s="34"/>
      <c r="H278" s="34"/>
      <c r="I278" s="59"/>
      <c r="R278" s="23" t="str">
        <f t="shared" si="94"/>
        <v>t12</v>
      </c>
      <c r="S278" s="23" t="str">
        <f t="shared" si="95"/>
        <v>Miranda Rivas</v>
      </c>
      <c r="T278" s="22">
        <f>+AA$25</f>
        <v>0</v>
      </c>
      <c r="U278" s="33">
        <f t="shared" si="96"/>
        <v>0</v>
      </c>
      <c r="V278" s="23" t="e">
        <f t="shared" si="101"/>
        <v>#VALUE!</v>
      </c>
      <c r="X278" s="33">
        <f t="shared" si="98"/>
        <v>0</v>
      </c>
      <c r="Y278" s="23" t="e">
        <f>+(X278*S278)*$Y$4</f>
        <v>#VALUE!</v>
      </c>
    </row>
    <row r="279" spans="1:25" ht="15.75" thickBot="1" x14ac:dyDescent="0.3">
      <c r="A279" s="60"/>
      <c r="B279" s="61"/>
      <c r="C279" s="61"/>
      <c r="D279" s="61"/>
      <c r="E279" s="61"/>
      <c r="F279" s="61"/>
      <c r="G279" s="61"/>
      <c r="H279" s="61"/>
      <c r="I279" s="62"/>
      <c r="R279" s="23" t="str">
        <f t="shared" si="94"/>
        <v>t12</v>
      </c>
      <c r="S279" s="23" t="str">
        <f t="shared" si="95"/>
        <v>Miranda Rivas</v>
      </c>
      <c r="T279" s="22">
        <f>+AA$26</f>
        <v>0</v>
      </c>
      <c r="U279" s="33">
        <f>COUNTIF($B$260:$F$268,T279)</f>
        <v>0</v>
      </c>
      <c r="V279" s="23" t="e">
        <f>+U279*S279</f>
        <v>#VALUE!</v>
      </c>
      <c r="X279" s="33">
        <f>SUMIF($H$260:$H$268,T279,$I$260:$I$268)</f>
        <v>0</v>
      </c>
      <c r="Y279" s="23" t="e">
        <f t="shared" ref="Y279" si="102">+(X279*S279)*$Y$4</f>
        <v>#VALUE!</v>
      </c>
    </row>
    <row r="281" spans="1:25" ht="15.75" thickBot="1" x14ac:dyDescent="0.3"/>
    <row r="282" spans="1:25" ht="15.75" x14ac:dyDescent="0.25">
      <c r="A282" s="50" t="s">
        <v>205</v>
      </c>
      <c r="B282" s="51" t="str">
        <f>VLOOKUP(A282,'Lista de Trabajadores'!$A$7:$E$105,2,0)</f>
        <v>Jose de los SantosPavon</v>
      </c>
      <c r="C282" s="51" t="str">
        <f>VLOOKUP(A282,'Lista de Trabajadores'!$A$7:$E$105,3,0)</f>
        <v>Jose de los Santos</v>
      </c>
      <c r="D282" s="52" t="str">
        <f>VLOOKUP(A282,'Lista de Trabajadores'!$A$7:$E$105,4,0)</f>
        <v>Pavon</v>
      </c>
      <c r="E282" s="53"/>
      <c r="F282" s="53"/>
      <c r="G282" s="53"/>
      <c r="H282" s="53"/>
      <c r="I282" s="54"/>
      <c r="J282" s="37"/>
      <c r="Q282" s="37"/>
      <c r="S282" s="37"/>
      <c r="T282" s="37"/>
      <c r="U282" s="36"/>
      <c r="V282" s="37"/>
      <c r="W282" s="37"/>
      <c r="X282" s="36"/>
      <c r="Y282" s="37"/>
    </row>
    <row r="283" spans="1:25" x14ac:dyDescent="0.25">
      <c r="A283" s="55" t="s">
        <v>166</v>
      </c>
      <c r="B283" s="2"/>
      <c r="C283" s="2"/>
      <c r="D283" s="2"/>
      <c r="E283" s="2"/>
      <c r="F283" s="2"/>
      <c r="G283" s="34"/>
      <c r="H283" s="2"/>
      <c r="I283" s="56"/>
      <c r="R283" s="23" t="str">
        <f>A$282</f>
        <v>t13</v>
      </c>
      <c r="S283" s="23" t="str">
        <f>D$282</f>
        <v>Pavon</v>
      </c>
      <c r="T283" s="22">
        <f>+AA$7</f>
        <v>0</v>
      </c>
      <c r="U283" s="33">
        <f>COUNTIF($B$283:$F$291,T283)</f>
        <v>0</v>
      </c>
      <c r="V283" s="23" t="e">
        <f>+U283*S283</f>
        <v>#VALUE!</v>
      </c>
      <c r="X283" s="33">
        <f>SUMIF($H$283:$H$291,T283,$I$283:$I$291)</f>
        <v>0</v>
      </c>
      <c r="Y283" s="23" t="e">
        <f>+(X283*S283)*$Y$4</f>
        <v>#VALUE!</v>
      </c>
    </row>
    <row r="284" spans="1:25" x14ac:dyDescent="0.25">
      <c r="A284" s="55" t="s">
        <v>167</v>
      </c>
      <c r="B284" s="2"/>
      <c r="C284" s="2"/>
      <c r="D284" s="2"/>
      <c r="E284" s="2"/>
      <c r="F284" s="2"/>
      <c r="G284" s="34"/>
      <c r="H284" s="2"/>
      <c r="I284" s="56"/>
      <c r="R284" s="23" t="str">
        <f t="shared" ref="R284:R302" si="103">A$282</f>
        <v>t13</v>
      </c>
      <c r="S284" s="23" t="str">
        <f t="shared" ref="S284:S302" si="104">D$282</f>
        <v>Pavon</v>
      </c>
      <c r="T284" s="22">
        <f>+AA$8</f>
        <v>0</v>
      </c>
      <c r="U284" s="33">
        <f t="shared" ref="U284:U302" si="105">COUNTIF($B$283:$F$291,T284)</f>
        <v>0</v>
      </c>
      <c r="V284" s="23" t="e">
        <f t="shared" ref="V284:V285" si="106">+U284*S284</f>
        <v>#VALUE!</v>
      </c>
      <c r="X284" s="33">
        <f t="shared" ref="X284:X302" si="107">SUMIF($H$283:$H$291,T284,$I$283:$I$291)</f>
        <v>0</v>
      </c>
      <c r="Y284" s="23" t="e">
        <f t="shared" ref="Y284:Y300" si="108">+(X284*S284)*$Y$4</f>
        <v>#VALUE!</v>
      </c>
    </row>
    <row r="285" spans="1:25" x14ac:dyDescent="0.25">
      <c r="A285" s="55" t="s">
        <v>168</v>
      </c>
      <c r="B285" s="2"/>
      <c r="C285" s="2"/>
      <c r="D285" s="2"/>
      <c r="E285" s="2"/>
      <c r="F285" s="2"/>
      <c r="G285" s="34"/>
      <c r="H285" s="2"/>
      <c r="I285" s="56"/>
      <c r="R285" s="23" t="str">
        <f t="shared" si="103"/>
        <v>t13</v>
      </c>
      <c r="S285" s="23" t="str">
        <f t="shared" si="104"/>
        <v>Pavon</v>
      </c>
      <c r="T285" s="22">
        <f>+AA$9</f>
        <v>0</v>
      </c>
      <c r="U285" s="33">
        <f t="shared" si="105"/>
        <v>0</v>
      </c>
      <c r="V285" s="23" t="e">
        <f t="shared" si="106"/>
        <v>#VALUE!</v>
      </c>
      <c r="X285" s="33">
        <f t="shared" si="107"/>
        <v>0</v>
      </c>
      <c r="Y285" s="23" t="e">
        <f t="shared" si="108"/>
        <v>#VALUE!</v>
      </c>
    </row>
    <row r="286" spans="1:25" x14ac:dyDescent="0.25">
      <c r="A286" s="55" t="s">
        <v>169</v>
      </c>
      <c r="B286" s="2"/>
      <c r="C286" s="2"/>
      <c r="D286" s="2"/>
      <c r="E286" s="2"/>
      <c r="F286" s="2"/>
      <c r="G286" s="34"/>
      <c r="H286" s="2"/>
      <c r="I286" s="56"/>
      <c r="R286" s="23" t="str">
        <f t="shared" si="103"/>
        <v>t13</v>
      </c>
      <c r="S286" s="23" t="str">
        <f t="shared" si="104"/>
        <v>Pavon</v>
      </c>
      <c r="T286" s="22">
        <f>+AA$10</f>
        <v>0</v>
      </c>
      <c r="U286" s="33">
        <f t="shared" si="105"/>
        <v>0</v>
      </c>
      <c r="V286" s="23" t="e">
        <f>+U286*S286</f>
        <v>#VALUE!</v>
      </c>
      <c r="X286" s="33">
        <f t="shared" si="107"/>
        <v>0</v>
      </c>
      <c r="Y286" s="23" t="e">
        <f t="shared" si="108"/>
        <v>#VALUE!</v>
      </c>
    </row>
    <row r="287" spans="1:25" ht="15.75" thickBot="1" x14ac:dyDescent="0.3">
      <c r="A287" s="55" t="s">
        <v>170</v>
      </c>
      <c r="B287" s="46"/>
      <c r="C287" s="46"/>
      <c r="D287" s="46"/>
      <c r="E287" s="46"/>
      <c r="F287" s="46"/>
      <c r="G287" s="34"/>
      <c r="H287" s="46"/>
      <c r="I287" s="57"/>
      <c r="R287" s="23" t="str">
        <f t="shared" si="103"/>
        <v>t13</v>
      </c>
      <c r="S287" s="23" t="str">
        <f t="shared" si="104"/>
        <v>Pavon</v>
      </c>
      <c r="T287" s="22">
        <f>+AA$11</f>
        <v>0</v>
      </c>
      <c r="U287" s="33">
        <f t="shared" si="105"/>
        <v>0</v>
      </c>
      <c r="V287" s="23" t="e">
        <f t="shared" ref="V287:V296" si="109">+U287*S287</f>
        <v>#VALUE!</v>
      </c>
      <c r="X287" s="33">
        <f t="shared" si="107"/>
        <v>0</v>
      </c>
      <c r="Y287" s="23" t="e">
        <f t="shared" si="108"/>
        <v>#VALUE!</v>
      </c>
    </row>
    <row r="288" spans="1:25" x14ac:dyDescent="0.25">
      <c r="A288" s="55" t="s">
        <v>171</v>
      </c>
      <c r="B288" s="45"/>
      <c r="C288" s="45"/>
      <c r="D288" s="45"/>
      <c r="E288" s="45"/>
      <c r="F288" s="45"/>
      <c r="G288" s="34"/>
      <c r="H288" s="45"/>
      <c r="I288" s="58"/>
      <c r="R288" s="23" t="str">
        <f t="shared" si="103"/>
        <v>t13</v>
      </c>
      <c r="S288" s="23" t="str">
        <f t="shared" si="104"/>
        <v>Pavon</v>
      </c>
      <c r="T288" s="22">
        <f>+AA$12</f>
        <v>0</v>
      </c>
      <c r="U288" s="33">
        <f t="shared" si="105"/>
        <v>0</v>
      </c>
      <c r="V288" s="23" t="e">
        <f t="shared" si="109"/>
        <v>#VALUE!</v>
      </c>
      <c r="X288" s="33">
        <f t="shared" si="107"/>
        <v>0</v>
      </c>
      <c r="Y288" s="23" t="e">
        <f t="shared" si="108"/>
        <v>#VALUE!</v>
      </c>
    </row>
    <row r="289" spans="1:25" x14ac:dyDescent="0.25">
      <c r="A289" s="55" t="s">
        <v>172</v>
      </c>
      <c r="B289" s="2"/>
      <c r="C289" s="2"/>
      <c r="D289" s="2"/>
      <c r="E289" s="2"/>
      <c r="F289" s="2"/>
      <c r="G289" s="34"/>
      <c r="H289" s="2"/>
      <c r="I289" s="56"/>
      <c r="R289" s="23" t="str">
        <f t="shared" si="103"/>
        <v>t13</v>
      </c>
      <c r="S289" s="23" t="str">
        <f t="shared" si="104"/>
        <v>Pavon</v>
      </c>
      <c r="T289" s="22">
        <f>+AA$13</f>
        <v>0</v>
      </c>
      <c r="U289" s="33">
        <f t="shared" si="105"/>
        <v>0</v>
      </c>
      <c r="V289" s="23" t="e">
        <f t="shared" si="109"/>
        <v>#VALUE!</v>
      </c>
      <c r="X289" s="33">
        <f t="shared" si="107"/>
        <v>0</v>
      </c>
      <c r="Y289" s="23" t="e">
        <f t="shared" si="108"/>
        <v>#VALUE!</v>
      </c>
    </row>
    <row r="290" spans="1:25" x14ac:dyDescent="0.25">
      <c r="A290" s="55" t="s">
        <v>173</v>
      </c>
      <c r="B290" s="2"/>
      <c r="C290" s="2"/>
      <c r="D290" s="2"/>
      <c r="E290" s="2"/>
      <c r="F290" s="2"/>
      <c r="G290" s="34"/>
      <c r="H290" s="2"/>
      <c r="I290" s="56"/>
      <c r="R290" s="23" t="str">
        <f t="shared" si="103"/>
        <v>t13</v>
      </c>
      <c r="S290" s="23" t="str">
        <f t="shared" si="104"/>
        <v>Pavon</v>
      </c>
      <c r="T290" s="22">
        <f>+AA$14</f>
        <v>0</v>
      </c>
      <c r="U290" s="33">
        <f t="shared" si="105"/>
        <v>0</v>
      </c>
      <c r="V290" s="23" t="e">
        <f t="shared" si="109"/>
        <v>#VALUE!</v>
      </c>
      <c r="X290" s="33">
        <f t="shared" si="107"/>
        <v>0</v>
      </c>
      <c r="Y290" s="23" t="e">
        <f t="shared" si="108"/>
        <v>#VALUE!</v>
      </c>
    </row>
    <row r="291" spans="1:25" x14ac:dyDescent="0.25">
      <c r="A291" s="55" t="s">
        <v>174</v>
      </c>
      <c r="B291" s="2"/>
      <c r="C291" s="2"/>
      <c r="D291" s="2"/>
      <c r="E291" s="2"/>
      <c r="F291" s="2"/>
      <c r="G291" s="34"/>
      <c r="H291" s="2"/>
      <c r="I291" s="56"/>
      <c r="R291" s="23" t="str">
        <f t="shared" si="103"/>
        <v>t13</v>
      </c>
      <c r="S291" s="23" t="str">
        <f t="shared" si="104"/>
        <v>Pavon</v>
      </c>
      <c r="T291" s="22">
        <f>+AA$15</f>
        <v>0</v>
      </c>
      <c r="U291" s="33">
        <f t="shared" si="105"/>
        <v>0</v>
      </c>
      <c r="V291" s="23" t="e">
        <f t="shared" si="109"/>
        <v>#VALUE!</v>
      </c>
      <c r="X291" s="33">
        <f t="shared" si="107"/>
        <v>0</v>
      </c>
      <c r="Y291" s="23" t="e">
        <f t="shared" si="108"/>
        <v>#VALUE!</v>
      </c>
    </row>
    <row r="292" spans="1:25" x14ac:dyDescent="0.25">
      <c r="A292" s="55"/>
      <c r="B292" s="34"/>
      <c r="C292" s="34"/>
      <c r="D292" s="34"/>
      <c r="E292" s="34"/>
      <c r="F292" s="34"/>
      <c r="G292" s="34"/>
      <c r="H292" s="34"/>
      <c r="I292" s="59"/>
      <c r="R292" s="23" t="str">
        <f t="shared" si="103"/>
        <v>t13</v>
      </c>
      <c r="S292" s="23" t="str">
        <f t="shared" si="104"/>
        <v>Pavon</v>
      </c>
      <c r="T292" s="22">
        <f>+AA$16</f>
        <v>0</v>
      </c>
      <c r="U292" s="33">
        <f t="shared" si="105"/>
        <v>0</v>
      </c>
      <c r="V292" s="23" t="e">
        <f t="shared" si="109"/>
        <v>#VALUE!</v>
      </c>
      <c r="X292" s="33">
        <f t="shared" si="107"/>
        <v>0</v>
      </c>
      <c r="Y292" s="23" t="e">
        <f t="shared" si="108"/>
        <v>#VALUE!</v>
      </c>
    </row>
    <row r="293" spans="1:25" x14ac:dyDescent="0.25">
      <c r="A293" s="55"/>
      <c r="B293" s="34"/>
      <c r="C293" s="34"/>
      <c r="D293" s="34"/>
      <c r="E293" s="34"/>
      <c r="F293" s="34"/>
      <c r="G293" s="34"/>
      <c r="H293" s="34"/>
      <c r="I293" s="59"/>
      <c r="R293" s="23" t="str">
        <f t="shared" si="103"/>
        <v>t13</v>
      </c>
      <c r="S293" s="23" t="str">
        <f t="shared" si="104"/>
        <v>Pavon</v>
      </c>
      <c r="T293" s="22">
        <f>+AA$17</f>
        <v>0</v>
      </c>
      <c r="U293" s="33">
        <f t="shared" si="105"/>
        <v>0</v>
      </c>
      <c r="V293" s="23" t="e">
        <f t="shared" si="109"/>
        <v>#VALUE!</v>
      </c>
      <c r="X293" s="33">
        <f t="shared" si="107"/>
        <v>0</v>
      </c>
      <c r="Y293" s="23" t="e">
        <f t="shared" si="108"/>
        <v>#VALUE!</v>
      </c>
    </row>
    <row r="294" spans="1:25" x14ac:dyDescent="0.25">
      <c r="A294" s="55"/>
      <c r="B294" s="34"/>
      <c r="C294" s="34"/>
      <c r="D294" s="34"/>
      <c r="E294" s="34"/>
      <c r="F294" s="34"/>
      <c r="G294" s="34"/>
      <c r="H294" s="34"/>
      <c r="I294" s="59"/>
      <c r="R294" s="23" t="str">
        <f t="shared" si="103"/>
        <v>t13</v>
      </c>
      <c r="S294" s="23" t="str">
        <f t="shared" si="104"/>
        <v>Pavon</v>
      </c>
      <c r="T294" s="22">
        <f>+AA$18</f>
        <v>0</v>
      </c>
      <c r="U294" s="33">
        <f t="shared" si="105"/>
        <v>0</v>
      </c>
      <c r="V294" s="23" t="e">
        <f t="shared" si="109"/>
        <v>#VALUE!</v>
      </c>
      <c r="X294" s="33">
        <f t="shared" si="107"/>
        <v>0</v>
      </c>
      <c r="Y294" s="23" t="e">
        <f t="shared" si="108"/>
        <v>#VALUE!</v>
      </c>
    </row>
    <row r="295" spans="1:25" x14ac:dyDescent="0.25">
      <c r="A295" s="55"/>
      <c r="B295" s="34"/>
      <c r="C295" s="34"/>
      <c r="D295" s="34"/>
      <c r="E295" s="34"/>
      <c r="F295" s="34"/>
      <c r="G295" s="34"/>
      <c r="H295" s="34"/>
      <c r="I295" s="59"/>
      <c r="R295" s="23" t="str">
        <f t="shared" si="103"/>
        <v>t13</v>
      </c>
      <c r="S295" s="23" t="str">
        <f t="shared" si="104"/>
        <v>Pavon</v>
      </c>
      <c r="T295" s="22">
        <f>+AA$19</f>
        <v>0</v>
      </c>
      <c r="U295" s="33">
        <f t="shared" si="105"/>
        <v>0</v>
      </c>
      <c r="V295" s="23" t="e">
        <f t="shared" si="109"/>
        <v>#VALUE!</v>
      </c>
      <c r="X295" s="33">
        <f t="shared" si="107"/>
        <v>0</v>
      </c>
      <c r="Y295" s="23" t="e">
        <f t="shared" si="108"/>
        <v>#VALUE!</v>
      </c>
    </row>
    <row r="296" spans="1:25" x14ac:dyDescent="0.25">
      <c r="A296" s="55"/>
      <c r="B296" s="34"/>
      <c r="C296" s="34"/>
      <c r="D296" s="34"/>
      <c r="E296" s="34"/>
      <c r="F296" s="34"/>
      <c r="G296" s="34"/>
      <c r="H296" s="34"/>
      <c r="I296" s="59"/>
      <c r="R296" s="23" t="str">
        <f t="shared" si="103"/>
        <v>t13</v>
      </c>
      <c r="S296" s="23" t="str">
        <f t="shared" si="104"/>
        <v>Pavon</v>
      </c>
      <c r="T296" s="22">
        <f>+AA$20</f>
        <v>0</v>
      </c>
      <c r="U296" s="33">
        <f t="shared" si="105"/>
        <v>0</v>
      </c>
      <c r="V296" s="23" t="e">
        <f t="shared" si="109"/>
        <v>#VALUE!</v>
      </c>
      <c r="X296" s="33">
        <f t="shared" si="107"/>
        <v>0</v>
      </c>
      <c r="Y296" s="23" t="e">
        <f t="shared" si="108"/>
        <v>#VALUE!</v>
      </c>
    </row>
    <row r="297" spans="1:25" x14ac:dyDescent="0.25">
      <c r="A297" s="55"/>
      <c r="B297" s="34"/>
      <c r="C297" s="34"/>
      <c r="D297" s="34"/>
      <c r="E297" s="34"/>
      <c r="F297" s="34"/>
      <c r="G297" s="34"/>
      <c r="H297" s="34"/>
      <c r="I297" s="59"/>
      <c r="R297" s="23" t="str">
        <f t="shared" si="103"/>
        <v>t13</v>
      </c>
      <c r="S297" s="23" t="str">
        <f t="shared" si="104"/>
        <v>Pavon</v>
      </c>
      <c r="T297" s="22">
        <f>+AA$21</f>
        <v>0</v>
      </c>
      <c r="U297" s="33">
        <f t="shared" si="105"/>
        <v>0</v>
      </c>
      <c r="V297" s="23" t="e">
        <f>+U297*S297</f>
        <v>#VALUE!</v>
      </c>
      <c r="X297" s="33">
        <f t="shared" si="107"/>
        <v>0</v>
      </c>
      <c r="Y297" s="23" t="e">
        <f t="shared" si="108"/>
        <v>#VALUE!</v>
      </c>
    </row>
    <row r="298" spans="1:25" x14ac:dyDescent="0.25">
      <c r="A298" s="55"/>
      <c r="B298" s="34"/>
      <c r="C298" s="34"/>
      <c r="D298" s="34"/>
      <c r="E298" s="34"/>
      <c r="F298" s="34"/>
      <c r="G298" s="34"/>
      <c r="H298" s="34"/>
      <c r="I298" s="59"/>
      <c r="R298" s="23" t="str">
        <f t="shared" si="103"/>
        <v>t13</v>
      </c>
      <c r="S298" s="23" t="str">
        <f t="shared" si="104"/>
        <v>Pavon</v>
      </c>
      <c r="T298" s="22">
        <f>+AA$22</f>
        <v>0</v>
      </c>
      <c r="U298" s="33">
        <f t="shared" si="105"/>
        <v>0</v>
      </c>
      <c r="V298" s="23" t="e">
        <f t="shared" ref="V298:V301" si="110">+U298*S298</f>
        <v>#VALUE!</v>
      </c>
      <c r="X298" s="33">
        <f t="shared" si="107"/>
        <v>0</v>
      </c>
      <c r="Y298" s="23" t="e">
        <f t="shared" si="108"/>
        <v>#VALUE!</v>
      </c>
    </row>
    <row r="299" spans="1:25" x14ac:dyDescent="0.25">
      <c r="A299" s="55"/>
      <c r="B299" s="34"/>
      <c r="C299" s="34"/>
      <c r="D299" s="34"/>
      <c r="E299" s="34"/>
      <c r="F299" s="34"/>
      <c r="G299" s="34"/>
      <c r="H299" s="34"/>
      <c r="I299" s="59"/>
      <c r="R299" s="23" t="str">
        <f t="shared" si="103"/>
        <v>t13</v>
      </c>
      <c r="S299" s="23" t="str">
        <f t="shared" si="104"/>
        <v>Pavon</v>
      </c>
      <c r="T299" s="22">
        <f>+AA$23</f>
        <v>0</v>
      </c>
      <c r="U299" s="33">
        <f t="shared" si="105"/>
        <v>0</v>
      </c>
      <c r="V299" s="23" t="e">
        <f t="shared" si="110"/>
        <v>#VALUE!</v>
      </c>
      <c r="X299" s="33">
        <f t="shared" si="107"/>
        <v>0</v>
      </c>
      <c r="Y299" s="23" t="e">
        <f t="shared" si="108"/>
        <v>#VALUE!</v>
      </c>
    </row>
    <row r="300" spans="1:25" x14ac:dyDescent="0.25">
      <c r="A300" s="55"/>
      <c r="B300" s="34"/>
      <c r="C300" s="34"/>
      <c r="D300" s="34"/>
      <c r="E300" s="34"/>
      <c r="F300" s="34"/>
      <c r="G300" s="34"/>
      <c r="H300" s="34"/>
      <c r="I300" s="59"/>
      <c r="R300" s="23" t="str">
        <f t="shared" si="103"/>
        <v>t13</v>
      </c>
      <c r="S300" s="23" t="str">
        <f t="shared" si="104"/>
        <v>Pavon</v>
      </c>
      <c r="T300" s="22">
        <f>+AA$24</f>
        <v>0</v>
      </c>
      <c r="U300" s="33">
        <f t="shared" si="105"/>
        <v>0</v>
      </c>
      <c r="V300" s="23" t="e">
        <f t="shared" si="110"/>
        <v>#VALUE!</v>
      </c>
      <c r="X300" s="33">
        <f t="shared" si="107"/>
        <v>0</v>
      </c>
      <c r="Y300" s="23" t="e">
        <f t="shared" si="108"/>
        <v>#VALUE!</v>
      </c>
    </row>
    <row r="301" spans="1:25" x14ac:dyDescent="0.25">
      <c r="A301" s="55"/>
      <c r="B301" s="34"/>
      <c r="C301" s="34"/>
      <c r="D301" s="34"/>
      <c r="E301" s="34"/>
      <c r="F301" s="34"/>
      <c r="G301" s="34"/>
      <c r="H301" s="34"/>
      <c r="I301" s="59"/>
      <c r="R301" s="23" t="str">
        <f t="shared" si="103"/>
        <v>t13</v>
      </c>
      <c r="S301" s="23" t="str">
        <f t="shared" si="104"/>
        <v>Pavon</v>
      </c>
      <c r="T301" s="22">
        <f>+AA$25</f>
        <v>0</v>
      </c>
      <c r="U301" s="33">
        <f t="shared" si="105"/>
        <v>0</v>
      </c>
      <c r="V301" s="23" t="e">
        <f t="shared" si="110"/>
        <v>#VALUE!</v>
      </c>
      <c r="X301" s="33">
        <f t="shared" si="107"/>
        <v>0</v>
      </c>
      <c r="Y301" s="23" t="e">
        <f>+(X301*S301)*$Y$4</f>
        <v>#VALUE!</v>
      </c>
    </row>
    <row r="302" spans="1:25" ht="15.75" thickBot="1" x14ac:dyDescent="0.3">
      <c r="A302" s="60"/>
      <c r="B302" s="61"/>
      <c r="C302" s="61"/>
      <c r="D302" s="61"/>
      <c r="E302" s="61"/>
      <c r="F302" s="61"/>
      <c r="G302" s="61"/>
      <c r="H302" s="61"/>
      <c r="I302" s="62"/>
      <c r="R302" s="23" t="str">
        <f t="shared" si="103"/>
        <v>t13</v>
      </c>
      <c r="S302" s="23" t="str">
        <f t="shared" si="104"/>
        <v>Pavon</v>
      </c>
      <c r="T302" s="22">
        <f>+AA$26</f>
        <v>0</v>
      </c>
      <c r="U302" s="33">
        <f t="shared" si="105"/>
        <v>0</v>
      </c>
      <c r="V302" s="23" t="e">
        <f>+U302*S302</f>
        <v>#VALUE!</v>
      </c>
      <c r="X302" s="33">
        <f t="shared" si="107"/>
        <v>0</v>
      </c>
      <c r="Y302" s="23" t="e">
        <f t="shared" ref="Y302" si="111">+(X302*S302)*$Y$4</f>
        <v>#VALUE!</v>
      </c>
    </row>
    <row r="304" spans="1:25" ht="15.75" thickBot="1" x14ac:dyDescent="0.3"/>
    <row r="305" spans="1:25" ht="15.75" x14ac:dyDescent="0.25">
      <c r="A305" s="50" t="s">
        <v>206</v>
      </c>
      <c r="B305" s="51" t="str">
        <f>VLOOKUP(A305,'Lista de Trabajadores'!$A$7:$E$105,2,0)</f>
        <v>Denis Ramon Chavez  Escobar</v>
      </c>
      <c r="C305" s="51" t="str">
        <f>VLOOKUP(A305,'Lista de Trabajadores'!$A$7:$E$105,3,0)</f>
        <v xml:space="preserve">Denis Ramon </v>
      </c>
      <c r="D305" s="52" t="str">
        <f>VLOOKUP(A305,'Lista de Trabajadores'!$A$7:$E$105,4,0)</f>
        <v>Chavez  Escobar</v>
      </c>
      <c r="E305" s="53"/>
      <c r="F305" s="53"/>
      <c r="G305" s="53"/>
      <c r="H305" s="53"/>
      <c r="I305" s="54"/>
      <c r="J305" s="37"/>
      <c r="Q305" s="37"/>
      <c r="S305" s="37"/>
      <c r="T305" s="37"/>
      <c r="U305" s="36"/>
      <c r="V305" s="37"/>
      <c r="W305" s="37"/>
      <c r="X305" s="36"/>
      <c r="Y305" s="37"/>
    </row>
    <row r="306" spans="1:25" x14ac:dyDescent="0.25">
      <c r="A306" s="55" t="s">
        <v>166</v>
      </c>
      <c r="B306" s="2"/>
      <c r="C306" s="2"/>
      <c r="D306" s="2"/>
      <c r="E306" s="2"/>
      <c r="F306" s="2"/>
      <c r="G306" s="34"/>
      <c r="H306" s="2"/>
      <c r="I306" s="56"/>
      <c r="R306" s="23" t="str">
        <f>A$305</f>
        <v>t14</v>
      </c>
      <c r="S306" s="23" t="str">
        <f>D$305</f>
        <v>Chavez  Escobar</v>
      </c>
      <c r="T306" s="22">
        <f>+AA$7</f>
        <v>0</v>
      </c>
      <c r="U306" s="33">
        <f>COUNTIF($B$306:$F$314,T306)</f>
        <v>0</v>
      </c>
      <c r="V306" s="23" t="e">
        <f>+U306*S306</f>
        <v>#VALUE!</v>
      </c>
      <c r="X306" s="33">
        <f>SUMIF($H$306:$H$314,T306,$I$306:$I$314)</f>
        <v>0</v>
      </c>
      <c r="Y306" s="23" t="e">
        <f>+(X306*S306)*$Y$4</f>
        <v>#VALUE!</v>
      </c>
    </row>
    <row r="307" spans="1:25" x14ac:dyDescent="0.25">
      <c r="A307" s="55" t="s">
        <v>167</v>
      </c>
      <c r="B307" s="2"/>
      <c r="C307" s="2"/>
      <c r="D307" s="2"/>
      <c r="E307" s="2"/>
      <c r="F307" s="2"/>
      <c r="G307" s="34"/>
      <c r="H307" s="2"/>
      <c r="I307" s="56"/>
      <c r="R307" s="23" t="str">
        <f t="shared" ref="R307:R325" si="112">A$305</f>
        <v>t14</v>
      </c>
      <c r="S307" s="23" t="str">
        <f t="shared" ref="S307:S325" si="113">D$305</f>
        <v>Chavez  Escobar</v>
      </c>
      <c r="T307" s="22">
        <f>+AA$8</f>
        <v>0</v>
      </c>
      <c r="U307" s="33">
        <f t="shared" ref="U307:U325" si="114">COUNTIF($B$306:$F$314,T307)</f>
        <v>0</v>
      </c>
      <c r="V307" s="23" t="e">
        <f t="shared" ref="V307:V308" si="115">+U307*S307</f>
        <v>#VALUE!</v>
      </c>
      <c r="X307" s="33">
        <f t="shared" ref="X307:X325" si="116">SUMIF($H$306:$H$314,T307,$I$306:$I$314)</f>
        <v>0</v>
      </c>
      <c r="Y307" s="23" t="e">
        <f t="shared" ref="Y307:Y323" si="117">+(X307*S307)*$Y$4</f>
        <v>#VALUE!</v>
      </c>
    </row>
    <row r="308" spans="1:25" x14ac:dyDescent="0.25">
      <c r="A308" s="55" t="s">
        <v>168</v>
      </c>
      <c r="B308" s="2"/>
      <c r="C308" s="2"/>
      <c r="D308" s="2"/>
      <c r="E308" s="2"/>
      <c r="F308" s="2"/>
      <c r="G308" s="34"/>
      <c r="H308" s="2"/>
      <c r="I308" s="56"/>
      <c r="R308" s="23" t="str">
        <f t="shared" si="112"/>
        <v>t14</v>
      </c>
      <c r="S308" s="23" t="str">
        <f t="shared" si="113"/>
        <v>Chavez  Escobar</v>
      </c>
      <c r="T308" s="22">
        <f>+AA$9</f>
        <v>0</v>
      </c>
      <c r="U308" s="33">
        <f t="shared" si="114"/>
        <v>0</v>
      </c>
      <c r="V308" s="23" t="e">
        <f t="shared" si="115"/>
        <v>#VALUE!</v>
      </c>
      <c r="X308" s="33">
        <f t="shared" si="116"/>
        <v>0</v>
      </c>
      <c r="Y308" s="23" t="e">
        <f t="shared" si="117"/>
        <v>#VALUE!</v>
      </c>
    </row>
    <row r="309" spans="1:25" x14ac:dyDescent="0.25">
      <c r="A309" s="55" t="s">
        <v>169</v>
      </c>
      <c r="B309" s="2"/>
      <c r="C309" s="2"/>
      <c r="D309" s="2"/>
      <c r="E309" s="2"/>
      <c r="F309" s="2"/>
      <c r="G309" s="34"/>
      <c r="H309" s="2"/>
      <c r="I309" s="56"/>
      <c r="R309" s="23" t="str">
        <f t="shared" si="112"/>
        <v>t14</v>
      </c>
      <c r="S309" s="23" t="str">
        <f t="shared" si="113"/>
        <v>Chavez  Escobar</v>
      </c>
      <c r="T309" s="22">
        <f>+AA$10</f>
        <v>0</v>
      </c>
      <c r="U309" s="33">
        <f t="shared" si="114"/>
        <v>0</v>
      </c>
      <c r="V309" s="23" t="e">
        <f>+U309*S309</f>
        <v>#VALUE!</v>
      </c>
      <c r="X309" s="33">
        <f t="shared" si="116"/>
        <v>0</v>
      </c>
      <c r="Y309" s="23" t="e">
        <f t="shared" si="117"/>
        <v>#VALUE!</v>
      </c>
    </row>
    <row r="310" spans="1:25" ht="15.75" thickBot="1" x14ac:dyDescent="0.3">
      <c r="A310" s="55" t="s">
        <v>170</v>
      </c>
      <c r="B310" s="46"/>
      <c r="C310" s="46"/>
      <c r="D310" s="46"/>
      <c r="E310" s="46"/>
      <c r="F310" s="46"/>
      <c r="G310" s="34"/>
      <c r="H310" s="46"/>
      <c r="I310" s="57"/>
      <c r="R310" s="23" t="str">
        <f t="shared" si="112"/>
        <v>t14</v>
      </c>
      <c r="S310" s="23" t="str">
        <f t="shared" si="113"/>
        <v>Chavez  Escobar</v>
      </c>
      <c r="T310" s="22">
        <f>+AA$11</f>
        <v>0</v>
      </c>
      <c r="U310" s="33">
        <f t="shared" si="114"/>
        <v>0</v>
      </c>
      <c r="V310" s="23" t="e">
        <f t="shared" ref="V310:V319" si="118">+U310*S310</f>
        <v>#VALUE!</v>
      </c>
      <c r="X310" s="33">
        <f t="shared" si="116"/>
        <v>0</v>
      </c>
      <c r="Y310" s="23" t="e">
        <f t="shared" si="117"/>
        <v>#VALUE!</v>
      </c>
    </row>
    <row r="311" spans="1:25" x14ac:dyDescent="0.25">
      <c r="A311" s="55" t="s">
        <v>171</v>
      </c>
      <c r="B311" s="45"/>
      <c r="C311" s="45"/>
      <c r="D311" s="45"/>
      <c r="E311" s="45"/>
      <c r="F311" s="45"/>
      <c r="G311" s="34"/>
      <c r="H311" s="45"/>
      <c r="I311" s="58"/>
      <c r="R311" s="23" t="str">
        <f t="shared" si="112"/>
        <v>t14</v>
      </c>
      <c r="S311" s="23" t="str">
        <f t="shared" si="113"/>
        <v>Chavez  Escobar</v>
      </c>
      <c r="T311" s="22">
        <f>+AA$12</f>
        <v>0</v>
      </c>
      <c r="U311" s="33">
        <f t="shared" si="114"/>
        <v>0</v>
      </c>
      <c r="V311" s="23" t="e">
        <f t="shared" si="118"/>
        <v>#VALUE!</v>
      </c>
      <c r="X311" s="33">
        <f t="shared" si="116"/>
        <v>0</v>
      </c>
      <c r="Y311" s="23" t="e">
        <f t="shared" si="117"/>
        <v>#VALUE!</v>
      </c>
    </row>
    <row r="312" spans="1:25" x14ac:dyDescent="0.25">
      <c r="A312" s="55" t="s">
        <v>172</v>
      </c>
      <c r="B312" s="2"/>
      <c r="C312" s="2"/>
      <c r="D312" s="2"/>
      <c r="E312" s="2"/>
      <c r="F312" s="2"/>
      <c r="G312" s="34"/>
      <c r="H312" s="2"/>
      <c r="I312" s="56"/>
      <c r="R312" s="23" t="str">
        <f t="shared" si="112"/>
        <v>t14</v>
      </c>
      <c r="S312" s="23" t="str">
        <f t="shared" si="113"/>
        <v>Chavez  Escobar</v>
      </c>
      <c r="T312" s="22">
        <f>+AA$13</f>
        <v>0</v>
      </c>
      <c r="U312" s="33">
        <f t="shared" si="114"/>
        <v>0</v>
      </c>
      <c r="V312" s="23" t="e">
        <f t="shared" si="118"/>
        <v>#VALUE!</v>
      </c>
      <c r="X312" s="33">
        <f t="shared" si="116"/>
        <v>0</v>
      </c>
      <c r="Y312" s="23" t="e">
        <f t="shared" si="117"/>
        <v>#VALUE!</v>
      </c>
    </row>
    <row r="313" spans="1:25" x14ac:dyDescent="0.25">
      <c r="A313" s="55" t="s">
        <v>173</v>
      </c>
      <c r="B313" s="2"/>
      <c r="C313" s="2"/>
      <c r="D313" s="2"/>
      <c r="E313" s="2"/>
      <c r="F313" s="2"/>
      <c r="G313" s="34"/>
      <c r="H313" s="2"/>
      <c r="I313" s="56"/>
      <c r="R313" s="23" t="str">
        <f t="shared" si="112"/>
        <v>t14</v>
      </c>
      <c r="S313" s="23" t="str">
        <f t="shared" si="113"/>
        <v>Chavez  Escobar</v>
      </c>
      <c r="T313" s="22">
        <f>+AA$14</f>
        <v>0</v>
      </c>
      <c r="U313" s="33">
        <f t="shared" si="114"/>
        <v>0</v>
      </c>
      <c r="V313" s="23" t="e">
        <f t="shared" si="118"/>
        <v>#VALUE!</v>
      </c>
      <c r="X313" s="33">
        <f t="shared" si="116"/>
        <v>0</v>
      </c>
      <c r="Y313" s="23" t="e">
        <f t="shared" si="117"/>
        <v>#VALUE!</v>
      </c>
    </row>
    <row r="314" spans="1:25" x14ac:dyDescent="0.25">
      <c r="A314" s="55" t="s">
        <v>174</v>
      </c>
      <c r="B314" s="2"/>
      <c r="C314" s="2"/>
      <c r="D314" s="2"/>
      <c r="E314" s="2"/>
      <c r="F314" s="2"/>
      <c r="G314" s="34"/>
      <c r="H314" s="2"/>
      <c r="I314" s="56"/>
      <c r="R314" s="23" t="str">
        <f t="shared" si="112"/>
        <v>t14</v>
      </c>
      <c r="S314" s="23" t="str">
        <f t="shared" si="113"/>
        <v>Chavez  Escobar</v>
      </c>
      <c r="T314" s="22">
        <f>+AA$15</f>
        <v>0</v>
      </c>
      <c r="U314" s="33">
        <f t="shared" si="114"/>
        <v>0</v>
      </c>
      <c r="V314" s="23" t="e">
        <f t="shared" si="118"/>
        <v>#VALUE!</v>
      </c>
      <c r="X314" s="33">
        <f t="shared" si="116"/>
        <v>0</v>
      </c>
      <c r="Y314" s="23" t="e">
        <f t="shared" si="117"/>
        <v>#VALUE!</v>
      </c>
    </row>
    <row r="315" spans="1:25" x14ac:dyDescent="0.25">
      <c r="A315" s="55"/>
      <c r="B315" s="34"/>
      <c r="C315" s="34"/>
      <c r="D315" s="34"/>
      <c r="E315" s="34"/>
      <c r="F315" s="34"/>
      <c r="G315" s="34"/>
      <c r="H315" s="34"/>
      <c r="I315" s="59"/>
      <c r="R315" s="23" t="str">
        <f t="shared" si="112"/>
        <v>t14</v>
      </c>
      <c r="S315" s="23" t="str">
        <f t="shared" si="113"/>
        <v>Chavez  Escobar</v>
      </c>
      <c r="T315" s="22">
        <f>+AA$16</f>
        <v>0</v>
      </c>
      <c r="U315" s="33">
        <f t="shared" si="114"/>
        <v>0</v>
      </c>
      <c r="V315" s="23" t="e">
        <f t="shared" si="118"/>
        <v>#VALUE!</v>
      </c>
      <c r="X315" s="33">
        <f t="shared" si="116"/>
        <v>0</v>
      </c>
      <c r="Y315" s="23" t="e">
        <f t="shared" si="117"/>
        <v>#VALUE!</v>
      </c>
    </row>
    <row r="316" spans="1:25" x14ac:dyDescent="0.25">
      <c r="A316" s="55"/>
      <c r="B316" s="34"/>
      <c r="C316" s="34"/>
      <c r="D316" s="34"/>
      <c r="E316" s="34"/>
      <c r="F316" s="34"/>
      <c r="G316" s="34"/>
      <c r="H316" s="34"/>
      <c r="I316" s="59"/>
      <c r="R316" s="23" t="str">
        <f t="shared" si="112"/>
        <v>t14</v>
      </c>
      <c r="S316" s="23" t="str">
        <f t="shared" si="113"/>
        <v>Chavez  Escobar</v>
      </c>
      <c r="T316" s="22">
        <f>+AA$17</f>
        <v>0</v>
      </c>
      <c r="U316" s="33">
        <f t="shared" si="114"/>
        <v>0</v>
      </c>
      <c r="V316" s="23" t="e">
        <f t="shared" si="118"/>
        <v>#VALUE!</v>
      </c>
      <c r="X316" s="33">
        <f t="shared" si="116"/>
        <v>0</v>
      </c>
      <c r="Y316" s="23" t="e">
        <f t="shared" si="117"/>
        <v>#VALUE!</v>
      </c>
    </row>
    <row r="317" spans="1:25" x14ac:dyDescent="0.25">
      <c r="A317" s="55"/>
      <c r="B317" s="34"/>
      <c r="C317" s="34"/>
      <c r="D317" s="34"/>
      <c r="E317" s="34"/>
      <c r="F317" s="34"/>
      <c r="G317" s="34"/>
      <c r="H317" s="34"/>
      <c r="I317" s="59"/>
      <c r="R317" s="23" t="str">
        <f t="shared" si="112"/>
        <v>t14</v>
      </c>
      <c r="S317" s="23" t="str">
        <f t="shared" si="113"/>
        <v>Chavez  Escobar</v>
      </c>
      <c r="T317" s="22">
        <f>+AA$18</f>
        <v>0</v>
      </c>
      <c r="U317" s="33">
        <f t="shared" si="114"/>
        <v>0</v>
      </c>
      <c r="V317" s="23" t="e">
        <f t="shared" si="118"/>
        <v>#VALUE!</v>
      </c>
      <c r="X317" s="33">
        <f t="shared" si="116"/>
        <v>0</v>
      </c>
      <c r="Y317" s="23" t="e">
        <f t="shared" si="117"/>
        <v>#VALUE!</v>
      </c>
    </row>
    <row r="318" spans="1:25" x14ac:dyDescent="0.25">
      <c r="A318" s="55"/>
      <c r="B318" s="34"/>
      <c r="C318" s="34"/>
      <c r="D318" s="34"/>
      <c r="E318" s="34"/>
      <c r="F318" s="34"/>
      <c r="G318" s="34"/>
      <c r="H318" s="34"/>
      <c r="I318" s="59"/>
      <c r="R318" s="23" t="str">
        <f t="shared" si="112"/>
        <v>t14</v>
      </c>
      <c r="S318" s="23" t="str">
        <f t="shared" si="113"/>
        <v>Chavez  Escobar</v>
      </c>
      <c r="T318" s="22">
        <f>+AA$19</f>
        <v>0</v>
      </c>
      <c r="U318" s="33">
        <f t="shared" si="114"/>
        <v>0</v>
      </c>
      <c r="V318" s="23" t="e">
        <f t="shared" si="118"/>
        <v>#VALUE!</v>
      </c>
      <c r="X318" s="33">
        <f t="shared" si="116"/>
        <v>0</v>
      </c>
      <c r="Y318" s="23" t="e">
        <f t="shared" si="117"/>
        <v>#VALUE!</v>
      </c>
    </row>
    <row r="319" spans="1:25" x14ac:dyDescent="0.25">
      <c r="A319" s="55"/>
      <c r="B319" s="34"/>
      <c r="C319" s="34"/>
      <c r="D319" s="34"/>
      <c r="E319" s="34"/>
      <c r="F319" s="34"/>
      <c r="G319" s="34"/>
      <c r="H319" s="34"/>
      <c r="I319" s="59"/>
      <c r="R319" s="23" t="str">
        <f t="shared" si="112"/>
        <v>t14</v>
      </c>
      <c r="S319" s="23" t="str">
        <f t="shared" si="113"/>
        <v>Chavez  Escobar</v>
      </c>
      <c r="T319" s="22">
        <f>+AA$20</f>
        <v>0</v>
      </c>
      <c r="U319" s="33">
        <f t="shared" si="114"/>
        <v>0</v>
      </c>
      <c r="V319" s="23" t="e">
        <f t="shared" si="118"/>
        <v>#VALUE!</v>
      </c>
      <c r="X319" s="33">
        <f t="shared" si="116"/>
        <v>0</v>
      </c>
      <c r="Y319" s="23" t="e">
        <f t="shared" si="117"/>
        <v>#VALUE!</v>
      </c>
    </row>
    <row r="320" spans="1:25" x14ac:dyDescent="0.25">
      <c r="A320" s="55"/>
      <c r="B320" s="34"/>
      <c r="C320" s="34"/>
      <c r="D320" s="34"/>
      <c r="E320" s="34"/>
      <c r="F320" s="34"/>
      <c r="G320" s="34"/>
      <c r="H320" s="34"/>
      <c r="I320" s="59"/>
      <c r="R320" s="23" t="str">
        <f t="shared" si="112"/>
        <v>t14</v>
      </c>
      <c r="S320" s="23" t="str">
        <f t="shared" si="113"/>
        <v>Chavez  Escobar</v>
      </c>
      <c r="T320" s="22">
        <f>+AA$21</f>
        <v>0</v>
      </c>
      <c r="U320" s="33">
        <f t="shared" si="114"/>
        <v>0</v>
      </c>
      <c r="V320" s="23" t="e">
        <f>+U320*S320</f>
        <v>#VALUE!</v>
      </c>
      <c r="X320" s="33">
        <f t="shared" si="116"/>
        <v>0</v>
      </c>
      <c r="Y320" s="23" t="e">
        <f t="shared" si="117"/>
        <v>#VALUE!</v>
      </c>
    </row>
    <row r="321" spans="1:25" x14ac:dyDescent="0.25">
      <c r="A321" s="55"/>
      <c r="B321" s="34"/>
      <c r="C321" s="34"/>
      <c r="D321" s="34"/>
      <c r="E321" s="34"/>
      <c r="F321" s="34"/>
      <c r="G321" s="34"/>
      <c r="H321" s="34"/>
      <c r="I321" s="59"/>
      <c r="R321" s="23" t="str">
        <f t="shared" si="112"/>
        <v>t14</v>
      </c>
      <c r="S321" s="23" t="str">
        <f t="shared" si="113"/>
        <v>Chavez  Escobar</v>
      </c>
      <c r="T321" s="22">
        <f>+AA$22</f>
        <v>0</v>
      </c>
      <c r="U321" s="33">
        <f t="shared" si="114"/>
        <v>0</v>
      </c>
      <c r="V321" s="23" t="e">
        <f t="shared" ref="V321:V324" si="119">+U321*S321</f>
        <v>#VALUE!</v>
      </c>
      <c r="X321" s="33">
        <f t="shared" si="116"/>
        <v>0</v>
      </c>
      <c r="Y321" s="23" t="e">
        <f t="shared" si="117"/>
        <v>#VALUE!</v>
      </c>
    </row>
    <row r="322" spans="1:25" x14ac:dyDescent="0.25">
      <c r="A322" s="55"/>
      <c r="B322" s="34"/>
      <c r="C322" s="34"/>
      <c r="D322" s="34"/>
      <c r="E322" s="34"/>
      <c r="F322" s="34"/>
      <c r="G322" s="34"/>
      <c r="H322" s="34"/>
      <c r="I322" s="59"/>
      <c r="R322" s="23" t="str">
        <f t="shared" si="112"/>
        <v>t14</v>
      </c>
      <c r="S322" s="23" t="str">
        <f t="shared" si="113"/>
        <v>Chavez  Escobar</v>
      </c>
      <c r="T322" s="22">
        <f>+AA$23</f>
        <v>0</v>
      </c>
      <c r="U322" s="33">
        <f t="shared" si="114"/>
        <v>0</v>
      </c>
      <c r="V322" s="23" t="e">
        <f t="shared" si="119"/>
        <v>#VALUE!</v>
      </c>
      <c r="X322" s="33">
        <f t="shared" si="116"/>
        <v>0</v>
      </c>
      <c r="Y322" s="23" t="e">
        <f t="shared" si="117"/>
        <v>#VALUE!</v>
      </c>
    </row>
    <row r="323" spans="1:25" x14ac:dyDescent="0.25">
      <c r="A323" s="55"/>
      <c r="B323" s="34"/>
      <c r="C323" s="34"/>
      <c r="D323" s="34"/>
      <c r="E323" s="34"/>
      <c r="F323" s="34"/>
      <c r="G323" s="34"/>
      <c r="H323" s="34"/>
      <c r="I323" s="59"/>
      <c r="R323" s="23" t="str">
        <f t="shared" si="112"/>
        <v>t14</v>
      </c>
      <c r="S323" s="23" t="str">
        <f t="shared" si="113"/>
        <v>Chavez  Escobar</v>
      </c>
      <c r="T323" s="22">
        <f>+AA$24</f>
        <v>0</v>
      </c>
      <c r="U323" s="33">
        <f t="shared" si="114"/>
        <v>0</v>
      </c>
      <c r="V323" s="23" t="e">
        <f t="shared" si="119"/>
        <v>#VALUE!</v>
      </c>
      <c r="X323" s="33">
        <f t="shared" si="116"/>
        <v>0</v>
      </c>
      <c r="Y323" s="23" t="e">
        <f t="shared" si="117"/>
        <v>#VALUE!</v>
      </c>
    </row>
    <row r="324" spans="1:25" x14ac:dyDescent="0.25">
      <c r="A324" s="55"/>
      <c r="B324" s="34"/>
      <c r="C324" s="34"/>
      <c r="D324" s="34"/>
      <c r="E324" s="34"/>
      <c r="F324" s="34"/>
      <c r="G324" s="34"/>
      <c r="H324" s="34"/>
      <c r="I324" s="59"/>
      <c r="R324" s="23" t="str">
        <f t="shared" si="112"/>
        <v>t14</v>
      </c>
      <c r="S324" s="23" t="str">
        <f t="shared" si="113"/>
        <v>Chavez  Escobar</v>
      </c>
      <c r="T324" s="22">
        <f>+AA$25</f>
        <v>0</v>
      </c>
      <c r="U324" s="33">
        <f t="shared" si="114"/>
        <v>0</v>
      </c>
      <c r="V324" s="23" t="e">
        <f t="shared" si="119"/>
        <v>#VALUE!</v>
      </c>
      <c r="X324" s="33">
        <f t="shared" si="116"/>
        <v>0</v>
      </c>
      <c r="Y324" s="23" t="e">
        <f>+(X324*S324)*$Y$4</f>
        <v>#VALUE!</v>
      </c>
    </row>
    <row r="325" spans="1:25" ht="15.75" thickBot="1" x14ac:dyDescent="0.3">
      <c r="A325" s="60"/>
      <c r="B325" s="61"/>
      <c r="C325" s="61"/>
      <c r="D325" s="61"/>
      <c r="E325" s="61"/>
      <c r="F325" s="61"/>
      <c r="G325" s="61"/>
      <c r="H325" s="61"/>
      <c r="I325" s="62"/>
      <c r="R325" s="23" t="str">
        <f t="shared" si="112"/>
        <v>t14</v>
      </c>
      <c r="S325" s="23" t="str">
        <f t="shared" si="113"/>
        <v>Chavez  Escobar</v>
      </c>
      <c r="T325" s="22">
        <f>+AA$26</f>
        <v>0</v>
      </c>
      <c r="U325" s="33">
        <f t="shared" si="114"/>
        <v>0</v>
      </c>
      <c r="V325" s="23" t="e">
        <f>+U325*S325</f>
        <v>#VALUE!</v>
      </c>
      <c r="X325" s="33">
        <f t="shared" si="116"/>
        <v>0</v>
      </c>
      <c r="Y325" s="23" t="e">
        <f t="shared" ref="Y325" si="120">+(X325*S325)*$Y$4</f>
        <v>#VALUE!</v>
      </c>
    </row>
    <row r="327" spans="1:25" ht="15.75" thickBot="1" x14ac:dyDescent="0.3"/>
    <row r="328" spans="1:25" ht="15.75" x14ac:dyDescent="0.25">
      <c r="A328" s="50" t="s">
        <v>207</v>
      </c>
      <c r="B328" s="51" t="str">
        <f>VLOOKUP(A328,'Lista de Trabajadores'!$A$7:$E$105,2,0)</f>
        <v>Lester JoséVilchez Garcia</v>
      </c>
      <c r="C328" s="51" t="str">
        <f>VLOOKUP(A328,'Lista de Trabajadores'!$A$7:$E$105,3,0)</f>
        <v>Lester José</v>
      </c>
      <c r="D328" s="52" t="str">
        <f>VLOOKUP(A328,'Lista de Trabajadores'!$A$7:$E$105,4,0)</f>
        <v>Vilchez Garcia</v>
      </c>
      <c r="E328" s="53"/>
      <c r="F328" s="53"/>
      <c r="G328" s="53"/>
      <c r="H328" s="53"/>
      <c r="I328" s="54"/>
      <c r="J328" s="37"/>
      <c r="Q328" s="37"/>
      <c r="S328" s="37"/>
      <c r="T328" s="37"/>
      <c r="U328" s="36"/>
      <c r="V328" s="37"/>
      <c r="W328" s="37"/>
      <c r="X328" s="36"/>
      <c r="Y328" s="37"/>
    </row>
    <row r="329" spans="1:25" x14ac:dyDescent="0.25">
      <c r="A329" s="55" t="s">
        <v>166</v>
      </c>
      <c r="B329" s="2"/>
      <c r="C329" s="2"/>
      <c r="D329" s="2"/>
      <c r="E329" s="2"/>
      <c r="F329" s="2"/>
      <c r="G329" s="34"/>
      <c r="H329" s="2"/>
      <c r="I329" s="56"/>
      <c r="R329" s="23" t="str">
        <f>A$328</f>
        <v>t15</v>
      </c>
      <c r="S329" s="23" t="str">
        <f>D$328</f>
        <v>Vilchez Garcia</v>
      </c>
      <c r="T329" s="22">
        <f>+AA$7</f>
        <v>0</v>
      </c>
      <c r="U329" s="33">
        <f>COUNTIF($B$329:$F$337,T329)</f>
        <v>0</v>
      </c>
      <c r="V329" s="23" t="e">
        <f>+U329*S329</f>
        <v>#VALUE!</v>
      </c>
      <c r="X329" s="33">
        <f>SUMIF($H$329:$H$337,T329,$I$329:$I$337)</f>
        <v>0</v>
      </c>
      <c r="Y329" s="23" t="e">
        <f>+(X329*S329)*$Y$4</f>
        <v>#VALUE!</v>
      </c>
    </row>
    <row r="330" spans="1:25" x14ac:dyDescent="0.25">
      <c r="A330" s="55" t="s">
        <v>167</v>
      </c>
      <c r="B330" s="2"/>
      <c r="C330" s="2"/>
      <c r="D330" s="2"/>
      <c r="E330" s="2"/>
      <c r="F330" s="2"/>
      <c r="G330" s="34"/>
      <c r="H330" s="2"/>
      <c r="I330" s="56"/>
      <c r="R330" s="23" t="str">
        <f t="shared" ref="R330:R348" si="121">A$328</f>
        <v>t15</v>
      </c>
      <c r="S330" s="23" t="str">
        <f t="shared" ref="S330:S348" si="122">D$328</f>
        <v>Vilchez Garcia</v>
      </c>
      <c r="T330" s="22">
        <f>+AA$8</f>
        <v>0</v>
      </c>
      <c r="U330" s="33">
        <f t="shared" ref="U330:U348" si="123">COUNTIF($B$329:$F$337,T330)</f>
        <v>0</v>
      </c>
      <c r="V330" s="23" t="e">
        <f t="shared" ref="V330:V331" si="124">+U330*S330</f>
        <v>#VALUE!</v>
      </c>
      <c r="X330" s="33">
        <f t="shared" ref="X330:X348" si="125">SUMIF($H$329:$H$337,T330,$I$329:$I$337)</f>
        <v>0</v>
      </c>
      <c r="Y330" s="23" t="e">
        <f t="shared" ref="Y330:Y346" si="126">+(X330*S330)*$Y$4</f>
        <v>#VALUE!</v>
      </c>
    </row>
    <row r="331" spans="1:25" x14ac:dyDescent="0.25">
      <c r="A331" s="55" t="s">
        <v>168</v>
      </c>
      <c r="B331" s="2"/>
      <c r="C331" s="2"/>
      <c r="D331" s="2"/>
      <c r="E331" s="2"/>
      <c r="F331" s="2"/>
      <c r="G331" s="34"/>
      <c r="H331" s="2"/>
      <c r="I331" s="56"/>
      <c r="R331" s="23" t="str">
        <f t="shared" si="121"/>
        <v>t15</v>
      </c>
      <c r="S331" s="23" t="str">
        <f t="shared" si="122"/>
        <v>Vilchez Garcia</v>
      </c>
      <c r="T331" s="22">
        <f>+AA$9</f>
        <v>0</v>
      </c>
      <c r="U331" s="33">
        <f t="shared" si="123"/>
        <v>0</v>
      </c>
      <c r="V331" s="23" t="e">
        <f t="shared" si="124"/>
        <v>#VALUE!</v>
      </c>
      <c r="X331" s="33">
        <f t="shared" si="125"/>
        <v>0</v>
      </c>
      <c r="Y331" s="23" t="e">
        <f t="shared" si="126"/>
        <v>#VALUE!</v>
      </c>
    </row>
    <row r="332" spans="1:25" x14ac:dyDescent="0.25">
      <c r="A332" s="55" t="s">
        <v>169</v>
      </c>
      <c r="B332" s="2"/>
      <c r="C332" s="2"/>
      <c r="D332" s="2"/>
      <c r="E332" s="2"/>
      <c r="F332" s="2"/>
      <c r="G332" s="34"/>
      <c r="H332" s="2"/>
      <c r="I332" s="56"/>
      <c r="R332" s="23" t="str">
        <f t="shared" si="121"/>
        <v>t15</v>
      </c>
      <c r="S332" s="23" t="str">
        <f t="shared" si="122"/>
        <v>Vilchez Garcia</v>
      </c>
      <c r="T332" s="22">
        <f>+AA$10</f>
        <v>0</v>
      </c>
      <c r="U332" s="33">
        <f t="shared" si="123"/>
        <v>0</v>
      </c>
      <c r="V332" s="23" t="e">
        <f>+U332*S332</f>
        <v>#VALUE!</v>
      </c>
      <c r="X332" s="33">
        <f t="shared" si="125"/>
        <v>0</v>
      </c>
      <c r="Y332" s="23" t="e">
        <f t="shared" si="126"/>
        <v>#VALUE!</v>
      </c>
    </row>
    <row r="333" spans="1:25" ht="15.75" thickBot="1" x14ac:dyDescent="0.3">
      <c r="A333" s="55" t="s">
        <v>170</v>
      </c>
      <c r="B333" s="46"/>
      <c r="C333" s="46"/>
      <c r="D333" s="46"/>
      <c r="E333" s="46"/>
      <c r="F333" s="46"/>
      <c r="G333" s="34"/>
      <c r="H333" s="46"/>
      <c r="I333" s="57"/>
      <c r="R333" s="23" t="str">
        <f t="shared" si="121"/>
        <v>t15</v>
      </c>
      <c r="S333" s="23" t="str">
        <f t="shared" si="122"/>
        <v>Vilchez Garcia</v>
      </c>
      <c r="T333" s="22">
        <f>+AA$11</f>
        <v>0</v>
      </c>
      <c r="U333" s="33">
        <f t="shared" si="123"/>
        <v>0</v>
      </c>
      <c r="V333" s="23" t="e">
        <f t="shared" ref="V333:V342" si="127">+U333*S333</f>
        <v>#VALUE!</v>
      </c>
      <c r="X333" s="33">
        <f t="shared" si="125"/>
        <v>0</v>
      </c>
      <c r="Y333" s="23" t="e">
        <f t="shared" si="126"/>
        <v>#VALUE!</v>
      </c>
    </row>
    <row r="334" spans="1:25" x14ac:dyDescent="0.25">
      <c r="A334" s="55" t="s">
        <v>171</v>
      </c>
      <c r="B334" s="45"/>
      <c r="C334" s="45"/>
      <c r="D334" s="45"/>
      <c r="E334" s="45"/>
      <c r="F334" s="45"/>
      <c r="G334" s="34"/>
      <c r="H334" s="45"/>
      <c r="I334" s="58"/>
      <c r="R334" s="23" t="str">
        <f t="shared" si="121"/>
        <v>t15</v>
      </c>
      <c r="S334" s="23" t="str">
        <f t="shared" si="122"/>
        <v>Vilchez Garcia</v>
      </c>
      <c r="T334" s="22">
        <f>+AA$12</f>
        <v>0</v>
      </c>
      <c r="U334" s="33">
        <f t="shared" si="123"/>
        <v>0</v>
      </c>
      <c r="V334" s="23" t="e">
        <f t="shared" si="127"/>
        <v>#VALUE!</v>
      </c>
      <c r="X334" s="33">
        <f t="shared" si="125"/>
        <v>0</v>
      </c>
      <c r="Y334" s="23" t="e">
        <f t="shared" si="126"/>
        <v>#VALUE!</v>
      </c>
    </row>
    <row r="335" spans="1:25" x14ac:dyDescent="0.25">
      <c r="A335" s="55" t="s">
        <v>172</v>
      </c>
      <c r="B335" s="2"/>
      <c r="C335" s="2"/>
      <c r="D335" s="2"/>
      <c r="E335" s="2"/>
      <c r="F335" s="2"/>
      <c r="G335" s="34"/>
      <c r="H335" s="2"/>
      <c r="I335" s="56"/>
      <c r="R335" s="23" t="str">
        <f t="shared" si="121"/>
        <v>t15</v>
      </c>
      <c r="S335" s="23" t="str">
        <f t="shared" si="122"/>
        <v>Vilchez Garcia</v>
      </c>
      <c r="T335" s="22">
        <f>+AA$13</f>
        <v>0</v>
      </c>
      <c r="U335" s="33">
        <f t="shared" si="123"/>
        <v>0</v>
      </c>
      <c r="V335" s="23" t="e">
        <f t="shared" si="127"/>
        <v>#VALUE!</v>
      </c>
      <c r="X335" s="33">
        <f t="shared" si="125"/>
        <v>0</v>
      </c>
      <c r="Y335" s="23" t="e">
        <f t="shared" si="126"/>
        <v>#VALUE!</v>
      </c>
    </row>
    <row r="336" spans="1:25" x14ac:dyDescent="0.25">
      <c r="A336" s="55" t="s">
        <v>173</v>
      </c>
      <c r="B336" s="2"/>
      <c r="C336" s="2"/>
      <c r="D336" s="2"/>
      <c r="E336" s="2"/>
      <c r="F336" s="2"/>
      <c r="G336" s="34"/>
      <c r="H336" s="2"/>
      <c r="I336" s="56"/>
      <c r="R336" s="23" t="str">
        <f t="shared" si="121"/>
        <v>t15</v>
      </c>
      <c r="S336" s="23" t="str">
        <f t="shared" si="122"/>
        <v>Vilchez Garcia</v>
      </c>
      <c r="T336" s="22">
        <f>+AA$14</f>
        <v>0</v>
      </c>
      <c r="U336" s="33">
        <f t="shared" si="123"/>
        <v>0</v>
      </c>
      <c r="V336" s="23" t="e">
        <f t="shared" si="127"/>
        <v>#VALUE!</v>
      </c>
      <c r="X336" s="33">
        <f t="shared" si="125"/>
        <v>0</v>
      </c>
      <c r="Y336" s="23" t="e">
        <f t="shared" si="126"/>
        <v>#VALUE!</v>
      </c>
    </row>
    <row r="337" spans="1:25" x14ac:dyDescent="0.25">
      <c r="A337" s="55" t="s">
        <v>174</v>
      </c>
      <c r="B337" s="2"/>
      <c r="C337" s="2"/>
      <c r="D337" s="2"/>
      <c r="E337" s="2"/>
      <c r="F337" s="2"/>
      <c r="G337" s="34"/>
      <c r="H337" s="2"/>
      <c r="I337" s="56"/>
      <c r="R337" s="23" t="str">
        <f t="shared" si="121"/>
        <v>t15</v>
      </c>
      <c r="S337" s="23" t="str">
        <f t="shared" si="122"/>
        <v>Vilchez Garcia</v>
      </c>
      <c r="T337" s="22">
        <f>+AA$15</f>
        <v>0</v>
      </c>
      <c r="U337" s="33">
        <f t="shared" si="123"/>
        <v>0</v>
      </c>
      <c r="V337" s="23" t="e">
        <f t="shared" si="127"/>
        <v>#VALUE!</v>
      </c>
      <c r="X337" s="33">
        <f t="shared" si="125"/>
        <v>0</v>
      </c>
      <c r="Y337" s="23" t="e">
        <f t="shared" si="126"/>
        <v>#VALUE!</v>
      </c>
    </row>
    <row r="338" spans="1:25" x14ac:dyDescent="0.25">
      <c r="A338" s="55"/>
      <c r="B338" s="34"/>
      <c r="C338" s="34"/>
      <c r="D338" s="34"/>
      <c r="E338" s="34"/>
      <c r="F338" s="34"/>
      <c r="G338" s="34"/>
      <c r="H338" s="34"/>
      <c r="I338" s="59"/>
      <c r="R338" s="23" t="str">
        <f t="shared" si="121"/>
        <v>t15</v>
      </c>
      <c r="S338" s="23" t="str">
        <f t="shared" si="122"/>
        <v>Vilchez Garcia</v>
      </c>
      <c r="T338" s="22">
        <f>+AA$16</f>
        <v>0</v>
      </c>
      <c r="U338" s="33">
        <f t="shared" si="123"/>
        <v>0</v>
      </c>
      <c r="V338" s="23" t="e">
        <f t="shared" si="127"/>
        <v>#VALUE!</v>
      </c>
      <c r="X338" s="33">
        <f t="shared" si="125"/>
        <v>0</v>
      </c>
      <c r="Y338" s="23" t="e">
        <f t="shared" si="126"/>
        <v>#VALUE!</v>
      </c>
    </row>
    <row r="339" spans="1:25" x14ac:dyDescent="0.25">
      <c r="A339" s="55"/>
      <c r="B339" s="34"/>
      <c r="C339" s="34"/>
      <c r="D339" s="34"/>
      <c r="E339" s="34"/>
      <c r="F339" s="34"/>
      <c r="G339" s="34"/>
      <c r="H339" s="34"/>
      <c r="I339" s="59"/>
      <c r="R339" s="23" t="str">
        <f t="shared" si="121"/>
        <v>t15</v>
      </c>
      <c r="S339" s="23" t="str">
        <f t="shared" si="122"/>
        <v>Vilchez Garcia</v>
      </c>
      <c r="T339" s="22">
        <f>+AA$17</f>
        <v>0</v>
      </c>
      <c r="U339" s="33">
        <f t="shared" si="123"/>
        <v>0</v>
      </c>
      <c r="V339" s="23" t="e">
        <f t="shared" si="127"/>
        <v>#VALUE!</v>
      </c>
      <c r="X339" s="33">
        <f t="shared" si="125"/>
        <v>0</v>
      </c>
      <c r="Y339" s="23" t="e">
        <f t="shared" si="126"/>
        <v>#VALUE!</v>
      </c>
    </row>
    <row r="340" spans="1:25" x14ac:dyDescent="0.25">
      <c r="A340" s="55"/>
      <c r="B340" s="34"/>
      <c r="C340" s="34"/>
      <c r="D340" s="34"/>
      <c r="E340" s="34"/>
      <c r="F340" s="34"/>
      <c r="G340" s="34"/>
      <c r="H340" s="34"/>
      <c r="I340" s="59"/>
      <c r="R340" s="23" t="str">
        <f t="shared" si="121"/>
        <v>t15</v>
      </c>
      <c r="S340" s="23" t="str">
        <f t="shared" si="122"/>
        <v>Vilchez Garcia</v>
      </c>
      <c r="T340" s="22">
        <f>+AA$18</f>
        <v>0</v>
      </c>
      <c r="U340" s="33">
        <f t="shared" si="123"/>
        <v>0</v>
      </c>
      <c r="V340" s="23" t="e">
        <f t="shared" si="127"/>
        <v>#VALUE!</v>
      </c>
      <c r="X340" s="33">
        <f t="shared" si="125"/>
        <v>0</v>
      </c>
      <c r="Y340" s="23" t="e">
        <f t="shared" si="126"/>
        <v>#VALUE!</v>
      </c>
    </row>
    <row r="341" spans="1:25" x14ac:dyDescent="0.25">
      <c r="A341" s="55"/>
      <c r="B341" s="34"/>
      <c r="C341" s="34"/>
      <c r="D341" s="34"/>
      <c r="E341" s="34"/>
      <c r="F341" s="34"/>
      <c r="G341" s="34"/>
      <c r="H341" s="34"/>
      <c r="I341" s="59"/>
      <c r="R341" s="23" t="str">
        <f t="shared" si="121"/>
        <v>t15</v>
      </c>
      <c r="S341" s="23" t="str">
        <f t="shared" si="122"/>
        <v>Vilchez Garcia</v>
      </c>
      <c r="T341" s="22">
        <f>+AA$19</f>
        <v>0</v>
      </c>
      <c r="U341" s="33">
        <f t="shared" si="123"/>
        <v>0</v>
      </c>
      <c r="V341" s="23" t="e">
        <f t="shared" si="127"/>
        <v>#VALUE!</v>
      </c>
      <c r="X341" s="33">
        <f t="shared" si="125"/>
        <v>0</v>
      </c>
      <c r="Y341" s="23" t="e">
        <f t="shared" si="126"/>
        <v>#VALUE!</v>
      </c>
    </row>
    <row r="342" spans="1:25" x14ac:dyDescent="0.25">
      <c r="A342" s="55"/>
      <c r="B342" s="34"/>
      <c r="C342" s="34"/>
      <c r="D342" s="34"/>
      <c r="E342" s="34"/>
      <c r="F342" s="34"/>
      <c r="G342" s="34"/>
      <c r="H342" s="34"/>
      <c r="I342" s="59"/>
      <c r="R342" s="23" t="str">
        <f t="shared" si="121"/>
        <v>t15</v>
      </c>
      <c r="S342" s="23" t="str">
        <f t="shared" si="122"/>
        <v>Vilchez Garcia</v>
      </c>
      <c r="T342" s="22">
        <f>+AA$20</f>
        <v>0</v>
      </c>
      <c r="U342" s="33">
        <f t="shared" si="123"/>
        <v>0</v>
      </c>
      <c r="V342" s="23" t="e">
        <f t="shared" si="127"/>
        <v>#VALUE!</v>
      </c>
      <c r="X342" s="33">
        <f t="shared" si="125"/>
        <v>0</v>
      </c>
      <c r="Y342" s="23" t="e">
        <f t="shared" si="126"/>
        <v>#VALUE!</v>
      </c>
    </row>
    <row r="343" spans="1:25" x14ac:dyDescent="0.25">
      <c r="A343" s="55"/>
      <c r="B343" s="34"/>
      <c r="C343" s="34"/>
      <c r="D343" s="34"/>
      <c r="E343" s="34"/>
      <c r="F343" s="34"/>
      <c r="G343" s="34"/>
      <c r="H343" s="34"/>
      <c r="I343" s="59"/>
      <c r="R343" s="23" t="str">
        <f t="shared" si="121"/>
        <v>t15</v>
      </c>
      <c r="S343" s="23" t="str">
        <f t="shared" si="122"/>
        <v>Vilchez Garcia</v>
      </c>
      <c r="T343" s="22">
        <f>+AA$21</f>
        <v>0</v>
      </c>
      <c r="U343" s="33">
        <f t="shared" si="123"/>
        <v>0</v>
      </c>
      <c r="V343" s="23" t="e">
        <f>+U343*S343</f>
        <v>#VALUE!</v>
      </c>
      <c r="X343" s="33">
        <f t="shared" si="125"/>
        <v>0</v>
      </c>
      <c r="Y343" s="23" t="e">
        <f t="shared" si="126"/>
        <v>#VALUE!</v>
      </c>
    </row>
    <row r="344" spans="1:25" x14ac:dyDescent="0.25">
      <c r="A344" s="55"/>
      <c r="B344" s="34"/>
      <c r="C344" s="34"/>
      <c r="D344" s="34"/>
      <c r="E344" s="34"/>
      <c r="F344" s="34"/>
      <c r="G344" s="34"/>
      <c r="H344" s="34"/>
      <c r="I344" s="59"/>
      <c r="R344" s="23" t="str">
        <f t="shared" si="121"/>
        <v>t15</v>
      </c>
      <c r="S344" s="23" t="str">
        <f t="shared" si="122"/>
        <v>Vilchez Garcia</v>
      </c>
      <c r="T344" s="22">
        <f>+AA$22</f>
        <v>0</v>
      </c>
      <c r="U344" s="33">
        <f t="shared" si="123"/>
        <v>0</v>
      </c>
      <c r="V344" s="23" t="e">
        <f t="shared" ref="V344:V347" si="128">+U344*S344</f>
        <v>#VALUE!</v>
      </c>
      <c r="X344" s="33">
        <f t="shared" si="125"/>
        <v>0</v>
      </c>
      <c r="Y344" s="23" t="e">
        <f t="shared" si="126"/>
        <v>#VALUE!</v>
      </c>
    </row>
    <row r="345" spans="1:25" x14ac:dyDescent="0.25">
      <c r="A345" s="55"/>
      <c r="B345" s="34"/>
      <c r="C345" s="34"/>
      <c r="D345" s="34"/>
      <c r="E345" s="34"/>
      <c r="F345" s="34"/>
      <c r="G345" s="34"/>
      <c r="H345" s="34"/>
      <c r="I345" s="59"/>
      <c r="R345" s="23" t="str">
        <f t="shared" si="121"/>
        <v>t15</v>
      </c>
      <c r="S345" s="23" t="str">
        <f t="shared" si="122"/>
        <v>Vilchez Garcia</v>
      </c>
      <c r="T345" s="22">
        <f>+AA$23</f>
        <v>0</v>
      </c>
      <c r="U345" s="33">
        <f t="shared" si="123"/>
        <v>0</v>
      </c>
      <c r="V345" s="23" t="e">
        <f t="shared" si="128"/>
        <v>#VALUE!</v>
      </c>
      <c r="X345" s="33">
        <f t="shared" si="125"/>
        <v>0</v>
      </c>
      <c r="Y345" s="23" t="e">
        <f t="shared" si="126"/>
        <v>#VALUE!</v>
      </c>
    </row>
    <row r="346" spans="1:25" x14ac:dyDescent="0.25">
      <c r="A346" s="55"/>
      <c r="B346" s="34"/>
      <c r="C346" s="34"/>
      <c r="D346" s="34"/>
      <c r="E346" s="34"/>
      <c r="F346" s="34"/>
      <c r="G346" s="34"/>
      <c r="H346" s="34"/>
      <c r="I346" s="59"/>
      <c r="R346" s="23" t="str">
        <f t="shared" si="121"/>
        <v>t15</v>
      </c>
      <c r="S346" s="23" t="str">
        <f t="shared" si="122"/>
        <v>Vilchez Garcia</v>
      </c>
      <c r="T346" s="22">
        <f>+AA$24</f>
        <v>0</v>
      </c>
      <c r="U346" s="33">
        <f t="shared" si="123"/>
        <v>0</v>
      </c>
      <c r="V346" s="23" t="e">
        <f t="shared" si="128"/>
        <v>#VALUE!</v>
      </c>
      <c r="X346" s="33">
        <f t="shared" si="125"/>
        <v>0</v>
      </c>
      <c r="Y346" s="23" t="e">
        <f t="shared" si="126"/>
        <v>#VALUE!</v>
      </c>
    </row>
    <row r="347" spans="1:25" x14ac:dyDescent="0.25">
      <c r="A347" s="55"/>
      <c r="B347" s="34"/>
      <c r="C347" s="34"/>
      <c r="D347" s="34"/>
      <c r="E347" s="34"/>
      <c r="F347" s="34"/>
      <c r="G347" s="34"/>
      <c r="H347" s="34"/>
      <c r="I347" s="59"/>
      <c r="R347" s="23" t="str">
        <f t="shared" si="121"/>
        <v>t15</v>
      </c>
      <c r="S347" s="23" t="str">
        <f t="shared" si="122"/>
        <v>Vilchez Garcia</v>
      </c>
      <c r="T347" s="22">
        <f>+AA$25</f>
        <v>0</v>
      </c>
      <c r="U347" s="33">
        <f t="shared" si="123"/>
        <v>0</v>
      </c>
      <c r="V347" s="23" t="e">
        <f t="shared" si="128"/>
        <v>#VALUE!</v>
      </c>
      <c r="X347" s="33">
        <f t="shared" si="125"/>
        <v>0</v>
      </c>
      <c r="Y347" s="23" t="e">
        <f>+(X347*S347)*$Y$4</f>
        <v>#VALUE!</v>
      </c>
    </row>
    <row r="348" spans="1:25" ht="15.75" thickBot="1" x14ac:dyDescent="0.3">
      <c r="A348" s="60"/>
      <c r="B348" s="61"/>
      <c r="C348" s="61"/>
      <c r="D348" s="61"/>
      <c r="E348" s="61"/>
      <c r="F348" s="61"/>
      <c r="G348" s="61"/>
      <c r="H348" s="61"/>
      <c r="I348" s="62"/>
      <c r="R348" s="23" t="str">
        <f t="shared" si="121"/>
        <v>t15</v>
      </c>
      <c r="S348" s="23" t="str">
        <f t="shared" si="122"/>
        <v>Vilchez Garcia</v>
      </c>
      <c r="T348" s="22">
        <f>+AA$26</f>
        <v>0</v>
      </c>
      <c r="U348" s="33">
        <f t="shared" si="123"/>
        <v>0</v>
      </c>
      <c r="V348" s="23" t="e">
        <f>+U348*S348</f>
        <v>#VALUE!</v>
      </c>
      <c r="X348" s="33">
        <f t="shared" si="125"/>
        <v>0</v>
      </c>
      <c r="Y348" s="23" t="e">
        <f t="shared" ref="Y348" si="129">+(X348*S348)*$Y$4</f>
        <v>#VALUE!</v>
      </c>
    </row>
    <row r="350" spans="1:25" ht="15.75" thickBot="1" x14ac:dyDescent="0.3"/>
    <row r="351" spans="1:25" ht="15.75" x14ac:dyDescent="0.25">
      <c r="A351" s="50" t="s">
        <v>208</v>
      </c>
      <c r="B351" s="51" t="str">
        <f>VLOOKUP(A351,'Lista de Trabajadores'!$A$7:$E$105,2,0)</f>
        <v>José MauricioMolina Valerio</v>
      </c>
      <c r="C351" s="51" t="str">
        <f>VLOOKUP(A351,'Lista de Trabajadores'!$A$7:$E$105,3,0)</f>
        <v>José Mauricio</v>
      </c>
      <c r="D351" s="52" t="str">
        <f>VLOOKUP(A351,'Lista de Trabajadores'!$A$7:$E$105,4,0)</f>
        <v>Molina Valerio</v>
      </c>
      <c r="E351" s="53"/>
      <c r="F351" s="53"/>
      <c r="G351" s="53"/>
      <c r="H351" s="53"/>
      <c r="I351" s="54"/>
      <c r="J351" s="37"/>
      <c r="Q351" s="37"/>
      <c r="S351" s="37"/>
      <c r="T351" s="37"/>
      <c r="U351" s="36"/>
      <c r="V351" s="37"/>
      <c r="W351" s="37"/>
      <c r="X351" s="36"/>
      <c r="Y351" s="37"/>
    </row>
    <row r="352" spans="1:25" x14ac:dyDescent="0.25">
      <c r="A352" s="55" t="s">
        <v>166</v>
      </c>
      <c r="B352" s="2"/>
      <c r="C352" s="2"/>
      <c r="D352" s="2"/>
      <c r="E352" s="2"/>
      <c r="F352" s="2"/>
      <c r="G352" s="34"/>
      <c r="H352" s="2"/>
      <c r="I352" s="56"/>
      <c r="R352" s="23" t="str">
        <f>A$351</f>
        <v>t16</v>
      </c>
      <c r="S352" s="23" t="str">
        <f>D$351</f>
        <v>Molina Valerio</v>
      </c>
      <c r="T352" s="22">
        <f>+AA$7</f>
        <v>0</v>
      </c>
      <c r="U352" s="33">
        <f>COUNTIF($B$352:$F$360,T352)</f>
        <v>0</v>
      </c>
      <c r="V352" s="23" t="e">
        <f>+U352*S352</f>
        <v>#VALUE!</v>
      </c>
      <c r="X352" s="33">
        <f>SUMIF($H$352:$H$360,T352,$I$352:$I$360)</f>
        <v>0</v>
      </c>
      <c r="Y352" s="23" t="e">
        <f>+(X352*S352)*$Y$4</f>
        <v>#VALUE!</v>
      </c>
    </row>
    <row r="353" spans="1:25" x14ac:dyDescent="0.25">
      <c r="A353" s="55" t="s">
        <v>167</v>
      </c>
      <c r="B353" s="2"/>
      <c r="C353" s="2"/>
      <c r="D353" s="2"/>
      <c r="E353" s="2"/>
      <c r="F353" s="2"/>
      <c r="G353" s="34"/>
      <c r="H353" s="2"/>
      <c r="I353" s="56"/>
      <c r="R353" s="23" t="str">
        <f t="shared" ref="R353:R371" si="130">A$351</f>
        <v>t16</v>
      </c>
      <c r="S353" s="23" t="str">
        <f t="shared" ref="S353:S371" si="131">D$351</f>
        <v>Molina Valerio</v>
      </c>
      <c r="T353" s="22">
        <f>+AA$8</f>
        <v>0</v>
      </c>
      <c r="U353" s="33">
        <f t="shared" ref="U353:U371" si="132">COUNTIF($B$352:$F$360,T353)</f>
        <v>0</v>
      </c>
      <c r="V353" s="23" t="e">
        <f t="shared" ref="V353:V354" si="133">+U353*S353</f>
        <v>#VALUE!</v>
      </c>
      <c r="X353" s="33">
        <f t="shared" ref="X353:X371" si="134">SUMIF($H$352:$H$360,T353,$I$352:$I$360)</f>
        <v>0</v>
      </c>
      <c r="Y353" s="23" t="e">
        <f t="shared" ref="Y353:Y369" si="135">+(X353*S353)*$Y$4</f>
        <v>#VALUE!</v>
      </c>
    </row>
    <row r="354" spans="1:25" x14ac:dyDescent="0.25">
      <c r="A354" s="55" t="s">
        <v>168</v>
      </c>
      <c r="B354" s="2"/>
      <c r="C354" s="2"/>
      <c r="D354" s="2"/>
      <c r="E354" s="2"/>
      <c r="F354" s="2"/>
      <c r="G354" s="34"/>
      <c r="H354" s="2"/>
      <c r="I354" s="56"/>
      <c r="R354" s="23" t="str">
        <f t="shared" si="130"/>
        <v>t16</v>
      </c>
      <c r="S354" s="23" t="str">
        <f t="shared" si="131"/>
        <v>Molina Valerio</v>
      </c>
      <c r="T354" s="22">
        <f>+AA$9</f>
        <v>0</v>
      </c>
      <c r="U354" s="33">
        <f t="shared" si="132"/>
        <v>0</v>
      </c>
      <c r="V354" s="23" t="e">
        <f t="shared" si="133"/>
        <v>#VALUE!</v>
      </c>
      <c r="X354" s="33">
        <f t="shared" si="134"/>
        <v>0</v>
      </c>
      <c r="Y354" s="23" t="e">
        <f t="shared" si="135"/>
        <v>#VALUE!</v>
      </c>
    </row>
    <row r="355" spans="1:25" x14ac:dyDescent="0.25">
      <c r="A355" s="55" t="s">
        <v>169</v>
      </c>
      <c r="B355" s="2"/>
      <c r="C355" s="2"/>
      <c r="D355" s="2"/>
      <c r="E355" s="2"/>
      <c r="F355" s="2"/>
      <c r="G355" s="34"/>
      <c r="H355" s="2"/>
      <c r="I355" s="56"/>
      <c r="R355" s="23" t="str">
        <f t="shared" si="130"/>
        <v>t16</v>
      </c>
      <c r="S355" s="23" t="str">
        <f t="shared" si="131"/>
        <v>Molina Valerio</v>
      </c>
      <c r="T355" s="22">
        <f>+AA$10</f>
        <v>0</v>
      </c>
      <c r="U355" s="33">
        <f t="shared" si="132"/>
        <v>0</v>
      </c>
      <c r="V355" s="23" t="e">
        <f>+U355*S355</f>
        <v>#VALUE!</v>
      </c>
      <c r="X355" s="33">
        <f t="shared" si="134"/>
        <v>0</v>
      </c>
      <c r="Y355" s="23" t="e">
        <f t="shared" si="135"/>
        <v>#VALUE!</v>
      </c>
    </row>
    <row r="356" spans="1:25" ht="15.75" thickBot="1" x14ac:dyDescent="0.3">
      <c r="A356" s="55" t="s">
        <v>170</v>
      </c>
      <c r="B356" s="46"/>
      <c r="C356" s="46"/>
      <c r="D356" s="46"/>
      <c r="E356" s="46"/>
      <c r="F356" s="46"/>
      <c r="G356" s="34"/>
      <c r="H356" s="46"/>
      <c r="I356" s="57"/>
      <c r="R356" s="23" t="str">
        <f t="shared" si="130"/>
        <v>t16</v>
      </c>
      <c r="S356" s="23" t="str">
        <f t="shared" si="131"/>
        <v>Molina Valerio</v>
      </c>
      <c r="T356" s="22">
        <f>+AA$11</f>
        <v>0</v>
      </c>
      <c r="U356" s="33">
        <f t="shared" si="132"/>
        <v>0</v>
      </c>
      <c r="V356" s="23" t="e">
        <f t="shared" ref="V356:V365" si="136">+U356*S356</f>
        <v>#VALUE!</v>
      </c>
      <c r="X356" s="33">
        <f t="shared" si="134"/>
        <v>0</v>
      </c>
      <c r="Y356" s="23" t="e">
        <f t="shared" si="135"/>
        <v>#VALUE!</v>
      </c>
    </row>
    <row r="357" spans="1:25" x14ac:dyDescent="0.25">
      <c r="A357" s="55" t="s">
        <v>171</v>
      </c>
      <c r="B357" s="45"/>
      <c r="C357" s="45"/>
      <c r="D357" s="45"/>
      <c r="E357" s="45"/>
      <c r="F357" s="45"/>
      <c r="G357" s="34"/>
      <c r="H357" s="45"/>
      <c r="I357" s="58"/>
      <c r="R357" s="23" t="str">
        <f t="shared" si="130"/>
        <v>t16</v>
      </c>
      <c r="S357" s="23" t="str">
        <f t="shared" si="131"/>
        <v>Molina Valerio</v>
      </c>
      <c r="T357" s="22">
        <f>+AA$12</f>
        <v>0</v>
      </c>
      <c r="U357" s="33">
        <f t="shared" si="132"/>
        <v>0</v>
      </c>
      <c r="V357" s="23" t="e">
        <f t="shared" si="136"/>
        <v>#VALUE!</v>
      </c>
      <c r="X357" s="33">
        <f t="shared" si="134"/>
        <v>0</v>
      </c>
      <c r="Y357" s="23" t="e">
        <f t="shared" si="135"/>
        <v>#VALUE!</v>
      </c>
    </row>
    <row r="358" spans="1:25" x14ac:dyDescent="0.25">
      <c r="A358" s="55" t="s">
        <v>172</v>
      </c>
      <c r="B358" s="2"/>
      <c r="C358" s="2"/>
      <c r="D358" s="2"/>
      <c r="E358" s="2"/>
      <c r="F358" s="2"/>
      <c r="G358" s="34"/>
      <c r="H358" s="2"/>
      <c r="I358" s="56"/>
      <c r="R358" s="23" t="str">
        <f t="shared" si="130"/>
        <v>t16</v>
      </c>
      <c r="S358" s="23" t="str">
        <f t="shared" si="131"/>
        <v>Molina Valerio</v>
      </c>
      <c r="T358" s="22">
        <f>+AA$13</f>
        <v>0</v>
      </c>
      <c r="U358" s="33">
        <f t="shared" si="132"/>
        <v>0</v>
      </c>
      <c r="V358" s="23" t="e">
        <f t="shared" si="136"/>
        <v>#VALUE!</v>
      </c>
      <c r="X358" s="33">
        <f t="shared" si="134"/>
        <v>0</v>
      </c>
      <c r="Y358" s="23" t="e">
        <f t="shared" si="135"/>
        <v>#VALUE!</v>
      </c>
    </row>
    <row r="359" spans="1:25" x14ac:dyDescent="0.25">
      <c r="A359" s="55" t="s">
        <v>173</v>
      </c>
      <c r="B359" s="2"/>
      <c r="C359" s="2"/>
      <c r="D359" s="2"/>
      <c r="E359" s="2"/>
      <c r="F359" s="2"/>
      <c r="G359" s="34"/>
      <c r="H359" s="2"/>
      <c r="I359" s="56"/>
      <c r="R359" s="23" t="str">
        <f t="shared" si="130"/>
        <v>t16</v>
      </c>
      <c r="S359" s="23" t="str">
        <f t="shared" si="131"/>
        <v>Molina Valerio</v>
      </c>
      <c r="T359" s="22">
        <f>+AA$14</f>
        <v>0</v>
      </c>
      <c r="U359" s="33">
        <f t="shared" si="132"/>
        <v>0</v>
      </c>
      <c r="V359" s="23" t="e">
        <f t="shared" si="136"/>
        <v>#VALUE!</v>
      </c>
      <c r="X359" s="33">
        <f t="shared" si="134"/>
        <v>0</v>
      </c>
      <c r="Y359" s="23" t="e">
        <f t="shared" si="135"/>
        <v>#VALUE!</v>
      </c>
    </row>
    <row r="360" spans="1:25" x14ac:dyDescent="0.25">
      <c r="A360" s="55" t="s">
        <v>174</v>
      </c>
      <c r="B360" s="2"/>
      <c r="C360" s="2"/>
      <c r="D360" s="2"/>
      <c r="E360" s="2"/>
      <c r="F360" s="2"/>
      <c r="G360" s="34"/>
      <c r="H360" s="2"/>
      <c r="I360" s="56"/>
      <c r="R360" s="23" t="str">
        <f t="shared" si="130"/>
        <v>t16</v>
      </c>
      <c r="S360" s="23" t="str">
        <f t="shared" si="131"/>
        <v>Molina Valerio</v>
      </c>
      <c r="T360" s="22">
        <f>+AA$15</f>
        <v>0</v>
      </c>
      <c r="U360" s="33">
        <f t="shared" si="132"/>
        <v>0</v>
      </c>
      <c r="V360" s="23" t="e">
        <f t="shared" si="136"/>
        <v>#VALUE!</v>
      </c>
      <c r="X360" s="33">
        <f t="shared" si="134"/>
        <v>0</v>
      </c>
      <c r="Y360" s="23" t="e">
        <f t="shared" si="135"/>
        <v>#VALUE!</v>
      </c>
    </row>
    <row r="361" spans="1:25" x14ac:dyDescent="0.25">
      <c r="A361" s="55"/>
      <c r="B361" s="34"/>
      <c r="C361" s="34"/>
      <c r="D361" s="34"/>
      <c r="E361" s="34"/>
      <c r="F361" s="34"/>
      <c r="G361" s="34"/>
      <c r="H361" s="34"/>
      <c r="I361" s="59"/>
      <c r="R361" s="23" t="str">
        <f t="shared" si="130"/>
        <v>t16</v>
      </c>
      <c r="S361" s="23" t="str">
        <f t="shared" si="131"/>
        <v>Molina Valerio</v>
      </c>
      <c r="T361" s="22">
        <f>+AA$16</f>
        <v>0</v>
      </c>
      <c r="U361" s="33">
        <f t="shared" si="132"/>
        <v>0</v>
      </c>
      <c r="V361" s="23" t="e">
        <f t="shared" si="136"/>
        <v>#VALUE!</v>
      </c>
      <c r="X361" s="33">
        <f t="shared" si="134"/>
        <v>0</v>
      </c>
      <c r="Y361" s="23" t="e">
        <f t="shared" si="135"/>
        <v>#VALUE!</v>
      </c>
    </row>
    <row r="362" spans="1:25" x14ac:dyDescent="0.25">
      <c r="A362" s="55"/>
      <c r="B362" s="34"/>
      <c r="C362" s="34"/>
      <c r="D362" s="34"/>
      <c r="E362" s="34"/>
      <c r="F362" s="34"/>
      <c r="G362" s="34"/>
      <c r="H362" s="34"/>
      <c r="I362" s="59"/>
      <c r="R362" s="23" t="str">
        <f t="shared" si="130"/>
        <v>t16</v>
      </c>
      <c r="S362" s="23" t="str">
        <f t="shared" si="131"/>
        <v>Molina Valerio</v>
      </c>
      <c r="T362" s="22">
        <f>+AA$17</f>
        <v>0</v>
      </c>
      <c r="U362" s="33">
        <f t="shared" si="132"/>
        <v>0</v>
      </c>
      <c r="V362" s="23" t="e">
        <f t="shared" si="136"/>
        <v>#VALUE!</v>
      </c>
      <c r="X362" s="33">
        <f t="shared" si="134"/>
        <v>0</v>
      </c>
      <c r="Y362" s="23" t="e">
        <f t="shared" si="135"/>
        <v>#VALUE!</v>
      </c>
    </row>
    <row r="363" spans="1:25" x14ac:dyDescent="0.25">
      <c r="A363" s="55"/>
      <c r="B363" s="34"/>
      <c r="C363" s="34"/>
      <c r="D363" s="34"/>
      <c r="E363" s="34"/>
      <c r="F363" s="34"/>
      <c r="G363" s="34"/>
      <c r="H363" s="34"/>
      <c r="I363" s="59"/>
      <c r="R363" s="23" t="str">
        <f t="shared" si="130"/>
        <v>t16</v>
      </c>
      <c r="S363" s="23" t="str">
        <f t="shared" si="131"/>
        <v>Molina Valerio</v>
      </c>
      <c r="T363" s="22">
        <f>+AA$18</f>
        <v>0</v>
      </c>
      <c r="U363" s="33">
        <f t="shared" si="132"/>
        <v>0</v>
      </c>
      <c r="V363" s="23" t="e">
        <f t="shared" si="136"/>
        <v>#VALUE!</v>
      </c>
      <c r="X363" s="33">
        <f t="shared" si="134"/>
        <v>0</v>
      </c>
      <c r="Y363" s="23" t="e">
        <f t="shared" si="135"/>
        <v>#VALUE!</v>
      </c>
    </row>
    <row r="364" spans="1:25" x14ac:dyDescent="0.25">
      <c r="A364" s="55"/>
      <c r="B364" s="34"/>
      <c r="C364" s="34"/>
      <c r="D364" s="34"/>
      <c r="E364" s="34"/>
      <c r="F364" s="34"/>
      <c r="G364" s="34"/>
      <c r="H364" s="34"/>
      <c r="I364" s="59"/>
      <c r="R364" s="23" t="str">
        <f t="shared" si="130"/>
        <v>t16</v>
      </c>
      <c r="S364" s="23" t="str">
        <f t="shared" si="131"/>
        <v>Molina Valerio</v>
      </c>
      <c r="T364" s="22">
        <f>+AA$19</f>
        <v>0</v>
      </c>
      <c r="U364" s="33">
        <f t="shared" si="132"/>
        <v>0</v>
      </c>
      <c r="V364" s="23" t="e">
        <f t="shared" si="136"/>
        <v>#VALUE!</v>
      </c>
      <c r="X364" s="33">
        <f t="shared" si="134"/>
        <v>0</v>
      </c>
      <c r="Y364" s="23" t="e">
        <f t="shared" si="135"/>
        <v>#VALUE!</v>
      </c>
    </row>
    <row r="365" spans="1:25" x14ac:dyDescent="0.25">
      <c r="A365" s="55"/>
      <c r="B365" s="34"/>
      <c r="C365" s="34"/>
      <c r="D365" s="34"/>
      <c r="E365" s="34"/>
      <c r="F365" s="34"/>
      <c r="G365" s="34"/>
      <c r="H365" s="34"/>
      <c r="I365" s="59"/>
      <c r="R365" s="23" t="str">
        <f t="shared" si="130"/>
        <v>t16</v>
      </c>
      <c r="S365" s="23" t="str">
        <f t="shared" si="131"/>
        <v>Molina Valerio</v>
      </c>
      <c r="T365" s="22">
        <f>+AA$20</f>
        <v>0</v>
      </c>
      <c r="U365" s="33">
        <f t="shared" si="132"/>
        <v>0</v>
      </c>
      <c r="V365" s="23" t="e">
        <f t="shared" si="136"/>
        <v>#VALUE!</v>
      </c>
      <c r="X365" s="33">
        <f t="shared" si="134"/>
        <v>0</v>
      </c>
      <c r="Y365" s="23" t="e">
        <f t="shared" si="135"/>
        <v>#VALUE!</v>
      </c>
    </row>
    <row r="366" spans="1:25" x14ac:dyDescent="0.25">
      <c r="A366" s="55"/>
      <c r="B366" s="34"/>
      <c r="C366" s="34"/>
      <c r="D366" s="34"/>
      <c r="E366" s="34"/>
      <c r="F366" s="34"/>
      <c r="G366" s="34"/>
      <c r="H366" s="34"/>
      <c r="I366" s="59"/>
      <c r="R366" s="23" t="str">
        <f t="shared" si="130"/>
        <v>t16</v>
      </c>
      <c r="S366" s="23" t="str">
        <f t="shared" si="131"/>
        <v>Molina Valerio</v>
      </c>
      <c r="T366" s="22">
        <f>+AA$21</f>
        <v>0</v>
      </c>
      <c r="U366" s="33">
        <f t="shared" si="132"/>
        <v>0</v>
      </c>
      <c r="V366" s="23" t="e">
        <f>+U366*S366</f>
        <v>#VALUE!</v>
      </c>
      <c r="X366" s="33">
        <f t="shared" si="134"/>
        <v>0</v>
      </c>
      <c r="Y366" s="23" t="e">
        <f t="shared" si="135"/>
        <v>#VALUE!</v>
      </c>
    </row>
    <row r="367" spans="1:25" x14ac:dyDescent="0.25">
      <c r="A367" s="55"/>
      <c r="B367" s="34"/>
      <c r="C367" s="34"/>
      <c r="D367" s="34"/>
      <c r="E367" s="34"/>
      <c r="F367" s="34"/>
      <c r="G367" s="34"/>
      <c r="H367" s="34"/>
      <c r="I367" s="59"/>
      <c r="R367" s="23" t="str">
        <f t="shared" si="130"/>
        <v>t16</v>
      </c>
      <c r="S367" s="23" t="str">
        <f t="shared" si="131"/>
        <v>Molina Valerio</v>
      </c>
      <c r="T367" s="22">
        <f>+AA$22</f>
        <v>0</v>
      </c>
      <c r="U367" s="33">
        <f t="shared" si="132"/>
        <v>0</v>
      </c>
      <c r="V367" s="23" t="e">
        <f t="shared" ref="V367:V370" si="137">+U367*S367</f>
        <v>#VALUE!</v>
      </c>
      <c r="X367" s="33">
        <f t="shared" si="134"/>
        <v>0</v>
      </c>
      <c r="Y367" s="23" t="e">
        <f t="shared" si="135"/>
        <v>#VALUE!</v>
      </c>
    </row>
    <row r="368" spans="1:25" x14ac:dyDescent="0.25">
      <c r="A368" s="55"/>
      <c r="B368" s="34"/>
      <c r="C368" s="34"/>
      <c r="D368" s="34"/>
      <c r="E368" s="34"/>
      <c r="F368" s="34"/>
      <c r="G368" s="34"/>
      <c r="H368" s="34"/>
      <c r="I368" s="59"/>
      <c r="R368" s="23" t="str">
        <f t="shared" si="130"/>
        <v>t16</v>
      </c>
      <c r="S368" s="23" t="str">
        <f t="shared" si="131"/>
        <v>Molina Valerio</v>
      </c>
      <c r="T368" s="22">
        <f>+AA$23</f>
        <v>0</v>
      </c>
      <c r="U368" s="33">
        <f t="shared" si="132"/>
        <v>0</v>
      </c>
      <c r="V368" s="23" t="e">
        <f t="shared" si="137"/>
        <v>#VALUE!</v>
      </c>
      <c r="X368" s="33">
        <f t="shared" si="134"/>
        <v>0</v>
      </c>
      <c r="Y368" s="23" t="e">
        <f t="shared" si="135"/>
        <v>#VALUE!</v>
      </c>
    </row>
    <row r="369" spans="1:25" x14ac:dyDescent="0.25">
      <c r="A369" s="55"/>
      <c r="B369" s="34"/>
      <c r="C369" s="34"/>
      <c r="D369" s="34"/>
      <c r="E369" s="34"/>
      <c r="F369" s="34"/>
      <c r="G369" s="34"/>
      <c r="H369" s="34"/>
      <c r="I369" s="59"/>
      <c r="R369" s="23" t="str">
        <f t="shared" si="130"/>
        <v>t16</v>
      </c>
      <c r="S369" s="23" t="str">
        <f t="shared" si="131"/>
        <v>Molina Valerio</v>
      </c>
      <c r="T369" s="22">
        <f>+AA$24</f>
        <v>0</v>
      </c>
      <c r="U369" s="33">
        <f t="shared" si="132"/>
        <v>0</v>
      </c>
      <c r="V369" s="23" t="e">
        <f t="shared" si="137"/>
        <v>#VALUE!</v>
      </c>
      <c r="X369" s="33">
        <f t="shared" si="134"/>
        <v>0</v>
      </c>
      <c r="Y369" s="23" t="e">
        <f t="shared" si="135"/>
        <v>#VALUE!</v>
      </c>
    </row>
    <row r="370" spans="1:25" x14ac:dyDescent="0.25">
      <c r="A370" s="55"/>
      <c r="B370" s="34"/>
      <c r="C370" s="34"/>
      <c r="D370" s="34"/>
      <c r="E370" s="34"/>
      <c r="F370" s="34"/>
      <c r="G370" s="34"/>
      <c r="H370" s="34"/>
      <c r="I370" s="59"/>
      <c r="R370" s="23" t="str">
        <f t="shared" si="130"/>
        <v>t16</v>
      </c>
      <c r="S370" s="23" t="str">
        <f t="shared" si="131"/>
        <v>Molina Valerio</v>
      </c>
      <c r="T370" s="22">
        <f>+AA$25</f>
        <v>0</v>
      </c>
      <c r="U370" s="33">
        <f t="shared" si="132"/>
        <v>0</v>
      </c>
      <c r="V370" s="23" t="e">
        <f t="shared" si="137"/>
        <v>#VALUE!</v>
      </c>
      <c r="X370" s="33">
        <f t="shared" si="134"/>
        <v>0</v>
      </c>
      <c r="Y370" s="23" t="e">
        <f>+(X370*S370)*$Y$4</f>
        <v>#VALUE!</v>
      </c>
    </row>
    <row r="371" spans="1:25" ht="15.75" thickBot="1" x14ac:dyDescent="0.3">
      <c r="A371" s="60"/>
      <c r="B371" s="61"/>
      <c r="C371" s="61"/>
      <c r="D371" s="61"/>
      <c r="E371" s="61"/>
      <c r="F371" s="61"/>
      <c r="G371" s="61"/>
      <c r="H371" s="61"/>
      <c r="I371" s="62"/>
      <c r="R371" s="23" t="str">
        <f t="shared" si="130"/>
        <v>t16</v>
      </c>
      <c r="S371" s="23" t="str">
        <f t="shared" si="131"/>
        <v>Molina Valerio</v>
      </c>
      <c r="T371" s="22">
        <f>+AA$26</f>
        <v>0</v>
      </c>
      <c r="U371" s="33">
        <f t="shared" si="132"/>
        <v>0</v>
      </c>
      <c r="V371" s="23" t="e">
        <f>+U371*S371</f>
        <v>#VALUE!</v>
      </c>
      <c r="X371" s="33">
        <f t="shared" si="134"/>
        <v>0</v>
      </c>
      <c r="Y371" s="23" t="e">
        <f t="shared" ref="Y371" si="138">+(X371*S371)*$Y$4</f>
        <v>#VALUE!</v>
      </c>
    </row>
    <row r="373" spans="1:25" ht="15.75" thickBot="1" x14ac:dyDescent="0.3"/>
    <row r="374" spans="1:25" ht="15.75" x14ac:dyDescent="0.25">
      <c r="A374" s="50" t="s">
        <v>209</v>
      </c>
      <c r="B374" s="51" t="str">
        <f>VLOOKUP(A374,'Lista de Trabajadores'!$A$7:$E$105,2,0)</f>
        <v>Erling DouglasMorales Sanchez</v>
      </c>
      <c r="C374" s="51" t="str">
        <f>VLOOKUP(A374,'Lista de Trabajadores'!$A$7:$E$105,3,0)</f>
        <v>Erling Douglas</v>
      </c>
      <c r="D374" s="52" t="str">
        <f>VLOOKUP(A374,'Lista de Trabajadores'!$A$7:$E$105,4,0)</f>
        <v>Morales Sanchez</v>
      </c>
      <c r="E374" s="53"/>
      <c r="F374" s="53"/>
      <c r="G374" s="53"/>
      <c r="H374" s="53"/>
      <c r="I374" s="54"/>
      <c r="J374" s="37"/>
      <c r="Q374" s="37"/>
      <c r="S374" s="37"/>
      <c r="T374" s="37"/>
      <c r="U374" s="36"/>
      <c r="V374" s="37"/>
      <c r="W374" s="37"/>
      <c r="X374" s="36"/>
      <c r="Y374" s="37"/>
    </row>
    <row r="375" spans="1:25" x14ac:dyDescent="0.25">
      <c r="A375" s="55" t="s">
        <v>166</v>
      </c>
      <c r="B375" s="2"/>
      <c r="C375" s="2"/>
      <c r="D375" s="2"/>
      <c r="E375" s="2"/>
      <c r="F375" s="2"/>
      <c r="G375" s="34"/>
      <c r="H375" s="2"/>
      <c r="I375" s="56"/>
      <c r="R375" s="23" t="str">
        <f>A$374</f>
        <v>t17</v>
      </c>
      <c r="S375" s="23" t="str">
        <f>D$374</f>
        <v>Morales Sanchez</v>
      </c>
      <c r="T375" s="22">
        <f>+AA$7</f>
        <v>0</v>
      </c>
      <c r="U375" s="33">
        <f>COUNTIF($B$375:$F$383,T375)</f>
        <v>0</v>
      </c>
      <c r="V375" s="23" t="e">
        <f>+U375*S375</f>
        <v>#VALUE!</v>
      </c>
      <c r="X375" s="33">
        <f>SUMIF($H$375:$H$383,T375,$I$375:$I$383)</f>
        <v>0</v>
      </c>
      <c r="Y375" s="23" t="e">
        <f>+(X375*S375)*$Y$4</f>
        <v>#VALUE!</v>
      </c>
    </row>
    <row r="376" spans="1:25" x14ac:dyDescent="0.25">
      <c r="A376" s="55" t="s">
        <v>167</v>
      </c>
      <c r="B376" s="2"/>
      <c r="C376" s="2"/>
      <c r="D376" s="2"/>
      <c r="E376" s="2"/>
      <c r="F376" s="2"/>
      <c r="G376" s="34"/>
      <c r="H376" s="2"/>
      <c r="I376" s="56"/>
      <c r="R376" s="23" t="str">
        <f t="shared" ref="R376:R394" si="139">A$374</f>
        <v>t17</v>
      </c>
      <c r="S376" s="23" t="str">
        <f t="shared" ref="S376:S394" si="140">D$374</f>
        <v>Morales Sanchez</v>
      </c>
      <c r="T376" s="22">
        <f>+AA$8</f>
        <v>0</v>
      </c>
      <c r="U376" s="33">
        <f t="shared" ref="U376:U394" si="141">COUNTIF($B$375:$F$383,T376)</f>
        <v>0</v>
      </c>
      <c r="V376" s="23" t="e">
        <f t="shared" ref="V376:V377" si="142">+U376*S376</f>
        <v>#VALUE!</v>
      </c>
      <c r="X376" s="33">
        <f t="shared" ref="X376:X394" si="143">SUMIF($H$375:$H$383,T376,$I$375:$I$383)</f>
        <v>0</v>
      </c>
      <c r="Y376" s="23" t="e">
        <f t="shared" ref="Y376:Y392" si="144">+(X376*S376)*$Y$4</f>
        <v>#VALUE!</v>
      </c>
    </row>
    <row r="377" spans="1:25" x14ac:dyDescent="0.25">
      <c r="A377" s="55" t="s">
        <v>168</v>
      </c>
      <c r="B377" s="2"/>
      <c r="C377" s="2"/>
      <c r="D377" s="2"/>
      <c r="E377" s="2"/>
      <c r="F377" s="2"/>
      <c r="G377" s="34"/>
      <c r="H377" s="2"/>
      <c r="I377" s="56"/>
      <c r="R377" s="23" t="str">
        <f t="shared" si="139"/>
        <v>t17</v>
      </c>
      <c r="S377" s="23" t="str">
        <f t="shared" si="140"/>
        <v>Morales Sanchez</v>
      </c>
      <c r="T377" s="22">
        <f>+AA$9</f>
        <v>0</v>
      </c>
      <c r="U377" s="33">
        <f t="shared" si="141"/>
        <v>0</v>
      </c>
      <c r="V377" s="23" t="e">
        <f t="shared" si="142"/>
        <v>#VALUE!</v>
      </c>
      <c r="X377" s="33">
        <f t="shared" si="143"/>
        <v>0</v>
      </c>
      <c r="Y377" s="23" t="e">
        <f t="shared" si="144"/>
        <v>#VALUE!</v>
      </c>
    </row>
    <row r="378" spans="1:25" x14ac:dyDescent="0.25">
      <c r="A378" s="55" t="s">
        <v>169</v>
      </c>
      <c r="B378" s="2"/>
      <c r="C378" s="2"/>
      <c r="D378" s="2"/>
      <c r="E378" s="2"/>
      <c r="F378" s="2"/>
      <c r="G378" s="34"/>
      <c r="H378" s="2"/>
      <c r="I378" s="56"/>
      <c r="R378" s="23" t="str">
        <f t="shared" si="139"/>
        <v>t17</v>
      </c>
      <c r="S378" s="23" t="str">
        <f t="shared" si="140"/>
        <v>Morales Sanchez</v>
      </c>
      <c r="T378" s="22">
        <f>+AA$10</f>
        <v>0</v>
      </c>
      <c r="U378" s="33">
        <f t="shared" si="141"/>
        <v>0</v>
      </c>
      <c r="V378" s="23" t="e">
        <f>+U378*S378</f>
        <v>#VALUE!</v>
      </c>
      <c r="X378" s="33">
        <f t="shared" si="143"/>
        <v>0</v>
      </c>
      <c r="Y378" s="23" t="e">
        <f t="shared" si="144"/>
        <v>#VALUE!</v>
      </c>
    </row>
    <row r="379" spans="1:25" ht="15.75" thickBot="1" x14ac:dyDescent="0.3">
      <c r="A379" s="55" t="s">
        <v>170</v>
      </c>
      <c r="B379" s="46"/>
      <c r="C379" s="46"/>
      <c r="D379" s="46"/>
      <c r="E379" s="46"/>
      <c r="F379" s="46"/>
      <c r="G379" s="34"/>
      <c r="H379" s="46"/>
      <c r="I379" s="57"/>
      <c r="R379" s="23" t="str">
        <f t="shared" si="139"/>
        <v>t17</v>
      </c>
      <c r="S379" s="23" t="str">
        <f t="shared" si="140"/>
        <v>Morales Sanchez</v>
      </c>
      <c r="T379" s="22">
        <f>+AA$11</f>
        <v>0</v>
      </c>
      <c r="U379" s="33">
        <f t="shared" si="141"/>
        <v>0</v>
      </c>
      <c r="V379" s="23" t="e">
        <f t="shared" ref="V379:V388" si="145">+U379*S379</f>
        <v>#VALUE!</v>
      </c>
      <c r="X379" s="33">
        <f t="shared" si="143"/>
        <v>0</v>
      </c>
      <c r="Y379" s="23" t="e">
        <f t="shared" si="144"/>
        <v>#VALUE!</v>
      </c>
    </row>
    <row r="380" spans="1:25" x14ac:dyDescent="0.25">
      <c r="A380" s="55" t="s">
        <v>171</v>
      </c>
      <c r="B380" s="45"/>
      <c r="C380" s="45"/>
      <c r="D380" s="45"/>
      <c r="E380" s="45"/>
      <c r="F380" s="45"/>
      <c r="G380" s="34"/>
      <c r="H380" s="45"/>
      <c r="I380" s="58"/>
      <c r="R380" s="23" t="str">
        <f t="shared" si="139"/>
        <v>t17</v>
      </c>
      <c r="S380" s="23" t="str">
        <f t="shared" si="140"/>
        <v>Morales Sanchez</v>
      </c>
      <c r="T380" s="22">
        <f>+AA$12</f>
        <v>0</v>
      </c>
      <c r="U380" s="33">
        <f t="shared" si="141"/>
        <v>0</v>
      </c>
      <c r="V380" s="23" t="e">
        <f t="shared" si="145"/>
        <v>#VALUE!</v>
      </c>
      <c r="X380" s="33">
        <f t="shared" si="143"/>
        <v>0</v>
      </c>
      <c r="Y380" s="23" t="e">
        <f t="shared" si="144"/>
        <v>#VALUE!</v>
      </c>
    </row>
    <row r="381" spans="1:25" x14ac:dyDescent="0.25">
      <c r="A381" s="55" t="s">
        <v>172</v>
      </c>
      <c r="B381" s="2"/>
      <c r="C381" s="2"/>
      <c r="D381" s="2"/>
      <c r="E381" s="2"/>
      <c r="F381" s="2"/>
      <c r="G381" s="34"/>
      <c r="H381" s="2"/>
      <c r="I381" s="56"/>
      <c r="R381" s="23" t="str">
        <f t="shared" si="139"/>
        <v>t17</v>
      </c>
      <c r="S381" s="23" t="str">
        <f t="shared" si="140"/>
        <v>Morales Sanchez</v>
      </c>
      <c r="T381" s="22">
        <f>+AA$13</f>
        <v>0</v>
      </c>
      <c r="U381" s="33">
        <f t="shared" si="141"/>
        <v>0</v>
      </c>
      <c r="V381" s="23" t="e">
        <f t="shared" si="145"/>
        <v>#VALUE!</v>
      </c>
      <c r="X381" s="33">
        <f t="shared" si="143"/>
        <v>0</v>
      </c>
      <c r="Y381" s="23" t="e">
        <f t="shared" si="144"/>
        <v>#VALUE!</v>
      </c>
    </row>
    <row r="382" spans="1:25" x14ac:dyDescent="0.25">
      <c r="A382" s="55" t="s">
        <v>173</v>
      </c>
      <c r="B382" s="2"/>
      <c r="C382" s="2"/>
      <c r="D382" s="2"/>
      <c r="E382" s="2"/>
      <c r="F382" s="2"/>
      <c r="G382" s="34"/>
      <c r="H382" s="2"/>
      <c r="I382" s="56"/>
      <c r="R382" s="23" t="str">
        <f t="shared" si="139"/>
        <v>t17</v>
      </c>
      <c r="S382" s="23" t="str">
        <f t="shared" si="140"/>
        <v>Morales Sanchez</v>
      </c>
      <c r="T382" s="22">
        <f>+AA$14</f>
        <v>0</v>
      </c>
      <c r="U382" s="33">
        <f t="shared" si="141"/>
        <v>0</v>
      </c>
      <c r="V382" s="23" t="e">
        <f t="shared" si="145"/>
        <v>#VALUE!</v>
      </c>
      <c r="X382" s="33">
        <f t="shared" si="143"/>
        <v>0</v>
      </c>
      <c r="Y382" s="23" t="e">
        <f t="shared" si="144"/>
        <v>#VALUE!</v>
      </c>
    </row>
    <row r="383" spans="1:25" x14ac:dyDescent="0.25">
      <c r="A383" s="55" t="s">
        <v>174</v>
      </c>
      <c r="B383" s="2"/>
      <c r="C383" s="2"/>
      <c r="D383" s="2"/>
      <c r="E383" s="2"/>
      <c r="F383" s="2"/>
      <c r="G383" s="34"/>
      <c r="H383" s="2"/>
      <c r="I383" s="56"/>
      <c r="R383" s="23" t="str">
        <f t="shared" si="139"/>
        <v>t17</v>
      </c>
      <c r="S383" s="23" t="str">
        <f t="shared" si="140"/>
        <v>Morales Sanchez</v>
      </c>
      <c r="T383" s="22">
        <f>+AA$15</f>
        <v>0</v>
      </c>
      <c r="U383" s="33">
        <f t="shared" si="141"/>
        <v>0</v>
      </c>
      <c r="V383" s="23" t="e">
        <f t="shared" si="145"/>
        <v>#VALUE!</v>
      </c>
      <c r="X383" s="33">
        <f t="shared" si="143"/>
        <v>0</v>
      </c>
      <c r="Y383" s="23" t="e">
        <f t="shared" si="144"/>
        <v>#VALUE!</v>
      </c>
    </row>
    <row r="384" spans="1:25" x14ac:dyDescent="0.25">
      <c r="A384" s="55"/>
      <c r="B384" s="34"/>
      <c r="C384" s="34"/>
      <c r="D384" s="34"/>
      <c r="E384" s="34"/>
      <c r="F384" s="34"/>
      <c r="G384" s="34"/>
      <c r="H384" s="34"/>
      <c r="I384" s="59"/>
      <c r="R384" s="23" t="str">
        <f t="shared" si="139"/>
        <v>t17</v>
      </c>
      <c r="S384" s="23" t="str">
        <f t="shared" si="140"/>
        <v>Morales Sanchez</v>
      </c>
      <c r="T384" s="22">
        <f>+AA$16</f>
        <v>0</v>
      </c>
      <c r="U384" s="33">
        <f t="shared" si="141"/>
        <v>0</v>
      </c>
      <c r="V384" s="23" t="e">
        <f t="shared" si="145"/>
        <v>#VALUE!</v>
      </c>
      <c r="X384" s="33">
        <f t="shared" si="143"/>
        <v>0</v>
      </c>
      <c r="Y384" s="23" t="e">
        <f t="shared" si="144"/>
        <v>#VALUE!</v>
      </c>
    </row>
    <row r="385" spans="1:25" x14ac:dyDescent="0.25">
      <c r="A385" s="55"/>
      <c r="B385" s="34"/>
      <c r="C385" s="34"/>
      <c r="D385" s="34"/>
      <c r="E385" s="34"/>
      <c r="F385" s="34"/>
      <c r="G385" s="34"/>
      <c r="H385" s="34"/>
      <c r="I385" s="59"/>
      <c r="R385" s="23" t="str">
        <f t="shared" si="139"/>
        <v>t17</v>
      </c>
      <c r="S385" s="23" t="str">
        <f t="shared" si="140"/>
        <v>Morales Sanchez</v>
      </c>
      <c r="T385" s="22">
        <f>+AA$17</f>
        <v>0</v>
      </c>
      <c r="U385" s="33">
        <f t="shared" si="141"/>
        <v>0</v>
      </c>
      <c r="V385" s="23" t="e">
        <f t="shared" si="145"/>
        <v>#VALUE!</v>
      </c>
      <c r="X385" s="33">
        <f t="shared" si="143"/>
        <v>0</v>
      </c>
      <c r="Y385" s="23" t="e">
        <f t="shared" si="144"/>
        <v>#VALUE!</v>
      </c>
    </row>
    <row r="386" spans="1:25" x14ac:dyDescent="0.25">
      <c r="A386" s="55"/>
      <c r="B386" s="34"/>
      <c r="C386" s="34"/>
      <c r="D386" s="34"/>
      <c r="E386" s="34"/>
      <c r="F386" s="34"/>
      <c r="G386" s="34"/>
      <c r="H386" s="34"/>
      <c r="I386" s="59"/>
      <c r="R386" s="23" t="str">
        <f t="shared" si="139"/>
        <v>t17</v>
      </c>
      <c r="S386" s="23" t="str">
        <f t="shared" si="140"/>
        <v>Morales Sanchez</v>
      </c>
      <c r="T386" s="22">
        <f>+AA$18</f>
        <v>0</v>
      </c>
      <c r="U386" s="33">
        <f t="shared" si="141"/>
        <v>0</v>
      </c>
      <c r="V386" s="23" t="e">
        <f t="shared" si="145"/>
        <v>#VALUE!</v>
      </c>
      <c r="X386" s="33">
        <f t="shared" si="143"/>
        <v>0</v>
      </c>
      <c r="Y386" s="23" t="e">
        <f t="shared" si="144"/>
        <v>#VALUE!</v>
      </c>
    </row>
    <row r="387" spans="1:25" x14ac:dyDescent="0.25">
      <c r="A387" s="55"/>
      <c r="B387" s="34"/>
      <c r="C387" s="34"/>
      <c r="D387" s="34"/>
      <c r="E387" s="34"/>
      <c r="F387" s="34"/>
      <c r="G387" s="34"/>
      <c r="H387" s="34"/>
      <c r="I387" s="59"/>
      <c r="R387" s="23" t="str">
        <f t="shared" si="139"/>
        <v>t17</v>
      </c>
      <c r="S387" s="23" t="str">
        <f t="shared" si="140"/>
        <v>Morales Sanchez</v>
      </c>
      <c r="T387" s="22">
        <f>+AA$19</f>
        <v>0</v>
      </c>
      <c r="U387" s="33">
        <f t="shared" si="141"/>
        <v>0</v>
      </c>
      <c r="V387" s="23" t="e">
        <f t="shared" si="145"/>
        <v>#VALUE!</v>
      </c>
      <c r="X387" s="33">
        <f t="shared" si="143"/>
        <v>0</v>
      </c>
      <c r="Y387" s="23" t="e">
        <f t="shared" si="144"/>
        <v>#VALUE!</v>
      </c>
    </row>
    <row r="388" spans="1:25" x14ac:dyDescent="0.25">
      <c r="A388" s="55"/>
      <c r="B388" s="34"/>
      <c r="C388" s="34"/>
      <c r="D388" s="34"/>
      <c r="E388" s="34"/>
      <c r="F388" s="34"/>
      <c r="G388" s="34"/>
      <c r="H388" s="34"/>
      <c r="I388" s="59"/>
      <c r="R388" s="23" t="str">
        <f t="shared" si="139"/>
        <v>t17</v>
      </c>
      <c r="S388" s="23" t="str">
        <f t="shared" si="140"/>
        <v>Morales Sanchez</v>
      </c>
      <c r="T388" s="22">
        <f>+AA$20</f>
        <v>0</v>
      </c>
      <c r="U388" s="33">
        <f t="shared" si="141"/>
        <v>0</v>
      </c>
      <c r="V388" s="23" t="e">
        <f t="shared" si="145"/>
        <v>#VALUE!</v>
      </c>
      <c r="X388" s="33">
        <f t="shared" si="143"/>
        <v>0</v>
      </c>
      <c r="Y388" s="23" t="e">
        <f t="shared" si="144"/>
        <v>#VALUE!</v>
      </c>
    </row>
    <row r="389" spans="1:25" x14ac:dyDescent="0.25">
      <c r="A389" s="55"/>
      <c r="B389" s="34"/>
      <c r="C389" s="34"/>
      <c r="D389" s="34"/>
      <c r="E389" s="34"/>
      <c r="F389" s="34"/>
      <c r="G389" s="34"/>
      <c r="H389" s="34"/>
      <c r="I389" s="59"/>
      <c r="R389" s="23" t="str">
        <f t="shared" si="139"/>
        <v>t17</v>
      </c>
      <c r="S389" s="23" t="str">
        <f t="shared" si="140"/>
        <v>Morales Sanchez</v>
      </c>
      <c r="T389" s="22">
        <f>+AA$21</f>
        <v>0</v>
      </c>
      <c r="U389" s="33">
        <f t="shared" si="141"/>
        <v>0</v>
      </c>
      <c r="V389" s="23" t="e">
        <f>+U389*S389</f>
        <v>#VALUE!</v>
      </c>
      <c r="X389" s="33">
        <f t="shared" si="143"/>
        <v>0</v>
      </c>
      <c r="Y389" s="23" t="e">
        <f t="shared" si="144"/>
        <v>#VALUE!</v>
      </c>
    </row>
    <row r="390" spans="1:25" x14ac:dyDescent="0.25">
      <c r="A390" s="55"/>
      <c r="B390" s="34"/>
      <c r="C390" s="34"/>
      <c r="D390" s="34"/>
      <c r="E390" s="34"/>
      <c r="F390" s="34"/>
      <c r="G390" s="34"/>
      <c r="H390" s="34"/>
      <c r="I390" s="59"/>
      <c r="R390" s="23" t="str">
        <f t="shared" si="139"/>
        <v>t17</v>
      </c>
      <c r="S390" s="23" t="str">
        <f t="shared" si="140"/>
        <v>Morales Sanchez</v>
      </c>
      <c r="T390" s="22">
        <f>+AA$22</f>
        <v>0</v>
      </c>
      <c r="U390" s="33">
        <f t="shared" si="141"/>
        <v>0</v>
      </c>
      <c r="V390" s="23" t="e">
        <f t="shared" ref="V390:V393" si="146">+U390*S390</f>
        <v>#VALUE!</v>
      </c>
      <c r="X390" s="33">
        <f t="shared" si="143"/>
        <v>0</v>
      </c>
      <c r="Y390" s="23" t="e">
        <f t="shared" si="144"/>
        <v>#VALUE!</v>
      </c>
    </row>
    <row r="391" spans="1:25" x14ac:dyDescent="0.25">
      <c r="A391" s="55"/>
      <c r="B391" s="34"/>
      <c r="C391" s="34"/>
      <c r="D391" s="34"/>
      <c r="E391" s="34"/>
      <c r="F391" s="34"/>
      <c r="G391" s="34"/>
      <c r="H391" s="34"/>
      <c r="I391" s="59"/>
      <c r="R391" s="23" t="str">
        <f t="shared" si="139"/>
        <v>t17</v>
      </c>
      <c r="S391" s="23" t="str">
        <f t="shared" si="140"/>
        <v>Morales Sanchez</v>
      </c>
      <c r="T391" s="22">
        <f>+AA$23</f>
        <v>0</v>
      </c>
      <c r="U391" s="33">
        <f t="shared" si="141"/>
        <v>0</v>
      </c>
      <c r="V391" s="23" t="e">
        <f t="shared" si="146"/>
        <v>#VALUE!</v>
      </c>
      <c r="X391" s="33">
        <f t="shared" si="143"/>
        <v>0</v>
      </c>
      <c r="Y391" s="23" t="e">
        <f t="shared" si="144"/>
        <v>#VALUE!</v>
      </c>
    </row>
    <row r="392" spans="1:25" x14ac:dyDescent="0.25">
      <c r="A392" s="55"/>
      <c r="B392" s="34"/>
      <c r="C392" s="34"/>
      <c r="D392" s="34"/>
      <c r="E392" s="34"/>
      <c r="F392" s="34"/>
      <c r="G392" s="34"/>
      <c r="H392" s="34"/>
      <c r="I392" s="59"/>
      <c r="R392" s="23" t="str">
        <f t="shared" si="139"/>
        <v>t17</v>
      </c>
      <c r="S392" s="23" t="str">
        <f t="shared" si="140"/>
        <v>Morales Sanchez</v>
      </c>
      <c r="T392" s="22">
        <f>+AA$24</f>
        <v>0</v>
      </c>
      <c r="U392" s="33">
        <f t="shared" si="141"/>
        <v>0</v>
      </c>
      <c r="V392" s="23" t="e">
        <f t="shared" si="146"/>
        <v>#VALUE!</v>
      </c>
      <c r="X392" s="33">
        <f t="shared" si="143"/>
        <v>0</v>
      </c>
      <c r="Y392" s="23" t="e">
        <f t="shared" si="144"/>
        <v>#VALUE!</v>
      </c>
    </row>
    <row r="393" spans="1:25" x14ac:dyDescent="0.25">
      <c r="A393" s="55"/>
      <c r="B393" s="34"/>
      <c r="C393" s="34"/>
      <c r="D393" s="34"/>
      <c r="E393" s="34"/>
      <c r="F393" s="34"/>
      <c r="G393" s="34"/>
      <c r="H393" s="34"/>
      <c r="I393" s="59"/>
      <c r="R393" s="23" t="str">
        <f t="shared" si="139"/>
        <v>t17</v>
      </c>
      <c r="S393" s="23" t="str">
        <f t="shared" si="140"/>
        <v>Morales Sanchez</v>
      </c>
      <c r="T393" s="22">
        <f>+AA$25</f>
        <v>0</v>
      </c>
      <c r="U393" s="33">
        <f t="shared" si="141"/>
        <v>0</v>
      </c>
      <c r="V393" s="23" t="e">
        <f t="shared" si="146"/>
        <v>#VALUE!</v>
      </c>
      <c r="X393" s="33">
        <f t="shared" si="143"/>
        <v>0</v>
      </c>
      <c r="Y393" s="23" t="e">
        <f>+(X393*S393)*$Y$4</f>
        <v>#VALUE!</v>
      </c>
    </row>
    <row r="394" spans="1:25" ht="15.75" thickBot="1" x14ac:dyDescent="0.3">
      <c r="A394" s="60"/>
      <c r="B394" s="61"/>
      <c r="C394" s="61"/>
      <c r="D394" s="61"/>
      <c r="E394" s="61"/>
      <c r="F394" s="61"/>
      <c r="G394" s="61"/>
      <c r="H394" s="61"/>
      <c r="I394" s="62"/>
      <c r="R394" s="23" t="str">
        <f t="shared" si="139"/>
        <v>t17</v>
      </c>
      <c r="S394" s="23" t="str">
        <f t="shared" si="140"/>
        <v>Morales Sanchez</v>
      </c>
      <c r="T394" s="22">
        <f>+AA$26</f>
        <v>0</v>
      </c>
      <c r="U394" s="33">
        <f t="shared" si="141"/>
        <v>0</v>
      </c>
      <c r="V394" s="23" t="e">
        <f>+U394*S394</f>
        <v>#VALUE!</v>
      </c>
      <c r="X394" s="33">
        <f t="shared" si="143"/>
        <v>0</v>
      </c>
      <c r="Y394" s="23" t="e">
        <f t="shared" ref="Y394" si="147">+(X394*S394)*$Y$4</f>
        <v>#VALUE!</v>
      </c>
    </row>
    <row r="396" spans="1:25" ht="15.75" thickBot="1" x14ac:dyDescent="0.3"/>
    <row r="397" spans="1:25" ht="15.75" x14ac:dyDescent="0.25">
      <c r="A397" s="50" t="s">
        <v>210</v>
      </c>
      <c r="B397" s="51" t="str">
        <f>VLOOKUP(A397,'Lista de Trabajadores'!$A$7:$E$105,2,0)</f>
        <v>Francisco Javier Diaz Medina</v>
      </c>
      <c r="C397" s="51" t="str">
        <f>VLOOKUP(A397,'Lista de Trabajadores'!$A$7:$E$105,3,0)</f>
        <v xml:space="preserve">Francisco Javier </v>
      </c>
      <c r="D397" s="52" t="str">
        <f>VLOOKUP(A397,'Lista de Trabajadores'!$A$7:$E$105,4,0)</f>
        <v>Diaz Medina</v>
      </c>
      <c r="E397" s="53"/>
      <c r="F397" s="53"/>
      <c r="G397" s="53"/>
      <c r="H397" s="53"/>
      <c r="I397" s="54"/>
      <c r="J397" s="37"/>
      <c r="Q397" s="37"/>
      <c r="S397" s="37"/>
      <c r="T397" s="37"/>
      <c r="U397" s="36"/>
      <c r="V397" s="37"/>
      <c r="W397" s="37"/>
      <c r="X397" s="36"/>
      <c r="Y397" s="37"/>
    </row>
    <row r="398" spans="1:25" x14ac:dyDescent="0.25">
      <c r="A398" s="55" t="s">
        <v>166</v>
      </c>
      <c r="B398" s="2"/>
      <c r="C398" s="2"/>
      <c r="D398" s="2"/>
      <c r="E398" s="2"/>
      <c r="F398" s="2"/>
      <c r="G398" s="34"/>
      <c r="H398" s="2"/>
      <c r="I398" s="56"/>
      <c r="R398" s="23" t="str">
        <f>A$397</f>
        <v>t18</v>
      </c>
      <c r="S398" s="23" t="str">
        <f>D$397</f>
        <v>Diaz Medina</v>
      </c>
      <c r="T398" s="22">
        <f>+AA$7</f>
        <v>0</v>
      </c>
      <c r="U398" s="33">
        <f>COUNTIF($B$398:$F$406,T398)</f>
        <v>0</v>
      </c>
      <c r="V398" s="23" t="e">
        <f>+U398*S398</f>
        <v>#VALUE!</v>
      </c>
      <c r="X398" s="33">
        <f>SUMIF($H$398:$H$406,T398,$I$398:$I$406)</f>
        <v>0</v>
      </c>
      <c r="Y398" s="23" t="e">
        <f>+(X398*S398)*$Y$4</f>
        <v>#VALUE!</v>
      </c>
    </row>
    <row r="399" spans="1:25" x14ac:dyDescent="0.25">
      <c r="A399" s="55" t="s">
        <v>167</v>
      </c>
      <c r="B399" s="2"/>
      <c r="C399" s="2"/>
      <c r="D399" s="2"/>
      <c r="E399" s="2"/>
      <c r="F399" s="2"/>
      <c r="G399" s="34"/>
      <c r="H399" s="2"/>
      <c r="I399" s="56"/>
      <c r="R399" s="23" t="str">
        <f t="shared" ref="R399:R417" si="148">A$397</f>
        <v>t18</v>
      </c>
      <c r="S399" s="23" t="str">
        <f t="shared" ref="S399:S417" si="149">D$397</f>
        <v>Diaz Medina</v>
      </c>
      <c r="T399" s="22">
        <f>+AA$8</f>
        <v>0</v>
      </c>
      <c r="U399" s="33">
        <f t="shared" ref="U399:U417" si="150">COUNTIF($B$398:$F$406,T399)</f>
        <v>0</v>
      </c>
      <c r="V399" s="23" t="e">
        <f t="shared" ref="V399:V400" si="151">+U399*S399</f>
        <v>#VALUE!</v>
      </c>
      <c r="X399" s="33">
        <f t="shared" ref="X399:X417" si="152">SUMIF($H$398:$H$406,T399,$I$398:$I$406)</f>
        <v>0</v>
      </c>
      <c r="Y399" s="23" t="e">
        <f t="shared" ref="Y399:Y415" si="153">+(X399*S399)*$Y$4</f>
        <v>#VALUE!</v>
      </c>
    </row>
    <row r="400" spans="1:25" x14ac:dyDescent="0.25">
      <c r="A400" s="55" t="s">
        <v>168</v>
      </c>
      <c r="B400" s="2"/>
      <c r="C400" s="2"/>
      <c r="D400" s="2"/>
      <c r="E400" s="2"/>
      <c r="F400" s="2"/>
      <c r="G400" s="34"/>
      <c r="H400" s="2"/>
      <c r="I400" s="56"/>
      <c r="R400" s="23" t="str">
        <f t="shared" si="148"/>
        <v>t18</v>
      </c>
      <c r="S400" s="23" t="str">
        <f t="shared" si="149"/>
        <v>Diaz Medina</v>
      </c>
      <c r="T400" s="22">
        <f>+AA$9</f>
        <v>0</v>
      </c>
      <c r="U400" s="33">
        <f t="shared" si="150"/>
        <v>0</v>
      </c>
      <c r="V400" s="23" t="e">
        <f t="shared" si="151"/>
        <v>#VALUE!</v>
      </c>
      <c r="X400" s="33">
        <f t="shared" si="152"/>
        <v>0</v>
      </c>
      <c r="Y400" s="23" t="e">
        <f t="shared" si="153"/>
        <v>#VALUE!</v>
      </c>
    </row>
    <row r="401" spans="1:25" x14ac:dyDescent="0.25">
      <c r="A401" s="55" t="s">
        <v>169</v>
      </c>
      <c r="B401" s="2"/>
      <c r="C401" s="2"/>
      <c r="D401" s="2"/>
      <c r="E401" s="2"/>
      <c r="F401" s="2"/>
      <c r="G401" s="34"/>
      <c r="H401" s="2"/>
      <c r="I401" s="56"/>
      <c r="R401" s="23" t="str">
        <f t="shared" si="148"/>
        <v>t18</v>
      </c>
      <c r="S401" s="23" t="str">
        <f t="shared" si="149"/>
        <v>Diaz Medina</v>
      </c>
      <c r="T401" s="22">
        <f>+AA$10</f>
        <v>0</v>
      </c>
      <c r="U401" s="33">
        <f t="shared" si="150"/>
        <v>0</v>
      </c>
      <c r="V401" s="23" t="e">
        <f>+U401*S401</f>
        <v>#VALUE!</v>
      </c>
      <c r="X401" s="33">
        <f t="shared" si="152"/>
        <v>0</v>
      </c>
      <c r="Y401" s="23" t="e">
        <f t="shared" si="153"/>
        <v>#VALUE!</v>
      </c>
    </row>
    <row r="402" spans="1:25" ht="15.75" thickBot="1" x14ac:dyDescent="0.3">
      <c r="A402" s="55" t="s">
        <v>170</v>
      </c>
      <c r="B402" s="46"/>
      <c r="C402" s="46"/>
      <c r="D402" s="46"/>
      <c r="E402" s="46"/>
      <c r="F402" s="46"/>
      <c r="G402" s="34"/>
      <c r="H402" s="46"/>
      <c r="I402" s="57"/>
      <c r="R402" s="23" t="str">
        <f t="shared" si="148"/>
        <v>t18</v>
      </c>
      <c r="S402" s="23" t="str">
        <f t="shared" si="149"/>
        <v>Diaz Medina</v>
      </c>
      <c r="T402" s="22">
        <f>+AA$11</f>
        <v>0</v>
      </c>
      <c r="U402" s="33">
        <f t="shared" si="150"/>
        <v>0</v>
      </c>
      <c r="V402" s="23" t="e">
        <f t="shared" ref="V402:V411" si="154">+U402*S402</f>
        <v>#VALUE!</v>
      </c>
      <c r="X402" s="33">
        <f t="shared" si="152"/>
        <v>0</v>
      </c>
      <c r="Y402" s="23" t="e">
        <f t="shared" si="153"/>
        <v>#VALUE!</v>
      </c>
    </row>
    <row r="403" spans="1:25" x14ac:dyDescent="0.25">
      <c r="A403" s="55" t="s">
        <v>171</v>
      </c>
      <c r="B403" s="45"/>
      <c r="C403" s="45"/>
      <c r="D403" s="45"/>
      <c r="E403" s="45"/>
      <c r="F403" s="45"/>
      <c r="G403" s="34"/>
      <c r="H403" s="45"/>
      <c r="I403" s="58"/>
      <c r="R403" s="23" t="str">
        <f t="shared" si="148"/>
        <v>t18</v>
      </c>
      <c r="S403" s="23" t="str">
        <f t="shared" si="149"/>
        <v>Diaz Medina</v>
      </c>
      <c r="T403" s="22">
        <f>+AA$12</f>
        <v>0</v>
      </c>
      <c r="U403" s="33">
        <f t="shared" si="150"/>
        <v>0</v>
      </c>
      <c r="V403" s="23" t="e">
        <f t="shared" si="154"/>
        <v>#VALUE!</v>
      </c>
      <c r="X403" s="33">
        <f t="shared" si="152"/>
        <v>0</v>
      </c>
      <c r="Y403" s="23" t="e">
        <f t="shared" si="153"/>
        <v>#VALUE!</v>
      </c>
    </row>
    <row r="404" spans="1:25" x14ac:dyDescent="0.25">
      <c r="A404" s="55" t="s">
        <v>172</v>
      </c>
      <c r="B404" s="2"/>
      <c r="C404" s="2"/>
      <c r="D404" s="2"/>
      <c r="E404" s="2"/>
      <c r="F404" s="2"/>
      <c r="G404" s="34"/>
      <c r="H404" s="2"/>
      <c r="I404" s="56"/>
      <c r="R404" s="23" t="str">
        <f t="shared" si="148"/>
        <v>t18</v>
      </c>
      <c r="S404" s="23" t="str">
        <f t="shared" si="149"/>
        <v>Diaz Medina</v>
      </c>
      <c r="T404" s="22">
        <f>+AA$13</f>
        <v>0</v>
      </c>
      <c r="U404" s="33">
        <f t="shared" si="150"/>
        <v>0</v>
      </c>
      <c r="V404" s="23" t="e">
        <f t="shared" si="154"/>
        <v>#VALUE!</v>
      </c>
      <c r="X404" s="33">
        <f t="shared" si="152"/>
        <v>0</v>
      </c>
      <c r="Y404" s="23" t="e">
        <f t="shared" si="153"/>
        <v>#VALUE!</v>
      </c>
    </row>
    <row r="405" spans="1:25" x14ac:dyDescent="0.25">
      <c r="A405" s="55" t="s">
        <v>173</v>
      </c>
      <c r="B405" s="2"/>
      <c r="C405" s="2"/>
      <c r="D405" s="2"/>
      <c r="E405" s="2"/>
      <c r="F405" s="2"/>
      <c r="G405" s="34"/>
      <c r="H405" s="2"/>
      <c r="I405" s="56"/>
      <c r="R405" s="23" t="str">
        <f t="shared" si="148"/>
        <v>t18</v>
      </c>
      <c r="S405" s="23" t="str">
        <f t="shared" si="149"/>
        <v>Diaz Medina</v>
      </c>
      <c r="T405" s="22">
        <f>+AA$14</f>
        <v>0</v>
      </c>
      <c r="U405" s="33">
        <f t="shared" si="150"/>
        <v>0</v>
      </c>
      <c r="V405" s="23" t="e">
        <f t="shared" si="154"/>
        <v>#VALUE!</v>
      </c>
      <c r="X405" s="33">
        <f t="shared" si="152"/>
        <v>0</v>
      </c>
      <c r="Y405" s="23" t="e">
        <f t="shared" si="153"/>
        <v>#VALUE!</v>
      </c>
    </row>
    <row r="406" spans="1:25" x14ac:dyDescent="0.25">
      <c r="A406" s="55" t="s">
        <v>174</v>
      </c>
      <c r="B406" s="2"/>
      <c r="C406" s="2"/>
      <c r="D406" s="2"/>
      <c r="E406" s="2"/>
      <c r="F406" s="2"/>
      <c r="G406" s="34"/>
      <c r="H406" s="2"/>
      <c r="I406" s="56"/>
      <c r="R406" s="23" t="str">
        <f t="shared" si="148"/>
        <v>t18</v>
      </c>
      <c r="S406" s="23" t="str">
        <f t="shared" si="149"/>
        <v>Diaz Medina</v>
      </c>
      <c r="T406" s="22">
        <f>+AA$15</f>
        <v>0</v>
      </c>
      <c r="U406" s="33">
        <f t="shared" si="150"/>
        <v>0</v>
      </c>
      <c r="V406" s="23" t="e">
        <f t="shared" si="154"/>
        <v>#VALUE!</v>
      </c>
      <c r="X406" s="33">
        <f t="shared" si="152"/>
        <v>0</v>
      </c>
      <c r="Y406" s="23" t="e">
        <f t="shared" si="153"/>
        <v>#VALUE!</v>
      </c>
    </row>
    <row r="407" spans="1:25" x14ac:dyDescent="0.25">
      <c r="A407" s="55"/>
      <c r="B407" s="34"/>
      <c r="C407" s="34"/>
      <c r="D407" s="34"/>
      <c r="E407" s="34"/>
      <c r="F407" s="34"/>
      <c r="G407" s="34"/>
      <c r="H407" s="34"/>
      <c r="I407" s="59"/>
      <c r="R407" s="23" t="str">
        <f t="shared" si="148"/>
        <v>t18</v>
      </c>
      <c r="S407" s="23" t="str">
        <f t="shared" si="149"/>
        <v>Diaz Medina</v>
      </c>
      <c r="T407" s="22">
        <f>+AA$16</f>
        <v>0</v>
      </c>
      <c r="U407" s="33">
        <f t="shared" si="150"/>
        <v>0</v>
      </c>
      <c r="V407" s="23" t="e">
        <f t="shared" si="154"/>
        <v>#VALUE!</v>
      </c>
      <c r="X407" s="33">
        <f t="shared" si="152"/>
        <v>0</v>
      </c>
      <c r="Y407" s="23" t="e">
        <f t="shared" si="153"/>
        <v>#VALUE!</v>
      </c>
    </row>
    <row r="408" spans="1:25" x14ac:dyDescent="0.25">
      <c r="A408" s="55"/>
      <c r="B408" s="34"/>
      <c r="C408" s="34"/>
      <c r="D408" s="34"/>
      <c r="E408" s="34"/>
      <c r="F408" s="34"/>
      <c r="G408" s="34"/>
      <c r="H408" s="34"/>
      <c r="I408" s="59"/>
      <c r="R408" s="23" t="str">
        <f t="shared" si="148"/>
        <v>t18</v>
      </c>
      <c r="S408" s="23" t="str">
        <f t="shared" si="149"/>
        <v>Diaz Medina</v>
      </c>
      <c r="T408" s="22">
        <f>+AA$17</f>
        <v>0</v>
      </c>
      <c r="U408" s="33">
        <f t="shared" si="150"/>
        <v>0</v>
      </c>
      <c r="V408" s="23" t="e">
        <f t="shared" si="154"/>
        <v>#VALUE!</v>
      </c>
      <c r="X408" s="33">
        <f t="shared" si="152"/>
        <v>0</v>
      </c>
      <c r="Y408" s="23" t="e">
        <f t="shared" si="153"/>
        <v>#VALUE!</v>
      </c>
    </row>
    <row r="409" spans="1:25" x14ac:dyDescent="0.25">
      <c r="A409" s="55"/>
      <c r="B409" s="34"/>
      <c r="C409" s="34"/>
      <c r="D409" s="34"/>
      <c r="E409" s="34"/>
      <c r="F409" s="34"/>
      <c r="G409" s="34"/>
      <c r="H409" s="34"/>
      <c r="I409" s="59"/>
      <c r="R409" s="23" t="str">
        <f t="shared" si="148"/>
        <v>t18</v>
      </c>
      <c r="S409" s="23" t="str">
        <f t="shared" si="149"/>
        <v>Diaz Medina</v>
      </c>
      <c r="T409" s="22">
        <f>+AA$18</f>
        <v>0</v>
      </c>
      <c r="U409" s="33">
        <f t="shared" si="150"/>
        <v>0</v>
      </c>
      <c r="V409" s="23" t="e">
        <f t="shared" si="154"/>
        <v>#VALUE!</v>
      </c>
      <c r="X409" s="33">
        <f t="shared" si="152"/>
        <v>0</v>
      </c>
      <c r="Y409" s="23" t="e">
        <f t="shared" si="153"/>
        <v>#VALUE!</v>
      </c>
    </row>
    <row r="410" spans="1:25" x14ac:dyDescent="0.25">
      <c r="A410" s="55"/>
      <c r="B410" s="34"/>
      <c r="C410" s="34"/>
      <c r="D410" s="34"/>
      <c r="E410" s="34"/>
      <c r="F410" s="34"/>
      <c r="G410" s="34"/>
      <c r="H410" s="34"/>
      <c r="I410" s="59"/>
      <c r="R410" s="23" t="str">
        <f t="shared" si="148"/>
        <v>t18</v>
      </c>
      <c r="S410" s="23" t="str">
        <f t="shared" si="149"/>
        <v>Diaz Medina</v>
      </c>
      <c r="T410" s="22">
        <f>+AA$19</f>
        <v>0</v>
      </c>
      <c r="U410" s="33">
        <f t="shared" si="150"/>
        <v>0</v>
      </c>
      <c r="V410" s="23" t="e">
        <f t="shared" si="154"/>
        <v>#VALUE!</v>
      </c>
      <c r="X410" s="33">
        <f t="shared" si="152"/>
        <v>0</v>
      </c>
      <c r="Y410" s="23" t="e">
        <f t="shared" si="153"/>
        <v>#VALUE!</v>
      </c>
    </row>
    <row r="411" spans="1:25" x14ac:dyDescent="0.25">
      <c r="A411" s="55"/>
      <c r="B411" s="34"/>
      <c r="C411" s="34"/>
      <c r="D411" s="34"/>
      <c r="E411" s="34"/>
      <c r="F411" s="34"/>
      <c r="G411" s="34"/>
      <c r="H411" s="34"/>
      <c r="I411" s="59"/>
      <c r="R411" s="23" t="str">
        <f t="shared" si="148"/>
        <v>t18</v>
      </c>
      <c r="S411" s="23" t="str">
        <f t="shared" si="149"/>
        <v>Diaz Medina</v>
      </c>
      <c r="T411" s="22">
        <f>+AA$20</f>
        <v>0</v>
      </c>
      <c r="U411" s="33">
        <f t="shared" si="150"/>
        <v>0</v>
      </c>
      <c r="V411" s="23" t="e">
        <f t="shared" si="154"/>
        <v>#VALUE!</v>
      </c>
      <c r="X411" s="33">
        <f t="shared" si="152"/>
        <v>0</v>
      </c>
      <c r="Y411" s="23" t="e">
        <f t="shared" si="153"/>
        <v>#VALUE!</v>
      </c>
    </row>
    <row r="412" spans="1:25" x14ac:dyDescent="0.25">
      <c r="A412" s="55"/>
      <c r="B412" s="34"/>
      <c r="C412" s="34"/>
      <c r="D412" s="34"/>
      <c r="E412" s="34"/>
      <c r="F412" s="34"/>
      <c r="G412" s="34"/>
      <c r="H412" s="34"/>
      <c r="I412" s="59"/>
      <c r="R412" s="23" t="str">
        <f t="shared" si="148"/>
        <v>t18</v>
      </c>
      <c r="S412" s="23" t="str">
        <f t="shared" si="149"/>
        <v>Diaz Medina</v>
      </c>
      <c r="T412" s="22">
        <f>+AA$21</f>
        <v>0</v>
      </c>
      <c r="U412" s="33">
        <f t="shared" si="150"/>
        <v>0</v>
      </c>
      <c r="V412" s="23" t="e">
        <f>+U412*S412</f>
        <v>#VALUE!</v>
      </c>
      <c r="X412" s="33">
        <f t="shared" si="152"/>
        <v>0</v>
      </c>
      <c r="Y412" s="23" t="e">
        <f t="shared" si="153"/>
        <v>#VALUE!</v>
      </c>
    </row>
    <row r="413" spans="1:25" x14ac:dyDescent="0.25">
      <c r="A413" s="55"/>
      <c r="B413" s="34"/>
      <c r="C413" s="34"/>
      <c r="D413" s="34"/>
      <c r="E413" s="34"/>
      <c r="F413" s="34"/>
      <c r="G413" s="34"/>
      <c r="H413" s="34"/>
      <c r="I413" s="59"/>
      <c r="R413" s="23" t="str">
        <f t="shared" si="148"/>
        <v>t18</v>
      </c>
      <c r="S413" s="23" t="str">
        <f t="shared" si="149"/>
        <v>Diaz Medina</v>
      </c>
      <c r="T413" s="22">
        <f>+AA$22</f>
        <v>0</v>
      </c>
      <c r="U413" s="33">
        <f t="shared" si="150"/>
        <v>0</v>
      </c>
      <c r="V413" s="23" t="e">
        <f t="shared" ref="V413:V416" si="155">+U413*S413</f>
        <v>#VALUE!</v>
      </c>
      <c r="X413" s="33">
        <f t="shared" si="152"/>
        <v>0</v>
      </c>
      <c r="Y413" s="23" t="e">
        <f t="shared" si="153"/>
        <v>#VALUE!</v>
      </c>
    </row>
    <row r="414" spans="1:25" x14ac:dyDescent="0.25">
      <c r="A414" s="55"/>
      <c r="B414" s="34"/>
      <c r="C414" s="34"/>
      <c r="D414" s="34"/>
      <c r="E414" s="34"/>
      <c r="F414" s="34"/>
      <c r="G414" s="34"/>
      <c r="H414" s="34"/>
      <c r="I414" s="59"/>
      <c r="R414" s="23" t="str">
        <f t="shared" si="148"/>
        <v>t18</v>
      </c>
      <c r="S414" s="23" t="str">
        <f t="shared" si="149"/>
        <v>Diaz Medina</v>
      </c>
      <c r="T414" s="22">
        <f>+AA$23</f>
        <v>0</v>
      </c>
      <c r="U414" s="33">
        <f t="shared" si="150"/>
        <v>0</v>
      </c>
      <c r="V414" s="23" t="e">
        <f t="shared" si="155"/>
        <v>#VALUE!</v>
      </c>
      <c r="X414" s="33">
        <f t="shared" si="152"/>
        <v>0</v>
      </c>
      <c r="Y414" s="23" t="e">
        <f t="shared" si="153"/>
        <v>#VALUE!</v>
      </c>
    </row>
    <row r="415" spans="1:25" x14ac:dyDescent="0.25">
      <c r="A415" s="55"/>
      <c r="B415" s="34"/>
      <c r="C415" s="34"/>
      <c r="D415" s="34"/>
      <c r="E415" s="34"/>
      <c r="F415" s="34"/>
      <c r="G415" s="34"/>
      <c r="H415" s="34"/>
      <c r="I415" s="59"/>
      <c r="R415" s="23" t="str">
        <f t="shared" si="148"/>
        <v>t18</v>
      </c>
      <c r="S415" s="23" t="str">
        <f t="shared" si="149"/>
        <v>Diaz Medina</v>
      </c>
      <c r="T415" s="22">
        <f>+AA$24</f>
        <v>0</v>
      </c>
      <c r="U415" s="33">
        <f t="shared" si="150"/>
        <v>0</v>
      </c>
      <c r="V415" s="23" t="e">
        <f t="shared" si="155"/>
        <v>#VALUE!</v>
      </c>
      <c r="X415" s="33">
        <f t="shared" si="152"/>
        <v>0</v>
      </c>
      <c r="Y415" s="23" t="e">
        <f t="shared" si="153"/>
        <v>#VALUE!</v>
      </c>
    </row>
    <row r="416" spans="1:25" x14ac:dyDescent="0.25">
      <c r="A416" s="55"/>
      <c r="B416" s="34"/>
      <c r="C416" s="34"/>
      <c r="D416" s="34"/>
      <c r="E416" s="34"/>
      <c r="F416" s="34"/>
      <c r="G416" s="34"/>
      <c r="H416" s="34"/>
      <c r="I416" s="59"/>
      <c r="R416" s="23" t="str">
        <f t="shared" si="148"/>
        <v>t18</v>
      </c>
      <c r="S416" s="23" t="str">
        <f t="shared" si="149"/>
        <v>Diaz Medina</v>
      </c>
      <c r="T416" s="22">
        <f>+AA$25</f>
        <v>0</v>
      </c>
      <c r="U416" s="33">
        <f t="shared" si="150"/>
        <v>0</v>
      </c>
      <c r="V416" s="23" t="e">
        <f t="shared" si="155"/>
        <v>#VALUE!</v>
      </c>
      <c r="X416" s="33">
        <f t="shared" si="152"/>
        <v>0</v>
      </c>
      <c r="Y416" s="23" t="e">
        <f>+(X416*S416)*$Y$4</f>
        <v>#VALUE!</v>
      </c>
    </row>
    <row r="417" spans="1:25" ht="15.75" thickBot="1" x14ac:dyDescent="0.3">
      <c r="A417" s="60"/>
      <c r="B417" s="61"/>
      <c r="C417" s="61"/>
      <c r="D417" s="61"/>
      <c r="E417" s="61"/>
      <c r="F417" s="61"/>
      <c r="G417" s="61"/>
      <c r="H417" s="61"/>
      <c r="I417" s="62"/>
      <c r="R417" s="23" t="str">
        <f t="shared" si="148"/>
        <v>t18</v>
      </c>
      <c r="S417" s="23" t="str">
        <f t="shared" si="149"/>
        <v>Diaz Medina</v>
      </c>
      <c r="T417" s="22">
        <f>+AA$26</f>
        <v>0</v>
      </c>
      <c r="U417" s="33">
        <f t="shared" si="150"/>
        <v>0</v>
      </c>
      <c r="V417" s="23" t="e">
        <f>+U417*S417</f>
        <v>#VALUE!</v>
      </c>
      <c r="X417" s="33">
        <f t="shared" si="152"/>
        <v>0</v>
      </c>
      <c r="Y417" s="23" t="e">
        <f t="shared" ref="Y417" si="156">+(X417*S417)*$Y$4</f>
        <v>#VALUE!</v>
      </c>
    </row>
    <row r="419" spans="1:25" ht="15.75" thickBot="1" x14ac:dyDescent="0.3"/>
    <row r="420" spans="1:25" ht="15.75" x14ac:dyDescent="0.25">
      <c r="A420" s="50" t="s">
        <v>211</v>
      </c>
      <c r="B420" s="51" t="str">
        <f>VLOOKUP(A420,'Lista de Trabajadores'!$A$7:$E$105,2,0)</f>
        <v>Josue SidneyMartinez Mercado</v>
      </c>
      <c r="C420" s="51" t="str">
        <f>VLOOKUP(A420,'Lista de Trabajadores'!$A$7:$E$105,3,0)</f>
        <v>Josue Sidney</v>
      </c>
      <c r="D420" s="52" t="str">
        <f>VLOOKUP(A420,'Lista de Trabajadores'!$A$7:$E$105,4,0)</f>
        <v>Martinez Mercado</v>
      </c>
      <c r="E420" s="53"/>
      <c r="F420" s="53"/>
      <c r="G420" s="53"/>
      <c r="H420" s="53"/>
      <c r="I420" s="54"/>
      <c r="J420" s="37"/>
      <c r="Q420" s="37"/>
      <c r="S420" s="37"/>
      <c r="T420" s="37"/>
      <c r="U420" s="36"/>
      <c r="V420" s="37"/>
      <c r="W420" s="37"/>
      <c r="X420" s="36"/>
      <c r="Y420" s="37"/>
    </row>
    <row r="421" spans="1:25" x14ac:dyDescent="0.25">
      <c r="A421" s="55" t="s">
        <v>166</v>
      </c>
      <c r="B421" s="2"/>
      <c r="C421" s="2"/>
      <c r="D421" s="2"/>
      <c r="E421" s="2"/>
      <c r="F421" s="2"/>
      <c r="G421" s="34"/>
      <c r="H421" s="2"/>
      <c r="I421" s="56"/>
      <c r="R421" s="23" t="str">
        <f>A$420</f>
        <v>t19</v>
      </c>
      <c r="S421" s="23" t="str">
        <f>D$420</f>
        <v>Martinez Mercado</v>
      </c>
      <c r="T421" s="22">
        <f>+AA$7</f>
        <v>0</v>
      </c>
      <c r="U421" s="33">
        <f>COUNTIF($B$421:$F$429,T421)</f>
        <v>0</v>
      </c>
      <c r="V421" s="23" t="e">
        <f>+U421*S421</f>
        <v>#VALUE!</v>
      </c>
      <c r="X421" s="33">
        <f>SUMIF($H$421:$H$429,T421,$I$421:$I$429)</f>
        <v>0</v>
      </c>
      <c r="Y421" s="23" t="e">
        <f>+(X421*S421)*$Y$4</f>
        <v>#VALUE!</v>
      </c>
    </row>
    <row r="422" spans="1:25" x14ac:dyDescent="0.25">
      <c r="A422" s="55" t="s">
        <v>167</v>
      </c>
      <c r="B422" s="2"/>
      <c r="C422" s="2"/>
      <c r="D422" s="2"/>
      <c r="E422" s="2"/>
      <c r="F422" s="2"/>
      <c r="G422" s="34"/>
      <c r="H422" s="2"/>
      <c r="I422" s="56"/>
      <c r="R422" s="23" t="str">
        <f t="shared" ref="R422:R440" si="157">A$420</f>
        <v>t19</v>
      </c>
      <c r="S422" s="23" t="str">
        <f t="shared" ref="S422:S440" si="158">D$420</f>
        <v>Martinez Mercado</v>
      </c>
      <c r="T422" s="22">
        <f>+AA$8</f>
        <v>0</v>
      </c>
      <c r="U422" s="33">
        <f t="shared" ref="U422:U440" si="159">COUNTIF($B$421:$F$429,T422)</f>
        <v>0</v>
      </c>
      <c r="V422" s="23" t="e">
        <f t="shared" ref="V422:V423" si="160">+U422*S422</f>
        <v>#VALUE!</v>
      </c>
      <c r="X422" s="33">
        <f t="shared" ref="X422:X440" si="161">SUMIF($H$421:$H$429,T422,$I$421:$I$429)</f>
        <v>0</v>
      </c>
      <c r="Y422" s="23" t="e">
        <f t="shared" ref="Y422:Y438" si="162">+(X422*S422)*$Y$4</f>
        <v>#VALUE!</v>
      </c>
    </row>
    <row r="423" spans="1:25" x14ac:dyDescent="0.25">
      <c r="A423" s="55" t="s">
        <v>168</v>
      </c>
      <c r="B423" s="2"/>
      <c r="C423" s="2"/>
      <c r="D423" s="2"/>
      <c r="E423" s="2"/>
      <c r="F423" s="2"/>
      <c r="G423" s="34"/>
      <c r="H423" s="2"/>
      <c r="I423" s="56"/>
      <c r="R423" s="23" t="str">
        <f t="shared" si="157"/>
        <v>t19</v>
      </c>
      <c r="S423" s="23" t="str">
        <f t="shared" si="158"/>
        <v>Martinez Mercado</v>
      </c>
      <c r="T423" s="22">
        <f>+AA$9</f>
        <v>0</v>
      </c>
      <c r="U423" s="33">
        <f t="shared" si="159"/>
        <v>0</v>
      </c>
      <c r="V423" s="23" t="e">
        <f t="shared" si="160"/>
        <v>#VALUE!</v>
      </c>
      <c r="X423" s="33">
        <f t="shared" si="161"/>
        <v>0</v>
      </c>
      <c r="Y423" s="23" t="e">
        <f t="shared" si="162"/>
        <v>#VALUE!</v>
      </c>
    </row>
    <row r="424" spans="1:25" x14ac:dyDescent="0.25">
      <c r="A424" s="55" t="s">
        <v>169</v>
      </c>
      <c r="B424" s="2"/>
      <c r="C424" s="2"/>
      <c r="D424" s="2"/>
      <c r="E424" s="2"/>
      <c r="F424" s="2"/>
      <c r="G424" s="34"/>
      <c r="H424" s="2"/>
      <c r="I424" s="56"/>
      <c r="R424" s="23" t="str">
        <f t="shared" si="157"/>
        <v>t19</v>
      </c>
      <c r="S424" s="23" t="str">
        <f t="shared" si="158"/>
        <v>Martinez Mercado</v>
      </c>
      <c r="T424" s="22">
        <f>+AA$10</f>
        <v>0</v>
      </c>
      <c r="U424" s="33">
        <f t="shared" si="159"/>
        <v>0</v>
      </c>
      <c r="V424" s="23" t="e">
        <f>+U424*S424</f>
        <v>#VALUE!</v>
      </c>
      <c r="X424" s="33">
        <f t="shared" si="161"/>
        <v>0</v>
      </c>
      <c r="Y424" s="23" t="e">
        <f t="shared" si="162"/>
        <v>#VALUE!</v>
      </c>
    </row>
    <row r="425" spans="1:25" ht="15.75" thickBot="1" x14ac:dyDescent="0.3">
      <c r="A425" s="55" t="s">
        <v>170</v>
      </c>
      <c r="B425" s="46"/>
      <c r="C425" s="46"/>
      <c r="D425" s="46"/>
      <c r="E425" s="46"/>
      <c r="F425" s="46"/>
      <c r="G425" s="34"/>
      <c r="H425" s="46"/>
      <c r="I425" s="57"/>
      <c r="R425" s="23" t="str">
        <f t="shared" si="157"/>
        <v>t19</v>
      </c>
      <c r="S425" s="23" t="str">
        <f t="shared" si="158"/>
        <v>Martinez Mercado</v>
      </c>
      <c r="T425" s="22">
        <f>+AA$11</f>
        <v>0</v>
      </c>
      <c r="U425" s="33">
        <f t="shared" si="159"/>
        <v>0</v>
      </c>
      <c r="V425" s="23" t="e">
        <f t="shared" ref="V425:V434" si="163">+U425*S425</f>
        <v>#VALUE!</v>
      </c>
      <c r="X425" s="33">
        <f t="shared" si="161"/>
        <v>0</v>
      </c>
      <c r="Y425" s="23" t="e">
        <f t="shared" si="162"/>
        <v>#VALUE!</v>
      </c>
    </row>
    <row r="426" spans="1:25" x14ac:dyDescent="0.25">
      <c r="A426" s="55" t="s">
        <v>171</v>
      </c>
      <c r="B426" s="45"/>
      <c r="C426" s="45"/>
      <c r="D426" s="45"/>
      <c r="E426" s="45"/>
      <c r="F426" s="45"/>
      <c r="G426" s="34"/>
      <c r="H426" s="45"/>
      <c r="I426" s="58"/>
      <c r="R426" s="23" t="str">
        <f t="shared" si="157"/>
        <v>t19</v>
      </c>
      <c r="S426" s="23" t="str">
        <f t="shared" si="158"/>
        <v>Martinez Mercado</v>
      </c>
      <c r="T426" s="22">
        <f>+AA$12</f>
        <v>0</v>
      </c>
      <c r="U426" s="33">
        <f t="shared" si="159"/>
        <v>0</v>
      </c>
      <c r="V426" s="23" t="e">
        <f t="shared" si="163"/>
        <v>#VALUE!</v>
      </c>
      <c r="X426" s="33">
        <f t="shared" si="161"/>
        <v>0</v>
      </c>
      <c r="Y426" s="23" t="e">
        <f t="shared" si="162"/>
        <v>#VALUE!</v>
      </c>
    </row>
    <row r="427" spans="1:25" x14ac:dyDescent="0.25">
      <c r="A427" s="55" t="s">
        <v>172</v>
      </c>
      <c r="B427" s="2"/>
      <c r="C427" s="2"/>
      <c r="D427" s="2"/>
      <c r="E427" s="2"/>
      <c r="F427" s="2"/>
      <c r="G427" s="34"/>
      <c r="H427" s="2"/>
      <c r="I427" s="56"/>
      <c r="R427" s="23" t="str">
        <f t="shared" si="157"/>
        <v>t19</v>
      </c>
      <c r="S427" s="23" t="str">
        <f t="shared" si="158"/>
        <v>Martinez Mercado</v>
      </c>
      <c r="T427" s="22">
        <f>+AA$13</f>
        <v>0</v>
      </c>
      <c r="U427" s="33">
        <f t="shared" si="159"/>
        <v>0</v>
      </c>
      <c r="V427" s="23" t="e">
        <f t="shared" si="163"/>
        <v>#VALUE!</v>
      </c>
      <c r="X427" s="33">
        <f t="shared" si="161"/>
        <v>0</v>
      </c>
      <c r="Y427" s="23" t="e">
        <f t="shared" si="162"/>
        <v>#VALUE!</v>
      </c>
    </row>
    <row r="428" spans="1:25" x14ac:dyDescent="0.25">
      <c r="A428" s="55" t="s">
        <v>173</v>
      </c>
      <c r="B428" s="2"/>
      <c r="C428" s="2"/>
      <c r="D428" s="2"/>
      <c r="E428" s="2"/>
      <c r="F428" s="2"/>
      <c r="G428" s="34"/>
      <c r="H428" s="2"/>
      <c r="I428" s="56"/>
      <c r="R428" s="23" t="str">
        <f t="shared" si="157"/>
        <v>t19</v>
      </c>
      <c r="S428" s="23" t="str">
        <f t="shared" si="158"/>
        <v>Martinez Mercado</v>
      </c>
      <c r="T428" s="22">
        <f>+AA$14</f>
        <v>0</v>
      </c>
      <c r="U428" s="33">
        <f t="shared" si="159"/>
        <v>0</v>
      </c>
      <c r="V428" s="23" t="e">
        <f t="shared" si="163"/>
        <v>#VALUE!</v>
      </c>
      <c r="X428" s="33">
        <f t="shared" si="161"/>
        <v>0</v>
      </c>
      <c r="Y428" s="23" t="e">
        <f t="shared" si="162"/>
        <v>#VALUE!</v>
      </c>
    </row>
    <row r="429" spans="1:25" x14ac:dyDescent="0.25">
      <c r="A429" s="55" t="s">
        <v>174</v>
      </c>
      <c r="B429" s="2"/>
      <c r="C429" s="2"/>
      <c r="D429" s="2"/>
      <c r="E429" s="2"/>
      <c r="F429" s="2"/>
      <c r="G429" s="34"/>
      <c r="H429" s="2"/>
      <c r="I429" s="56"/>
      <c r="R429" s="23" t="str">
        <f t="shared" si="157"/>
        <v>t19</v>
      </c>
      <c r="S429" s="23" t="str">
        <f t="shared" si="158"/>
        <v>Martinez Mercado</v>
      </c>
      <c r="T429" s="22">
        <f>+AA$15</f>
        <v>0</v>
      </c>
      <c r="U429" s="33">
        <f t="shared" si="159"/>
        <v>0</v>
      </c>
      <c r="V429" s="23" t="e">
        <f t="shared" si="163"/>
        <v>#VALUE!</v>
      </c>
      <c r="X429" s="33">
        <f t="shared" si="161"/>
        <v>0</v>
      </c>
      <c r="Y429" s="23" t="e">
        <f t="shared" si="162"/>
        <v>#VALUE!</v>
      </c>
    </row>
    <row r="430" spans="1:25" x14ac:dyDescent="0.25">
      <c r="A430" s="55"/>
      <c r="B430" s="34"/>
      <c r="C430" s="34"/>
      <c r="D430" s="34"/>
      <c r="E430" s="34"/>
      <c r="F430" s="34"/>
      <c r="G430" s="34"/>
      <c r="H430" s="34"/>
      <c r="I430" s="59"/>
      <c r="R430" s="23" t="str">
        <f t="shared" si="157"/>
        <v>t19</v>
      </c>
      <c r="S430" s="23" t="str">
        <f t="shared" si="158"/>
        <v>Martinez Mercado</v>
      </c>
      <c r="T430" s="22">
        <f>+AA$16</f>
        <v>0</v>
      </c>
      <c r="U430" s="33">
        <f t="shared" si="159"/>
        <v>0</v>
      </c>
      <c r="V430" s="23" t="e">
        <f t="shared" si="163"/>
        <v>#VALUE!</v>
      </c>
      <c r="X430" s="33">
        <f t="shared" si="161"/>
        <v>0</v>
      </c>
      <c r="Y430" s="23" t="e">
        <f t="shared" si="162"/>
        <v>#VALUE!</v>
      </c>
    </row>
    <row r="431" spans="1:25" x14ac:dyDescent="0.25">
      <c r="A431" s="55"/>
      <c r="B431" s="34"/>
      <c r="C431" s="34"/>
      <c r="D431" s="34"/>
      <c r="E431" s="34"/>
      <c r="F431" s="34"/>
      <c r="G431" s="34"/>
      <c r="H431" s="34"/>
      <c r="I431" s="59"/>
      <c r="R431" s="23" t="str">
        <f t="shared" si="157"/>
        <v>t19</v>
      </c>
      <c r="S431" s="23" t="str">
        <f t="shared" si="158"/>
        <v>Martinez Mercado</v>
      </c>
      <c r="T431" s="22">
        <f>+AA$17</f>
        <v>0</v>
      </c>
      <c r="U431" s="33">
        <f t="shared" si="159"/>
        <v>0</v>
      </c>
      <c r="V431" s="23" t="e">
        <f t="shared" si="163"/>
        <v>#VALUE!</v>
      </c>
      <c r="X431" s="33">
        <f t="shared" si="161"/>
        <v>0</v>
      </c>
      <c r="Y431" s="23" t="e">
        <f t="shared" si="162"/>
        <v>#VALUE!</v>
      </c>
    </row>
    <row r="432" spans="1:25" x14ac:dyDescent="0.25">
      <c r="A432" s="55"/>
      <c r="B432" s="34"/>
      <c r="C432" s="34"/>
      <c r="D432" s="34"/>
      <c r="E432" s="34"/>
      <c r="F432" s="34"/>
      <c r="G432" s="34"/>
      <c r="H432" s="34"/>
      <c r="I432" s="59"/>
      <c r="R432" s="23" t="str">
        <f t="shared" si="157"/>
        <v>t19</v>
      </c>
      <c r="S432" s="23" t="str">
        <f t="shared" si="158"/>
        <v>Martinez Mercado</v>
      </c>
      <c r="T432" s="22">
        <f>+AA$18</f>
        <v>0</v>
      </c>
      <c r="U432" s="33">
        <f t="shared" si="159"/>
        <v>0</v>
      </c>
      <c r="V432" s="23" t="e">
        <f t="shared" si="163"/>
        <v>#VALUE!</v>
      </c>
      <c r="X432" s="33">
        <f t="shared" si="161"/>
        <v>0</v>
      </c>
      <c r="Y432" s="23" t="e">
        <f t="shared" si="162"/>
        <v>#VALUE!</v>
      </c>
    </row>
    <row r="433" spans="1:25" x14ac:dyDescent="0.25">
      <c r="A433" s="55"/>
      <c r="B433" s="34"/>
      <c r="C433" s="34"/>
      <c r="D433" s="34"/>
      <c r="E433" s="34"/>
      <c r="F433" s="34"/>
      <c r="G433" s="34"/>
      <c r="H433" s="34"/>
      <c r="I433" s="59"/>
      <c r="R433" s="23" t="str">
        <f t="shared" si="157"/>
        <v>t19</v>
      </c>
      <c r="S433" s="23" t="str">
        <f t="shared" si="158"/>
        <v>Martinez Mercado</v>
      </c>
      <c r="T433" s="22">
        <f>+AA$19</f>
        <v>0</v>
      </c>
      <c r="U433" s="33">
        <f t="shared" si="159"/>
        <v>0</v>
      </c>
      <c r="V433" s="23" t="e">
        <f t="shared" si="163"/>
        <v>#VALUE!</v>
      </c>
      <c r="X433" s="33">
        <f t="shared" si="161"/>
        <v>0</v>
      </c>
      <c r="Y433" s="23" t="e">
        <f t="shared" si="162"/>
        <v>#VALUE!</v>
      </c>
    </row>
    <row r="434" spans="1:25" x14ac:dyDescent="0.25">
      <c r="A434" s="55"/>
      <c r="B434" s="34"/>
      <c r="C434" s="34"/>
      <c r="D434" s="34"/>
      <c r="E434" s="34"/>
      <c r="F434" s="34"/>
      <c r="G434" s="34"/>
      <c r="H434" s="34"/>
      <c r="I434" s="59"/>
      <c r="R434" s="23" t="str">
        <f t="shared" si="157"/>
        <v>t19</v>
      </c>
      <c r="S434" s="23" t="str">
        <f t="shared" si="158"/>
        <v>Martinez Mercado</v>
      </c>
      <c r="T434" s="22">
        <f>+AA$20</f>
        <v>0</v>
      </c>
      <c r="U434" s="33">
        <f t="shared" si="159"/>
        <v>0</v>
      </c>
      <c r="V434" s="23" t="e">
        <f t="shared" si="163"/>
        <v>#VALUE!</v>
      </c>
      <c r="X434" s="33">
        <f t="shared" si="161"/>
        <v>0</v>
      </c>
      <c r="Y434" s="23" t="e">
        <f t="shared" si="162"/>
        <v>#VALUE!</v>
      </c>
    </row>
    <row r="435" spans="1:25" x14ac:dyDescent="0.25">
      <c r="A435" s="55"/>
      <c r="B435" s="34"/>
      <c r="C435" s="34"/>
      <c r="D435" s="34"/>
      <c r="E435" s="34"/>
      <c r="F435" s="34"/>
      <c r="G435" s="34"/>
      <c r="H435" s="34"/>
      <c r="I435" s="59"/>
      <c r="R435" s="23" t="str">
        <f t="shared" si="157"/>
        <v>t19</v>
      </c>
      <c r="S435" s="23" t="str">
        <f t="shared" si="158"/>
        <v>Martinez Mercado</v>
      </c>
      <c r="T435" s="22">
        <f>+AA$21</f>
        <v>0</v>
      </c>
      <c r="U435" s="33">
        <f t="shared" si="159"/>
        <v>0</v>
      </c>
      <c r="V435" s="23" t="e">
        <f>+U435*S435</f>
        <v>#VALUE!</v>
      </c>
      <c r="X435" s="33">
        <f t="shared" si="161"/>
        <v>0</v>
      </c>
      <c r="Y435" s="23" t="e">
        <f t="shared" si="162"/>
        <v>#VALUE!</v>
      </c>
    </row>
    <row r="436" spans="1:25" x14ac:dyDescent="0.25">
      <c r="A436" s="55"/>
      <c r="B436" s="34"/>
      <c r="C436" s="34"/>
      <c r="D436" s="34"/>
      <c r="E436" s="34"/>
      <c r="F436" s="34"/>
      <c r="G436" s="34"/>
      <c r="H436" s="34"/>
      <c r="I436" s="59"/>
      <c r="R436" s="23" t="str">
        <f t="shared" si="157"/>
        <v>t19</v>
      </c>
      <c r="S436" s="23" t="str">
        <f t="shared" si="158"/>
        <v>Martinez Mercado</v>
      </c>
      <c r="T436" s="22">
        <f>+AA$22</f>
        <v>0</v>
      </c>
      <c r="U436" s="33">
        <f t="shared" si="159"/>
        <v>0</v>
      </c>
      <c r="V436" s="23" t="e">
        <f t="shared" ref="V436:V439" si="164">+U436*S436</f>
        <v>#VALUE!</v>
      </c>
      <c r="X436" s="33">
        <f t="shared" si="161"/>
        <v>0</v>
      </c>
      <c r="Y436" s="23" t="e">
        <f t="shared" si="162"/>
        <v>#VALUE!</v>
      </c>
    </row>
    <row r="437" spans="1:25" x14ac:dyDescent="0.25">
      <c r="A437" s="55"/>
      <c r="B437" s="34"/>
      <c r="C437" s="34"/>
      <c r="D437" s="34"/>
      <c r="E437" s="34"/>
      <c r="F437" s="34"/>
      <c r="G437" s="34"/>
      <c r="H437" s="34"/>
      <c r="I437" s="59"/>
      <c r="R437" s="23" t="str">
        <f t="shared" si="157"/>
        <v>t19</v>
      </c>
      <c r="S437" s="23" t="str">
        <f t="shared" si="158"/>
        <v>Martinez Mercado</v>
      </c>
      <c r="T437" s="22">
        <f>+AA$23</f>
        <v>0</v>
      </c>
      <c r="U437" s="33">
        <f t="shared" si="159"/>
        <v>0</v>
      </c>
      <c r="V437" s="23" t="e">
        <f t="shared" si="164"/>
        <v>#VALUE!</v>
      </c>
      <c r="X437" s="33">
        <f t="shared" si="161"/>
        <v>0</v>
      </c>
      <c r="Y437" s="23" t="e">
        <f t="shared" si="162"/>
        <v>#VALUE!</v>
      </c>
    </row>
    <row r="438" spans="1:25" x14ac:dyDescent="0.25">
      <c r="A438" s="55"/>
      <c r="B438" s="34"/>
      <c r="C438" s="34"/>
      <c r="D438" s="34"/>
      <c r="E438" s="34"/>
      <c r="F438" s="34"/>
      <c r="G438" s="34"/>
      <c r="H438" s="34"/>
      <c r="I438" s="59"/>
      <c r="R438" s="23" t="str">
        <f t="shared" si="157"/>
        <v>t19</v>
      </c>
      <c r="S438" s="23" t="str">
        <f t="shared" si="158"/>
        <v>Martinez Mercado</v>
      </c>
      <c r="T438" s="22">
        <f>+AA$24</f>
        <v>0</v>
      </c>
      <c r="U438" s="33">
        <f t="shared" si="159"/>
        <v>0</v>
      </c>
      <c r="V438" s="23" t="e">
        <f t="shared" si="164"/>
        <v>#VALUE!</v>
      </c>
      <c r="X438" s="33">
        <f t="shared" si="161"/>
        <v>0</v>
      </c>
      <c r="Y438" s="23" t="e">
        <f t="shared" si="162"/>
        <v>#VALUE!</v>
      </c>
    </row>
    <row r="439" spans="1:25" x14ac:dyDescent="0.25">
      <c r="A439" s="55"/>
      <c r="B439" s="34"/>
      <c r="C439" s="34"/>
      <c r="D439" s="34"/>
      <c r="E439" s="34"/>
      <c r="F439" s="34"/>
      <c r="G439" s="34"/>
      <c r="H439" s="34"/>
      <c r="I439" s="59"/>
      <c r="R439" s="23" t="str">
        <f t="shared" si="157"/>
        <v>t19</v>
      </c>
      <c r="S439" s="23" t="str">
        <f t="shared" si="158"/>
        <v>Martinez Mercado</v>
      </c>
      <c r="T439" s="22">
        <f>+AA$25</f>
        <v>0</v>
      </c>
      <c r="U439" s="33">
        <f t="shared" si="159"/>
        <v>0</v>
      </c>
      <c r="V439" s="23" t="e">
        <f t="shared" si="164"/>
        <v>#VALUE!</v>
      </c>
      <c r="X439" s="33">
        <f t="shared" si="161"/>
        <v>0</v>
      </c>
      <c r="Y439" s="23" t="e">
        <f>+(X439*S439)*$Y$4</f>
        <v>#VALUE!</v>
      </c>
    </row>
    <row r="440" spans="1:25" ht="15.75" thickBot="1" x14ac:dyDescent="0.3">
      <c r="A440" s="60"/>
      <c r="B440" s="61"/>
      <c r="C440" s="61"/>
      <c r="D440" s="61"/>
      <c r="E440" s="61"/>
      <c r="F440" s="61"/>
      <c r="G440" s="61"/>
      <c r="H440" s="61"/>
      <c r="I440" s="62"/>
      <c r="R440" s="23" t="str">
        <f t="shared" si="157"/>
        <v>t19</v>
      </c>
      <c r="S440" s="23" t="str">
        <f t="shared" si="158"/>
        <v>Martinez Mercado</v>
      </c>
      <c r="T440" s="22">
        <f>+AA$26</f>
        <v>0</v>
      </c>
      <c r="U440" s="33">
        <f t="shared" si="159"/>
        <v>0</v>
      </c>
      <c r="V440" s="23" t="e">
        <f>+U440*S440</f>
        <v>#VALUE!</v>
      </c>
      <c r="X440" s="33">
        <f t="shared" si="161"/>
        <v>0</v>
      </c>
      <c r="Y440" s="23" t="e">
        <f t="shared" ref="Y440" si="165">+(X440*S440)*$Y$4</f>
        <v>#VALUE!</v>
      </c>
    </row>
    <row r="442" spans="1:25" ht="15.75" thickBot="1" x14ac:dyDescent="0.3"/>
    <row r="443" spans="1:25" ht="15.75" x14ac:dyDescent="0.25">
      <c r="A443" s="50" t="s">
        <v>212</v>
      </c>
      <c r="B443" s="51" t="str">
        <f>VLOOKUP(A443,'Lista de Trabajadores'!$A$7:$E$105,2,0)</f>
        <v>Orlando AlfredoOrtíz Soza</v>
      </c>
      <c r="C443" s="51" t="str">
        <f>VLOOKUP(A443,'Lista de Trabajadores'!$A$7:$E$105,3,0)</f>
        <v>Orlando Alfredo</v>
      </c>
      <c r="D443" s="52" t="str">
        <f>VLOOKUP(A443,'Lista de Trabajadores'!$A$7:$E$105,4,0)</f>
        <v>Ortíz Soza</v>
      </c>
      <c r="E443" s="53"/>
      <c r="F443" s="53"/>
      <c r="G443" s="53"/>
      <c r="H443" s="53"/>
      <c r="I443" s="54"/>
      <c r="J443" s="37"/>
      <c r="Q443" s="37"/>
      <c r="S443" s="37"/>
      <c r="T443" s="37"/>
      <c r="U443" s="36"/>
      <c r="V443" s="37"/>
      <c r="W443" s="37"/>
      <c r="X443" s="36"/>
      <c r="Y443" s="37"/>
    </row>
    <row r="444" spans="1:25" x14ac:dyDescent="0.25">
      <c r="A444" s="55" t="s">
        <v>166</v>
      </c>
      <c r="B444" s="2"/>
      <c r="C444" s="2"/>
      <c r="D444" s="2"/>
      <c r="E444" s="2"/>
      <c r="F444" s="2"/>
      <c r="G444" s="34"/>
      <c r="H444" s="2"/>
      <c r="I444" s="56"/>
      <c r="R444" s="23" t="str">
        <f>A$443</f>
        <v>t20</v>
      </c>
      <c r="S444" s="23" t="str">
        <f>D$443</f>
        <v>Ortíz Soza</v>
      </c>
      <c r="T444" s="22">
        <f>+AA$7</f>
        <v>0</v>
      </c>
      <c r="U444" s="33">
        <f>COUNTIF($B$444:$F$452,T444)</f>
        <v>0</v>
      </c>
      <c r="V444" s="23" t="e">
        <f>+U444*S444</f>
        <v>#VALUE!</v>
      </c>
      <c r="X444" s="33">
        <f>SUMIF($H$444:$H$452,T444,$I$444:$I$452)</f>
        <v>0</v>
      </c>
      <c r="Y444" s="23" t="e">
        <f>+(X444*S444)*$Y$4</f>
        <v>#VALUE!</v>
      </c>
    </row>
    <row r="445" spans="1:25" x14ac:dyDescent="0.25">
      <c r="A445" s="55" t="s">
        <v>167</v>
      </c>
      <c r="B445" s="2"/>
      <c r="C445" s="2"/>
      <c r="D445" s="2"/>
      <c r="E445" s="2"/>
      <c r="F445" s="2"/>
      <c r="G445" s="34"/>
      <c r="H445" s="2"/>
      <c r="I445" s="56"/>
      <c r="R445" s="23" t="str">
        <f t="shared" ref="R445:R463" si="166">A$443</f>
        <v>t20</v>
      </c>
      <c r="S445" s="23" t="str">
        <f t="shared" ref="S445:S463" si="167">D$443</f>
        <v>Ortíz Soza</v>
      </c>
      <c r="T445" s="22">
        <f>+AA$8</f>
        <v>0</v>
      </c>
      <c r="U445" s="33">
        <f t="shared" ref="U445:U463" si="168">COUNTIF($B$444:$F$452,T445)</f>
        <v>0</v>
      </c>
      <c r="V445" s="23" t="e">
        <f t="shared" ref="V445:V446" si="169">+U445*S445</f>
        <v>#VALUE!</v>
      </c>
      <c r="X445" s="33">
        <f t="shared" ref="X445:X463" si="170">SUMIF($H$444:$H$452,T445,$I$444:$I$452)</f>
        <v>0</v>
      </c>
      <c r="Y445" s="23" t="e">
        <f t="shared" ref="Y445:Y461" si="171">+(X445*S445)*$Y$4</f>
        <v>#VALUE!</v>
      </c>
    </row>
    <row r="446" spans="1:25" x14ac:dyDescent="0.25">
      <c r="A446" s="55" t="s">
        <v>168</v>
      </c>
      <c r="B446" s="2"/>
      <c r="C446" s="2"/>
      <c r="D446" s="2"/>
      <c r="E446" s="2"/>
      <c r="F446" s="2"/>
      <c r="G446" s="34"/>
      <c r="H446" s="2"/>
      <c r="I446" s="56"/>
      <c r="R446" s="23" t="str">
        <f t="shared" si="166"/>
        <v>t20</v>
      </c>
      <c r="S446" s="23" t="str">
        <f t="shared" si="167"/>
        <v>Ortíz Soza</v>
      </c>
      <c r="T446" s="22">
        <f>+AA$9</f>
        <v>0</v>
      </c>
      <c r="U446" s="33">
        <f t="shared" si="168"/>
        <v>0</v>
      </c>
      <c r="V446" s="23" t="e">
        <f t="shared" si="169"/>
        <v>#VALUE!</v>
      </c>
      <c r="X446" s="33">
        <f t="shared" si="170"/>
        <v>0</v>
      </c>
      <c r="Y446" s="23" t="e">
        <f t="shared" si="171"/>
        <v>#VALUE!</v>
      </c>
    </row>
    <row r="447" spans="1:25" x14ac:dyDescent="0.25">
      <c r="A447" s="55" t="s">
        <v>169</v>
      </c>
      <c r="B447" s="2"/>
      <c r="C447" s="2"/>
      <c r="D447" s="2"/>
      <c r="E447" s="2"/>
      <c r="F447" s="2"/>
      <c r="G447" s="34"/>
      <c r="H447" s="2"/>
      <c r="I447" s="56"/>
      <c r="R447" s="23" t="str">
        <f t="shared" si="166"/>
        <v>t20</v>
      </c>
      <c r="S447" s="23" t="str">
        <f t="shared" si="167"/>
        <v>Ortíz Soza</v>
      </c>
      <c r="T447" s="22">
        <f>+AA$10</f>
        <v>0</v>
      </c>
      <c r="U447" s="33">
        <f t="shared" si="168"/>
        <v>0</v>
      </c>
      <c r="V447" s="23" t="e">
        <f>+U447*S447</f>
        <v>#VALUE!</v>
      </c>
      <c r="X447" s="33">
        <f t="shared" si="170"/>
        <v>0</v>
      </c>
      <c r="Y447" s="23" t="e">
        <f t="shared" si="171"/>
        <v>#VALUE!</v>
      </c>
    </row>
    <row r="448" spans="1:25" ht="15.75" thickBot="1" x14ac:dyDescent="0.3">
      <c r="A448" s="55" t="s">
        <v>170</v>
      </c>
      <c r="B448" s="46"/>
      <c r="C448" s="46"/>
      <c r="D448" s="46"/>
      <c r="E448" s="46"/>
      <c r="F448" s="46"/>
      <c r="G448" s="34"/>
      <c r="H448" s="46"/>
      <c r="I448" s="57"/>
      <c r="R448" s="23" t="str">
        <f t="shared" si="166"/>
        <v>t20</v>
      </c>
      <c r="S448" s="23" t="str">
        <f t="shared" si="167"/>
        <v>Ortíz Soza</v>
      </c>
      <c r="T448" s="22">
        <f>+AA$11</f>
        <v>0</v>
      </c>
      <c r="U448" s="33">
        <f t="shared" si="168"/>
        <v>0</v>
      </c>
      <c r="V448" s="23" t="e">
        <f t="shared" ref="V448:V457" si="172">+U448*S448</f>
        <v>#VALUE!</v>
      </c>
      <c r="X448" s="33">
        <f t="shared" si="170"/>
        <v>0</v>
      </c>
      <c r="Y448" s="23" t="e">
        <f t="shared" si="171"/>
        <v>#VALUE!</v>
      </c>
    </row>
    <row r="449" spans="1:25" x14ac:dyDescent="0.25">
      <c r="A449" s="55" t="s">
        <v>171</v>
      </c>
      <c r="B449" s="45"/>
      <c r="C449" s="45"/>
      <c r="D449" s="45"/>
      <c r="E449" s="45"/>
      <c r="F449" s="45"/>
      <c r="G449" s="34"/>
      <c r="H449" s="45"/>
      <c r="I449" s="58"/>
      <c r="R449" s="23" t="str">
        <f t="shared" si="166"/>
        <v>t20</v>
      </c>
      <c r="S449" s="23" t="str">
        <f t="shared" si="167"/>
        <v>Ortíz Soza</v>
      </c>
      <c r="T449" s="22">
        <f>+AA$12</f>
        <v>0</v>
      </c>
      <c r="U449" s="33">
        <f t="shared" si="168"/>
        <v>0</v>
      </c>
      <c r="V449" s="23" t="e">
        <f t="shared" si="172"/>
        <v>#VALUE!</v>
      </c>
      <c r="X449" s="33">
        <f t="shared" si="170"/>
        <v>0</v>
      </c>
      <c r="Y449" s="23" t="e">
        <f t="shared" si="171"/>
        <v>#VALUE!</v>
      </c>
    </row>
    <row r="450" spans="1:25" x14ac:dyDescent="0.25">
      <c r="A450" s="55" t="s">
        <v>172</v>
      </c>
      <c r="B450" s="2"/>
      <c r="C450" s="2"/>
      <c r="D450" s="2"/>
      <c r="E450" s="2"/>
      <c r="F450" s="2"/>
      <c r="G450" s="34"/>
      <c r="H450" s="2"/>
      <c r="I450" s="56"/>
      <c r="R450" s="23" t="str">
        <f t="shared" si="166"/>
        <v>t20</v>
      </c>
      <c r="S450" s="23" t="str">
        <f t="shared" si="167"/>
        <v>Ortíz Soza</v>
      </c>
      <c r="T450" s="22">
        <f>+AA$13</f>
        <v>0</v>
      </c>
      <c r="U450" s="33">
        <f t="shared" si="168"/>
        <v>0</v>
      </c>
      <c r="V450" s="23" t="e">
        <f t="shared" si="172"/>
        <v>#VALUE!</v>
      </c>
      <c r="X450" s="33">
        <f t="shared" si="170"/>
        <v>0</v>
      </c>
      <c r="Y450" s="23" t="e">
        <f t="shared" si="171"/>
        <v>#VALUE!</v>
      </c>
    </row>
    <row r="451" spans="1:25" x14ac:dyDescent="0.25">
      <c r="A451" s="55" t="s">
        <v>173</v>
      </c>
      <c r="B451" s="2"/>
      <c r="C451" s="2"/>
      <c r="D451" s="2"/>
      <c r="E451" s="2"/>
      <c r="F451" s="2"/>
      <c r="G451" s="34"/>
      <c r="H451" s="2"/>
      <c r="I451" s="56"/>
      <c r="R451" s="23" t="str">
        <f t="shared" si="166"/>
        <v>t20</v>
      </c>
      <c r="S451" s="23" t="str">
        <f t="shared" si="167"/>
        <v>Ortíz Soza</v>
      </c>
      <c r="T451" s="22">
        <f>+AA$14</f>
        <v>0</v>
      </c>
      <c r="U451" s="33">
        <f t="shared" si="168"/>
        <v>0</v>
      </c>
      <c r="V451" s="23" t="e">
        <f t="shared" si="172"/>
        <v>#VALUE!</v>
      </c>
      <c r="X451" s="33">
        <f t="shared" si="170"/>
        <v>0</v>
      </c>
      <c r="Y451" s="23" t="e">
        <f t="shared" si="171"/>
        <v>#VALUE!</v>
      </c>
    </row>
    <row r="452" spans="1:25" x14ac:dyDescent="0.25">
      <c r="A452" s="55" t="s">
        <v>174</v>
      </c>
      <c r="B452" s="2"/>
      <c r="C452" s="2"/>
      <c r="D452" s="2"/>
      <c r="E452" s="2"/>
      <c r="F452" s="2"/>
      <c r="G452" s="34"/>
      <c r="H452" s="2"/>
      <c r="I452" s="56"/>
      <c r="R452" s="23" t="str">
        <f t="shared" si="166"/>
        <v>t20</v>
      </c>
      <c r="S452" s="23" t="str">
        <f t="shared" si="167"/>
        <v>Ortíz Soza</v>
      </c>
      <c r="T452" s="22">
        <f>+AA$15</f>
        <v>0</v>
      </c>
      <c r="U452" s="33">
        <f t="shared" si="168"/>
        <v>0</v>
      </c>
      <c r="V452" s="23" t="e">
        <f t="shared" si="172"/>
        <v>#VALUE!</v>
      </c>
      <c r="X452" s="33">
        <f t="shared" si="170"/>
        <v>0</v>
      </c>
      <c r="Y452" s="23" t="e">
        <f t="shared" si="171"/>
        <v>#VALUE!</v>
      </c>
    </row>
    <row r="453" spans="1:25" x14ac:dyDescent="0.25">
      <c r="A453" s="55"/>
      <c r="B453" s="34"/>
      <c r="C453" s="34"/>
      <c r="D453" s="34"/>
      <c r="E453" s="34"/>
      <c r="F453" s="34"/>
      <c r="G453" s="34"/>
      <c r="H453" s="34"/>
      <c r="I453" s="59"/>
      <c r="R453" s="23" t="str">
        <f t="shared" si="166"/>
        <v>t20</v>
      </c>
      <c r="S453" s="23" t="str">
        <f t="shared" si="167"/>
        <v>Ortíz Soza</v>
      </c>
      <c r="T453" s="22">
        <f>+AA$16</f>
        <v>0</v>
      </c>
      <c r="U453" s="33">
        <f t="shared" si="168"/>
        <v>0</v>
      </c>
      <c r="V453" s="23" t="e">
        <f t="shared" si="172"/>
        <v>#VALUE!</v>
      </c>
      <c r="X453" s="33">
        <f t="shared" si="170"/>
        <v>0</v>
      </c>
      <c r="Y453" s="23" t="e">
        <f t="shared" si="171"/>
        <v>#VALUE!</v>
      </c>
    </row>
    <row r="454" spans="1:25" x14ac:dyDescent="0.25">
      <c r="A454" s="55"/>
      <c r="B454" s="34"/>
      <c r="C454" s="34"/>
      <c r="D454" s="34"/>
      <c r="E454" s="34"/>
      <c r="F454" s="34"/>
      <c r="G454" s="34"/>
      <c r="H454" s="34"/>
      <c r="I454" s="59"/>
      <c r="R454" s="23" t="str">
        <f t="shared" si="166"/>
        <v>t20</v>
      </c>
      <c r="S454" s="23" t="str">
        <f t="shared" si="167"/>
        <v>Ortíz Soza</v>
      </c>
      <c r="T454" s="22">
        <f>+AA$17</f>
        <v>0</v>
      </c>
      <c r="U454" s="33">
        <f t="shared" si="168"/>
        <v>0</v>
      </c>
      <c r="V454" s="23" t="e">
        <f t="shared" si="172"/>
        <v>#VALUE!</v>
      </c>
      <c r="X454" s="33">
        <f t="shared" si="170"/>
        <v>0</v>
      </c>
      <c r="Y454" s="23" t="e">
        <f t="shared" si="171"/>
        <v>#VALUE!</v>
      </c>
    </row>
    <row r="455" spans="1:25" x14ac:dyDescent="0.25">
      <c r="A455" s="55"/>
      <c r="B455" s="34"/>
      <c r="C455" s="34"/>
      <c r="D455" s="34"/>
      <c r="E455" s="34"/>
      <c r="F455" s="34"/>
      <c r="G455" s="34"/>
      <c r="H455" s="34"/>
      <c r="I455" s="59"/>
      <c r="R455" s="23" t="str">
        <f t="shared" si="166"/>
        <v>t20</v>
      </c>
      <c r="S455" s="23" t="str">
        <f t="shared" si="167"/>
        <v>Ortíz Soza</v>
      </c>
      <c r="T455" s="22">
        <f>+AA$18</f>
        <v>0</v>
      </c>
      <c r="U455" s="33">
        <f t="shared" si="168"/>
        <v>0</v>
      </c>
      <c r="V455" s="23" t="e">
        <f t="shared" si="172"/>
        <v>#VALUE!</v>
      </c>
      <c r="X455" s="33">
        <f t="shared" si="170"/>
        <v>0</v>
      </c>
      <c r="Y455" s="23" t="e">
        <f t="shared" si="171"/>
        <v>#VALUE!</v>
      </c>
    </row>
    <row r="456" spans="1:25" x14ac:dyDescent="0.25">
      <c r="A456" s="55"/>
      <c r="B456" s="34"/>
      <c r="C456" s="34"/>
      <c r="D456" s="34"/>
      <c r="E456" s="34"/>
      <c r="F456" s="34"/>
      <c r="G456" s="34"/>
      <c r="H456" s="34"/>
      <c r="I456" s="59"/>
      <c r="R456" s="23" t="str">
        <f t="shared" si="166"/>
        <v>t20</v>
      </c>
      <c r="S456" s="23" t="str">
        <f t="shared" si="167"/>
        <v>Ortíz Soza</v>
      </c>
      <c r="T456" s="22">
        <f>+AA$19</f>
        <v>0</v>
      </c>
      <c r="U456" s="33">
        <f t="shared" si="168"/>
        <v>0</v>
      </c>
      <c r="V456" s="23" t="e">
        <f t="shared" si="172"/>
        <v>#VALUE!</v>
      </c>
      <c r="X456" s="33">
        <f t="shared" si="170"/>
        <v>0</v>
      </c>
      <c r="Y456" s="23" t="e">
        <f t="shared" si="171"/>
        <v>#VALUE!</v>
      </c>
    </row>
    <row r="457" spans="1:25" x14ac:dyDescent="0.25">
      <c r="A457" s="55"/>
      <c r="B457" s="34"/>
      <c r="C457" s="34"/>
      <c r="D457" s="34"/>
      <c r="E457" s="34"/>
      <c r="F457" s="34"/>
      <c r="G457" s="34"/>
      <c r="H457" s="34"/>
      <c r="I457" s="59"/>
      <c r="R457" s="23" t="str">
        <f t="shared" si="166"/>
        <v>t20</v>
      </c>
      <c r="S457" s="23" t="str">
        <f t="shared" si="167"/>
        <v>Ortíz Soza</v>
      </c>
      <c r="T457" s="22">
        <f>+AA$20</f>
        <v>0</v>
      </c>
      <c r="U457" s="33">
        <f t="shared" si="168"/>
        <v>0</v>
      </c>
      <c r="V457" s="23" t="e">
        <f t="shared" si="172"/>
        <v>#VALUE!</v>
      </c>
      <c r="X457" s="33">
        <f t="shared" si="170"/>
        <v>0</v>
      </c>
      <c r="Y457" s="23" t="e">
        <f t="shared" si="171"/>
        <v>#VALUE!</v>
      </c>
    </row>
    <row r="458" spans="1:25" x14ac:dyDescent="0.25">
      <c r="A458" s="55"/>
      <c r="B458" s="34"/>
      <c r="C458" s="34"/>
      <c r="D458" s="34"/>
      <c r="E458" s="34"/>
      <c r="F458" s="34"/>
      <c r="G458" s="34"/>
      <c r="H458" s="34"/>
      <c r="I458" s="59"/>
      <c r="R458" s="23" t="str">
        <f t="shared" si="166"/>
        <v>t20</v>
      </c>
      <c r="S458" s="23" t="str">
        <f t="shared" si="167"/>
        <v>Ortíz Soza</v>
      </c>
      <c r="T458" s="22">
        <f>+AA$21</f>
        <v>0</v>
      </c>
      <c r="U458" s="33">
        <f t="shared" si="168"/>
        <v>0</v>
      </c>
      <c r="V458" s="23" t="e">
        <f>+U458*S458</f>
        <v>#VALUE!</v>
      </c>
      <c r="X458" s="33">
        <f t="shared" si="170"/>
        <v>0</v>
      </c>
      <c r="Y458" s="23" t="e">
        <f t="shared" si="171"/>
        <v>#VALUE!</v>
      </c>
    </row>
    <row r="459" spans="1:25" x14ac:dyDescent="0.25">
      <c r="A459" s="55"/>
      <c r="B459" s="34"/>
      <c r="C459" s="34"/>
      <c r="D459" s="34"/>
      <c r="E459" s="34"/>
      <c r="F459" s="34"/>
      <c r="G459" s="34"/>
      <c r="H459" s="34"/>
      <c r="I459" s="59"/>
      <c r="R459" s="23" t="str">
        <f t="shared" si="166"/>
        <v>t20</v>
      </c>
      <c r="S459" s="23" t="str">
        <f t="shared" si="167"/>
        <v>Ortíz Soza</v>
      </c>
      <c r="T459" s="22">
        <f>+AA$22</f>
        <v>0</v>
      </c>
      <c r="U459" s="33">
        <f t="shared" si="168"/>
        <v>0</v>
      </c>
      <c r="V459" s="23" t="e">
        <f t="shared" ref="V459:V462" si="173">+U459*S459</f>
        <v>#VALUE!</v>
      </c>
      <c r="X459" s="33">
        <f t="shared" si="170"/>
        <v>0</v>
      </c>
      <c r="Y459" s="23" t="e">
        <f t="shared" si="171"/>
        <v>#VALUE!</v>
      </c>
    </row>
    <row r="460" spans="1:25" x14ac:dyDescent="0.25">
      <c r="A460" s="55"/>
      <c r="B460" s="34"/>
      <c r="C460" s="34"/>
      <c r="D460" s="34"/>
      <c r="E460" s="34"/>
      <c r="F460" s="34"/>
      <c r="G460" s="34"/>
      <c r="H460" s="34"/>
      <c r="I460" s="59"/>
      <c r="R460" s="23" t="str">
        <f t="shared" si="166"/>
        <v>t20</v>
      </c>
      <c r="S460" s="23" t="str">
        <f t="shared" si="167"/>
        <v>Ortíz Soza</v>
      </c>
      <c r="T460" s="22">
        <f>+AA$23</f>
        <v>0</v>
      </c>
      <c r="U460" s="33">
        <f t="shared" si="168"/>
        <v>0</v>
      </c>
      <c r="V460" s="23" t="e">
        <f t="shared" si="173"/>
        <v>#VALUE!</v>
      </c>
      <c r="X460" s="33">
        <f t="shared" si="170"/>
        <v>0</v>
      </c>
      <c r="Y460" s="23" t="e">
        <f t="shared" si="171"/>
        <v>#VALUE!</v>
      </c>
    </row>
    <row r="461" spans="1:25" x14ac:dyDescent="0.25">
      <c r="A461" s="55"/>
      <c r="B461" s="34"/>
      <c r="C461" s="34"/>
      <c r="D461" s="34"/>
      <c r="E461" s="34"/>
      <c r="F461" s="34"/>
      <c r="G461" s="34"/>
      <c r="H461" s="34"/>
      <c r="I461" s="59"/>
      <c r="R461" s="23" t="str">
        <f t="shared" si="166"/>
        <v>t20</v>
      </c>
      <c r="S461" s="23" t="str">
        <f t="shared" si="167"/>
        <v>Ortíz Soza</v>
      </c>
      <c r="T461" s="22">
        <f>+AA$24</f>
        <v>0</v>
      </c>
      <c r="U461" s="33">
        <f t="shared" si="168"/>
        <v>0</v>
      </c>
      <c r="V461" s="23" t="e">
        <f t="shared" si="173"/>
        <v>#VALUE!</v>
      </c>
      <c r="X461" s="33">
        <f t="shared" si="170"/>
        <v>0</v>
      </c>
      <c r="Y461" s="23" t="e">
        <f t="shared" si="171"/>
        <v>#VALUE!</v>
      </c>
    </row>
    <row r="462" spans="1:25" x14ac:dyDescent="0.25">
      <c r="A462" s="55"/>
      <c r="B462" s="34"/>
      <c r="C462" s="34"/>
      <c r="D462" s="34"/>
      <c r="E462" s="34"/>
      <c r="F462" s="34"/>
      <c r="G462" s="34"/>
      <c r="H462" s="34"/>
      <c r="I462" s="59"/>
      <c r="R462" s="23" t="str">
        <f t="shared" si="166"/>
        <v>t20</v>
      </c>
      <c r="S462" s="23" t="str">
        <f t="shared" si="167"/>
        <v>Ortíz Soza</v>
      </c>
      <c r="T462" s="22">
        <f>+AA$25</f>
        <v>0</v>
      </c>
      <c r="U462" s="33">
        <f t="shared" si="168"/>
        <v>0</v>
      </c>
      <c r="V462" s="23" t="e">
        <f t="shared" si="173"/>
        <v>#VALUE!</v>
      </c>
      <c r="X462" s="33">
        <f t="shared" si="170"/>
        <v>0</v>
      </c>
      <c r="Y462" s="23" t="e">
        <f>+(X462*S462)*$Y$4</f>
        <v>#VALUE!</v>
      </c>
    </row>
    <row r="463" spans="1:25" ht="15.75" thickBot="1" x14ac:dyDescent="0.3">
      <c r="A463" s="60"/>
      <c r="B463" s="61"/>
      <c r="C463" s="61"/>
      <c r="D463" s="61"/>
      <c r="E463" s="61"/>
      <c r="F463" s="61"/>
      <c r="G463" s="61"/>
      <c r="H463" s="61"/>
      <c r="I463" s="62"/>
      <c r="R463" s="23" t="str">
        <f t="shared" si="166"/>
        <v>t20</v>
      </c>
      <c r="S463" s="23" t="str">
        <f t="shared" si="167"/>
        <v>Ortíz Soza</v>
      </c>
      <c r="T463" s="22">
        <f>+AA$26</f>
        <v>0</v>
      </c>
      <c r="U463" s="33">
        <f t="shared" si="168"/>
        <v>0</v>
      </c>
      <c r="V463" s="23" t="e">
        <f>+U463*S463</f>
        <v>#VALUE!</v>
      </c>
      <c r="X463" s="33">
        <f t="shared" si="170"/>
        <v>0</v>
      </c>
      <c r="Y463" s="23" t="e">
        <f t="shared" ref="Y463" si="174">+(X463*S463)*$Y$4</f>
        <v>#VALUE!</v>
      </c>
    </row>
    <row r="465" spans="1:25" ht="15.75" thickBot="1" x14ac:dyDescent="0.3"/>
    <row r="466" spans="1:25" ht="15.75" x14ac:dyDescent="0.25">
      <c r="A466" s="50" t="s">
        <v>213</v>
      </c>
      <c r="B466" s="51" t="str">
        <f>VLOOKUP(A466,'Lista de Trabajadores'!$A$7:$E$105,2,0)</f>
        <v>Joe AmaruRocha Tikay</v>
      </c>
      <c r="C466" s="51" t="str">
        <f>VLOOKUP(A466,'Lista de Trabajadores'!$A$7:$E$105,3,0)</f>
        <v>Joe Amaru</v>
      </c>
      <c r="D466" s="52" t="str">
        <f>VLOOKUP(A466,'Lista de Trabajadores'!$A$7:$E$105,4,0)</f>
        <v>Rocha Tikay</v>
      </c>
      <c r="E466" s="53"/>
      <c r="F466" s="53"/>
      <c r="G466" s="53"/>
      <c r="H466" s="53"/>
      <c r="I466" s="54"/>
      <c r="J466" s="37"/>
      <c r="Q466" s="37"/>
      <c r="S466" s="37"/>
      <c r="T466" s="37"/>
      <c r="U466" s="36"/>
      <c r="V466" s="37"/>
      <c r="W466" s="37"/>
      <c r="X466" s="36"/>
      <c r="Y466" s="37"/>
    </row>
    <row r="467" spans="1:25" x14ac:dyDescent="0.25">
      <c r="A467" s="55" t="s">
        <v>166</v>
      </c>
      <c r="B467" s="2"/>
      <c r="C467" s="2"/>
      <c r="D467" s="2"/>
      <c r="E467" s="2"/>
      <c r="F467" s="2"/>
      <c r="G467" s="34"/>
      <c r="H467" s="2"/>
      <c r="I467" s="56"/>
      <c r="R467" s="23" t="str">
        <f>A$466</f>
        <v>t21</v>
      </c>
      <c r="S467" s="23" t="str">
        <f>D$466</f>
        <v>Rocha Tikay</v>
      </c>
      <c r="T467" s="22">
        <f>+AA$7</f>
        <v>0</v>
      </c>
      <c r="U467" s="33">
        <f>COUNTIF($B$467:$F$475,T467)</f>
        <v>0</v>
      </c>
      <c r="V467" s="23" t="e">
        <f>+U467*S467</f>
        <v>#VALUE!</v>
      </c>
      <c r="X467" s="33">
        <f>SUMIF($H$467:$H$475,T467,$I$467:$I$475)</f>
        <v>0</v>
      </c>
      <c r="Y467" s="23" t="e">
        <f>+(X467*S467)*$Y$4</f>
        <v>#VALUE!</v>
      </c>
    </row>
    <row r="468" spans="1:25" x14ac:dyDescent="0.25">
      <c r="A468" s="55" t="s">
        <v>167</v>
      </c>
      <c r="B468" s="2"/>
      <c r="C468" s="2"/>
      <c r="D468" s="2"/>
      <c r="E468" s="2"/>
      <c r="F468" s="2"/>
      <c r="G468" s="34"/>
      <c r="H468" s="2"/>
      <c r="I468" s="56"/>
      <c r="R468" s="23" t="str">
        <f t="shared" ref="R468:R486" si="175">A$466</f>
        <v>t21</v>
      </c>
      <c r="S468" s="23" t="str">
        <f t="shared" ref="S468:S486" si="176">D$466</f>
        <v>Rocha Tikay</v>
      </c>
      <c r="T468" s="22">
        <f>+AA$8</f>
        <v>0</v>
      </c>
      <c r="U468" s="33">
        <f t="shared" ref="U468:U486" si="177">COUNTIF($B$467:$F$475,T468)</f>
        <v>0</v>
      </c>
      <c r="V468" s="23" t="e">
        <f t="shared" ref="V468:V469" si="178">+U468*S468</f>
        <v>#VALUE!</v>
      </c>
      <c r="X468" s="33">
        <f t="shared" ref="X468:X485" si="179">SUMIF($H$467:$H$475,T468,$I$467:$I$475)</f>
        <v>0</v>
      </c>
      <c r="Y468" s="23" t="e">
        <f t="shared" ref="Y468:Y484" si="180">+(X468*S468)*$Y$4</f>
        <v>#VALUE!</v>
      </c>
    </row>
    <row r="469" spans="1:25" x14ac:dyDescent="0.25">
      <c r="A469" s="55" t="s">
        <v>168</v>
      </c>
      <c r="B469" s="2"/>
      <c r="C469" s="2"/>
      <c r="D469" s="2"/>
      <c r="E469" s="2"/>
      <c r="F469" s="2"/>
      <c r="G469" s="34"/>
      <c r="H469" s="2"/>
      <c r="I469" s="56"/>
      <c r="R469" s="23" t="str">
        <f t="shared" si="175"/>
        <v>t21</v>
      </c>
      <c r="S469" s="23" t="str">
        <f t="shared" si="176"/>
        <v>Rocha Tikay</v>
      </c>
      <c r="T469" s="22">
        <f>+AA$9</f>
        <v>0</v>
      </c>
      <c r="U469" s="33">
        <f t="shared" si="177"/>
        <v>0</v>
      </c>
      <c r="V469" s="23" t="e">
        <f t="shared" si="178"/>
        <v>#VALUE!</v>
      </c>
      <c r="X469" s="33">
        <f t="shared" si="179"/>
        <v>0</v>
      </c>
      <c r="Y469" s="23" t="e">
        <f t="shared" si="180"/>
        <v>#VALUE!</v>
      </c>
    </row>
    <row r="470" spans="1:25" x14ac:dyDescent="0.25">
      <c r="A470" s="55" t="s">
        <v>169</v>
      </c>
      <c r="B470" s="2"/>
      <c r="C470" s="2"/>
      <c r="D470" s="2"/>
      <c r="E470" s="2"/>
      <c r="F470" s="2"/>
      <c r="G470" s="34"/>
      <c r="H470" s="2"/>
      <c r="I470" s="56"/>
      <c r="R470" s="23" t="str">
        <f t="shared" si="175"/>
        <v>t21</v>
      </c>
      <c r="S470" s="23" t="str">
        <f>D$466</f>
        <v>Rocha Tikay</v>
      </c>
      <c r="T470" s="22">
        <f>+AA$10</f>
        <v>0</v>
      </c>
      <c r="U470" s="33">
        <f t="shared" si="177"/>
        <v>0</v>
      </c>
      <c r="V470" s="23" t="e">
        <f>+U470*S470</f>
        <v>#VALUE!</v>
      </c>
      <c r="X470" s="33">
        <f t="shared" si="179"/>
        <v>0</v>
      </c>
      <c r="Y470" s="23" t="e">
        <f t="shared" si="180"/>
        <v>#VALUE!</v>
      </c>
    </row>
    <row r="471" spans="1:25" ht="15.75" thickBot="1" x14ac:dyDescent="0.3">
      <c r="A471" s="55" t="s">
        <v>170</v>
      </c>
      <c r="B471" s="46"/>
      <c r="C471" s="46"/>
      <c r="D471" s="46"/>
      <c r="E471" s="46"/>
      <c r="F471" s="46"/>
      <c r="G471" s="34"/>
      <c r="H471" s="46"/>
      <c r="I471" s="57"/>
      <c r="R471" s="23" t="str">
        <f t="shared" si="175"/>
        <v>t21</v>
      </c>
      <c r="S471" s="23" t="str">
        <f t="shared" si="176"/>
        <v>Rocha Tikay</v>
      </c>
      <c r="T471" s="22">
        <f>+AA$11</f>
        <v>0</v>
      </c>
      <c r="U471" s="33">
        <f t="shared" si="177"/>
        <v>0</v>
      </c>
      <c r="V471" s="23" t="e">
        <f t="shared" ref="V471:V480" si="181">+U471*S471</f>
        <v>#VALUE!</v>
      </c>
      <c r="X471" s="33">
        <f t="shared" si="179"/>
        <v>0</v>
      </c>
      <c r="Y471" s="23" t="e">
        <f t="shared" si="180"/>
        <v>#VALUE!</v>
      </c>
    </row>
    <row r="472" spans="1:25" x14ac:dyDescent="0.25">
      <c r="A472" s="55" t="s">
        <v>171</v>
      </c>
      <c r="B472" s="45"/>
      <c r="C472" s="45"/>
      <c r="D472" s="45"/>
      <c r="E472" s="45"/>
      <c r="F472" s="45"/>
      <c r="G472" s="34"/>
      <c r="H472" s="45"/>
      <c r="I472" s="58"/>
      <c r="R472" s="23" t="str">
        <f t="shared" si="175"/>
        <v>t21</v>
      </c>
      <c r="S472" s="23" t="str">
        <f t="shared" si="176"/>
        <v>Rocha Tikay</v>
      </c>
      <c r="T472" s="22">
        <f>+AA$12</f>
        <v>0</v>
      </c>
      <c r="U472" s="33">
        <f t="shared" si="177"/>
        <v>0</v>
      </c>
      <c r="V472" s="23" t="e">
        <f t="shared" si="181"/>
        <v>#VALUE!</v>
      </c>
      <c r="X472" s="33">
        <f t="shared" si="179"/>
        <v>0</v>
      </c>
      <c r="Y472" s="23" t="e">
        <f t="shared" si="180"/>
        <v>#VALUE!</v>
      </c>
    </row>
    <row r="473" spans="1:25" x14ac:dyDescent="0.25">
      <c r="A473" s="55" t="s">
        <v>172</v>
      </c>
      <c r="B473" s="2"/>
      <c r="C473" s="2"/>
      <c r="D473" s="2"/>
      <c r="E473" s="2"/>
      <c r="F473" s="2"/>
      <c r="G473" s="34"/>
      <c r="H473" s="2"/>
      <c r="I473" s="56"/>
      <c r="R473" s="23" t="str">
        <f t="shared" si="175"/>
        <v>t21</v>
      </c>
      <c r="S473" s="23" t="str">
        <f t="shared" si="176"/>
        <v>Rocha Tikay</v>
      </c>
      <c r="T473" s="22">
        <f>+AA$13</f>
        <v>0</v>
      </c>
      <c r="U473" s="33">
        <f t="shared" si="177"/>
        <v>0</v>
      </c>
      <c r="V473" s="23" t="e">
        <f t="shared" si="181"/>
        <v>#VALUE!</v>
      </c>
      <c r="X473" s="33">
        <f t="shared" si="179"/>
        <v>0</v>
      </c>
      <c r="Y473" s="23" t="e">
        <f t="shared" si="180"/>
        <v>#VALUE!</v>
      </c>
    </row>
    <row r="474" spans="1:25" x14ac:dyDescent="0.25">
      <c r="A474" s="55" t="s">
        <v>173</v>
      </c>
      <c r="B474" s="2"/>
      <c r="C474" s="2"/>
      <c r="D474" s="2"/>
      <c r="E474" s="2"/>
      <c r="F474" s="2"/>
      <c r="G474" s="34"/>
      <c r="H474" s="2"/>
      <c r="I474" s="56"/>
      <c r="R474" s="23" t="str">
        <f t="shared" si="175"/>
        <v>t21</v>
      </c>
      <c r="S474" s="23" t="str">
        <f t="shared" si="176"/>
        <v>Rocha Tikay</v>
      </c>
      <c r="T474" s="22">
        <f>+AA$14</f>
        <v>0</v>
      </c>
      <c r="U474" s="33">
        <f t="shared" si="177"/>
        <v>0</v>
      </c>
      <c r="V474" s="23" t="e">
        <f t="shared" si="181"/>
        <v>#VALUE!</v>
      </c>
      <c r="X474" s="33">
        <f t="shared" si="179"/>
        <v>0</v>
      </c>
      <c r="Y474" s="23" t="e">
        <f t="shared" si="180"/>
        <v>#VALUE!</v>
      </c>
    </row>
    <row r="475" spans="1:25" x14ac:dyDescent="0.25">
      <c r="A475" s="55" t="s">
        <v>174</v>
      </c>
      <c r="B475" s="2"/>
      <c r="C475" s="2"/>
      <c r="D475" s="2"/>
      <c r="E475" s="2"/>
      <c r="F475" s="2"/>
      <c r="G475" s="34"/>
      <c r="H475" s="2"/>
      <c r="I475" s="56"/>
      <c r="R475" s="23" t="str">
        <f t="shared" si="175"/>
        <v>t21</v>
      </c>
      <c r="S475" s="23" t="str">
        <f t="shared" si="176"/>
        <v>Rocha Tikay</v>
      </c>
      <c r="T475" s="22">
        <f>+AA$15</f>
        <v>0</v>
      </c>
      <c r="U475" s="33">
        <f t="shared" si="177"/>
        <v>0</v>
      </c>
      <c r="V475" s="23" t="e">
        <f t="shared" si="181"/>
        <v>#VALUE!</v>
      </c>
      <c r="X475" s="33">
        <f t="shared" si="179"/>
        <v>0</v>
      </c>
      <c r="Y475" s="23" t="e">
        <f t="shared" si="180"/>
        <v>#VALUE!</v>
      </c>
    </row>
    <row r="476" spans="1:25" x14ac:dyDescent="0.25">
      <c r="A476" s="55"/>
      <c r="B476" s="34"/>
      <c r="C476" s="34"/>
      <c r="D476" s="34"/>
      <c r="E476" s="34"/>
      <c r="F476" s="34"/>
      <c r="G476" s="34"/>
      <c r="H476" s="34"/>
      <c r="I476" s="59"/>
      <c r="R476" s="23" t="str">
        <f t="shared" si="175"/>
        <v>t21</v>
      </c>
      <c r="S476" s="23" t="str">
        <f t="shared" si="176"/>
        <v>Rocha Tikay</v>
      </c>
      <c r="T476" s="22">
        <f>+AA$16</f>
        <v>0</v>
      </c>
      <c r="U476" s="33">
        <f t="shared" si="177"/>
        <v>0</v>
      </c>
      <c r="V476" s="23" t="e">
        <f t="shared" si="181"/>
        <v>#VALUE!</v>
      </c>
      <c r="X476" s="33">
        <f t="shared" si="179"/>
        <v>0</v>
      </c>
      <c r="Y476" s="23" t="e">
        <f t="shared" si="180"/>
        <v>#VALUE!</v>
      </c>
    </row>
    <row r="477" spans="1:25" x14ac:dyDescent="0.25">
      <c r="A477" s="55"/>
      <c r="B477" s="34"/>
      <c r="C477" s="34"/>
      <c r="D477" s="34"/>
      <c r="E477" s="34"/>
      <c r="F477" s="34"/>
      <c r="G477" s="34"/>
      <c r="H477" s="34"/>
      <c r="I477" s="59"/>
      <c r="R477" s="23" t="str">
        <f t="shared" si="175"/>
        <v>t21</v>
      </c>
      <c r="S477" s="23" t="str">
        <f t="shared" si="176"/>
        <v>Rocha Tikay</v>
      </c>
      <c r="T477" s="22">
        <f>+AA$17</f>
        <v>0</v>
      </c>
      <c r="U477" s="33">
        <f t="shared" si="177"/>
        <v>0</v>
      </c>
      <c r="V477" s="23" t="e">
        <f t="shared" si="181"/>
        <v>#VALUE!</v>
      </c>
      <c r="X477" s="33">
        <f t="shared" si="179"/>
        <v>0</v>
      </c>
      <c r="Y477" s="23" t="e">
        <f t="shared" si="180"/>
        <v>#VALUE!</v>
      </c>
    </row>
    <row r="478" spans="1:25" x14ac:dyDescent="0.25">
      <c r="A478" s="55"/>
      <c r="B478" s="34"/>
      <c r="C478" s="34"/>
      <c r="D478" s="34"/>
      <c r="E478" s="34"/>
      <c r="F478" s="34"/>
      <c r="G478" s="34"/>
      <c r="H478" s="34"/>
      <c r="I478" s="59"/>
      <c r="R478" s="23" t="str">
        <f t="shared" si="175"/>
        <v>t21</v>
      </c>
      <c r="S478" s="23" t="str">
        <f t="shared" si="176"/>
        <v>Rocha Tikay</v>
      </c>
      <c r="T478" s="22">
        <f>+AA$18</f>
        <v>0</v>
      </c>
      <c r="U478" s="33">
        <f t="shared" si="177"/>
        <v>0</v>
      </c>
      <c r="V478" s="23" t="e">
        <f t="shared" si="181"/>
        <v>#VALUE!</v>
      </c>
      <c r="X478" s="33">
        <f t="shared" si="179"/>
        <v>0</v>
      </c>
      <c r="Y478" s="23" t="e">
        <f t="shared" si="180"/>
        <v>#VALUE!</v>
      </c>
    </row>
    <row r="479" spans="1:25" x14ac:dyDescent="0.25">
      <c r="A479" s="55"/>
      <c r="B479" s="34"/>
      <c r="C479" s="34"/>
      <c r="D479" s="34"/>
      <c r="E479" s="34"/>
      <c r="F479" s="34"/>
      <c r="G479" s="34"/>
      <c r="H479" s="34"/>
      <c r="I479" s="59"/>
      <c r="R479" s="23" t="str">
        <f t="shared" si="175"/>
        <v>t21</v>
      </c>
      <c r="S479" s="23" t="str">
        <f t="shared" si="176"/>
        <v>Rocha Tikay</v>
      </c>
      <c r="T479" s="22">
        <f>+AA$19</f>
        <v>0</v>
      </c>
      <c r="U479" s="33">
        <f t="shared" si="177"/>
        <v>0</v>
      </c>
      <c r="V479" s="23" t="e">
        <f t="shared" si="181"/>
        <v>#VALUE!</v>
      </c>
      <c r="X479" s="33">
        <f t="shared" si="179"/>
        <v>0</v>
      </c>
      <c r="Y479" s="23" t="e">
        <f t="shared" si="180"/>
        <v>#VALUE!</v>
      </c>
    </row>
    <row r="480" spans="1:25" x14ac:dyDescent="0.25">
      <c r="A480" s="55"/>
      <c r="B480" s="34"/>
      <c r="C480" s="34"/>
      <c r="D480" s="34"/>
      <c r="E480" s="34"/>
      <c r="F480" s="34"/>
      <c r="G480" s="34"/>
      <c r="H480" s="34"/>
      <c r="I480" s="59"/>
      <c r="R480" s="23" t="str">
        <f t="shared" si="175"/>
        <v>t21</v>
      </c>
      <c r="S480" s="23" t="str">
        <f t="shared" si="176"/>
        <v>Rocha Tikay</v>
      </c>
      <c r="T480" s="22">
        <f>+AA$20</f>
        <v>0</v>
      </c>
      <c r="U480" s="33">
        <f t="shared" si="177"/>
        <v>0</v>
      </c>
      <c r="V480" s="23" t="e">
        <f t="shared" si="181"/>
        <v>#VALUE!</v>
      </c>
      <c r="X480" s="33">
        <f t="shared" si="179"/>
        <v>0</v>
      </c>
      <c r="Y480" s="23" t="e">
        <f t="shared" si="180"/>
        <v>#VALUE!</v>
      </c>
    </row>
    <row r="481" spans="1:25" x14ac:dyDescent="0.25">
      <c r="A481" s="55"/>
      <c r="B481" s="34"/>
      <c r="C481" s="34"/>
      <c r="D481" s="34"/>
      <c r="E481" s="34"/>
      <c r="F481" s="34"/>
      <c r="G481" s="34"/>
      <c r="H481" s="34"/>
      <c r="I481" s="59"/>
      <c r="R481" s="23" t="str">
        <f t="shared" si="175"/>
        <v>t21</v>
      </c>
      <c r="S481" s="23" t="str">
        <f t="shared" si="176"/>
        <v>Rocha Tikay</v>
      </c>
      <c r="T481" s="22">
        <f>+AA$21</f>
        <v>0</v>
      </c>
      <c r="U481" s="33">
        <f t="shared" si="177"/>
        <v>0</v>
      </c>
      <c r="V481" s="23" t="e">
        <f>+U481*S481</f>
        <v>#VALUE!</v>
      </c>
      <c r="X481" s="33">
        <f t="shared" si="179"/>
        <v>0</v>
      </c>
      <c r="Y481" s="23" t="e">
        <f t="shared" si="180"/>
        <v>#VALUE!</v>
      </c>
    </row>
    <row r="482" spans="1:25" x14ac:dyDescent="0.25">
      <c r="A482" s="55"/>
      <c r="B482" s="34"/>
      <c r="C482" s="34"/>
      <c r="D482" s="34"/>
      <c r="E482" s="34"/>
      <c r="F482" s="34"/>
      <c r="G482" s="34"/>
      <c r="H482" s="34"/>
      <c r="I482" s="59"/>
      <c r="R482" s="23" t="str">
        <f t="shared" si="175"/>
        <v>t21</v>
      </c>
      <c r="S482" s="23" t="str">
        <f t="shared" si="176"/>
        <v>Rocha Tikay</v>
      </c>
      <c r="T482" s="22">
        <f>+AA$22</f>
        <v>0</v>
      </c>
      <c r="U482" s="33">
        <f t="shared" si="177"/>
        <v>0</v>
      </c>
      <c r="V482" s="23" t="e">
        <f t="shared" ref="V482:V485" si="182">+U482*S482</f>
        <v>#VALUE!</v>
      </c>
      <c r="X482" s="33">
        <f>SUMIF($H$467:$H$475,T482,$I$467:$I$475)</f>
        <v>0</v>
      </c>
      <c r="Y482" s="23" t="e">
        <f t="shared" si="180"/>
        <v>#VALUE!</v>
      </c>
    </row>
    <row r="483" spans="1:25" x14ac:dyDescent="0.25">
      <c r="A483" s="55"/>
      <c r="B483" s="34"/>
      <c r="C483" s="34"/>
      <c r="D483" s="34"/>
      <c r="E483" s="34"/>
      <c r="F483" s="34"/>
      <c r="G483" s="34"/>
      <c r="H483" s="34"/>
      <c r="I483" s="59"/>
      <c r="R483" s="23" t="str">
        <f t="shared" si="175"/>
        <v>t21</v>
      </c>
      <c r="S483" s="23" t="str">
        <f t="shared" si="176"/>
        <v>Rocha Tikay</v>
      </c>
      <c r="T483" s="22">
        <f>+AA$23</f>
        <v>0</v>
      </c>
      <c r="U483" s="33">
        <f t="shared" si="177"/>
        <v>0</v>
      </c>
      <c r="V483" s="23" t="e">
        <f t="shared" si="182"/>
        <v>#VALUE!</v>
      </c>
      <c r="X483" s="33">
        <f t="shared" si="179"/>
        <v>0</v>
      </c>
      <c r="Y483" s="23" t="e">
        <f t="shared" si="180"/>
        <v>#VALUE!</v>
      </c>
    </row>
    <row r="484" spans="1:25" x14ac:dyDescent="0.25">
      <c r="A484" s="55"/>
      <c r="B484" s="34"/>
      <c r="C484" s="34"/>
      <c r="D484" s="34"/>
      <c r="E484" s="34"/>
      <c r="F484" s="34"/>
      <c r="G484" s="34"/>
      <c r="H484" s="34"/>
      <c r="I484" s="59"/>
      <c r="R484" s="23" t="str">
        <f t="shared" si="175"/>
        <v>t21</v>
      </c>
      <c r="S484" s="23" t="str">
        <f t="shared" si="176"/>
        <v>Rocha Tikay</v>
      </c>
      <c r="T484" s="22">
        <f>+AA$24</f>
        <v>0</v>
      </c>
      <c r="U484" s="33">
        <f t="shared" si="177"/>
        <v>0</v>
      </c>
      <c r="V484" s="23" t="e">
        <f t="shared" si="182"/>
        <v>#VALUE!</v>
      </c>
      <c r="X484" s="33">
        <f t="shared" si="179"/>
        <v>0</v>
      </c>
      <c r="Y484" s="23" t="e">
        <f t="shared" si="180"/>
        <v>#VALUE!</v>
      </c>
    </row>
    <row r="485" spans="1:25" x14ac:dyDescent="0.25">
      <c r="A485" s="55"/>
      <c r="B485" s="34"/>
      <c r="C485" s="34"/>
      <c r="D485" s="34"/>
      <c r="E485" s="34"/>
      <c r="F485" s="34"/>
      <c r="G485" s="34"/>
      <c r="H485" s="34"/>
      <c r="I485" s="59"/>
      <c r="R485" s="23" t="str">
        <f t="shared" si="175"/>
        <v>t21</v>
      </c>
      <c r="S485" s="23" t="str">
        <f t="shared" si="176"/>
        <v>Rocha Tikay</v>
      </c>
      <c r="T485" s="22">
        <f>+AA$25</f>
        <v>0</v>
      </c>
      <c r="U485" s="33">
        <f t="shared" si="177"/>
        <v>0</v>
      </c>
      <c r="V485" s="23" t="e">
        <f t="shared" si="182"/>
        <v>#VALUE!</v>
      </c>
      <c r="X485" s="33">
        <f t="shared" si="179"/>
        <v>0</v>
      </c>
      <c r="Y485" s="23" t="e">
        <f>+(X485*S485)*$Y$4</f>
        <v>#VALUE!</v>
      </c>
    </row>
    <row r="486" spans="1:25" ht="15.75" thickBot="1" x14ac:dyDescent="0.3">
      <c r="A486" s="60"/>
      <c r="B486" s="61"/>
      <c r="C486" s="61"/>
      <c r="D486" s="61"/>
      <c r="E486" s="61"/>
      <c r="F486" s="61"/>
      <c r="G486" s="61"/>
      <c r="H486" s="61"/>
      <c r="I486" s="62"/>
      <c r="R486" s="23" t="str">
        <f t="shared" si="175"/>
        <v>t21</v>
      </c>
      <c r="S486" s="23" t="str">
        <f t="shared" si="176"/>
        <v>Rocha Tikay</v>
      </c>
      <c r="T486" s="22">
        <f>+AA$26</f>
        <v>0</v>
      </c>
      <c r="U486" s="33">
        <f t="shared" si="177"/>
        <v>0</v>
      </c>
      <c r="V486" s="23" t="e">
        <f>+U486*S486</f>
        <v>#VALUE!</v>
      </c>
      <c r="X486" s="33">
        <f>SUMIF($H$467:$H$475,T486,$I$467:$I$475)</f>
        <v>0</v>
      </c>
      <c r="Y486" s="23" t="e">
        <f t="shared" ref="Y486" si="183">+(X486*S486)*$Y$4</f>
        <v>#VALUE!</v>
      </c>
    </row>
    <row r="488" spans="1:25" ht="15.75" thickBot="1" x14ac:dyDescent="0.3"/>
    <row r="489" spans="1:25" ht="15.75" x14ac:dyDescent="0.25">
      <c r="A489" s="50" t="s">
        <v>214</v>
      </c>
      <c r="B489" s="51" t="str">
        <f>VLOOKUP(A489,'Lista de Trabajadores'!$A$7:$E$105,2,0)</f>
        <v>Wilmer A. Padilla Aleman</v>
      </c>
      <c r="C489" s="51" t="str">
        <f>VLOOKUP(A489,'Lista de Trabajadores'!$A$7:$E$105,3,0)</f>
        <v xml:space="preserve">Wilmer A. </v>
      </c>
      <c r="D489" s="52" t="str">
        <f>VLOOKUP(A489,'Lista de Trabajadores'!$A$7:$E$105,4,0)</f>
        <v>Padilla Aleman</v>
      </c>
      <c r="E489" s="53"/>
      <c r="F489" s="53"/>
      <c r="G489" s="53"/>
      <c r="H489" s="53"/>
      <c r="I489" s="54"/>
      <c r="J489" s="37"/>
      <c r="Q489" s="37"/>
      <c r="S489" s="37"/>
      <c r="T489" s="37"/>
      <c r="U489" s="36"/>
      <c r="V489" s="37"/>
      <c r="W489" s="37"/>
      <c r="X489" s="36"/>
      <c r="Y489" s="37"/>
    </row>
    <row r="490" spans="1:25" x14ac:dyDescent="0.25">
      <c r="A490" s="55" t="s">
        <v>166</v>
      </c>
      <c r="B490" s="2"/>
      <c r="C490" s="2"/>
      <c r="D490" s="2"/>
      <c r="E490" s="2"/>
      <c r="F490" s="2"/>
      <c r="G490" s="34"/>
      <c r="H490" s="2"/>
      <c r="I490" s="56"/>
      <c r="R490" s="23" t="str">
        <f>A$489</f>
        <v>t22</v>
      </c>
      <c r="S490" s="23" t="str">
        <f>D$489</f>
        <v>Padilla Aleman</v>
      </c>
      <c r="T490" s="22">
        <f>+AA$7</f>
        <v>0</v>
      </c>
      <c r="U490" s="33">
        <f>COUNTIF($B$490:$F$498,T490)</f>
        <v>0</v>
      </c>
      <c r="V490" s="23" t="e">
        <f>+U490*S490</f>
        <v>#VALUE!</v>
      </c>
      <c r="X490" s="33">
        <f>SUMIF($H$490:$H$498,T490,$I$490:$I$498)</f>
        <v>0</v>
      </c>
      <c r="Y490" s="23" t="e">
        <f>+(X490*S490)*$Y$4</f>
        <v>#VALUE!</v>
      </c>
    </row>
    <row r="491" spans="1:25" x14ac:dyDescent="0.25">
      <c r="A491" s="55" t="s">
        <v>167</v>
      </c>
      <c r="B491" s="2"/>
      <c r="C491" s="2"/>
      <c r="D491" s="2"/>
      <c r="E491" s="2"/>
      <c r="F491" s="2"/>
      <c r="G491" s="34"/>
      <c r="H491" s="2"/>
      <c r="I491" s="56"/>
      <c r="R491" s="23" t="str">
        <f t="shared" ref="R491:R509" si="184">A$489</f>
        <v>t22</v>
      </c>
      <c r="S491" s="23" t="str">
        <f t="shared" ref="S491:S509" si="185">D$489</f>
        <v>Padilla Aleman</v>
      </c>
      <c r="T491" s="22">
        <f>+AA$8</f>
        <v>0</v>
      </c>
      <c r="U491" s="33">
        <f t="shared" ref="U491:U508" si="186">COUNTIF($B$490:$F$498,T491)</f>
        <v>0</v>
      </c>
      <c r="V491" s="23" t="e">
        <f t="shared" ref="V491:V492" si="187">+U491*S491</f>
        <v>#VALUE!</v>
      </c>
      <c r="X491" s="33">
        <f t="shared" ref="X491:X508" si="188">SUMIF($H$490:$H$498,T491,$I$490:$I$498)</f>
        <v>0</v>
      </c>
      <c r="Y491" s="23" t="e">
        <f t="shared" ref="Y491:Y507" si="189">+(X491*S491)*$Y$4</f>
        <v>#VALUE!</v>
      </c>
    </row>
    <row r="492" spans="1:25" x14ac:dyDescent="0.25">
      <c r="A492" s="55" t="s">
        <v>168</v>
      </c>
      <c r="B492" s="2"/>
      <c r="C492" s="2"/>
      <c r="D492" s="2"/>
      <c r="E492" s="2"/>
      <c r="F492" s="2"/>
      <c r="G492" s="34"/>
      <c r="H492" s="2"/>
      <c r="I492" s="56"/>
      <c r="R492" s="23" t="str">
        <f t="shared" si="184"/>
        <v>t22</v>
      </c>
      <c r="S492" s="23" t="str">
        <f t="shared" si="185"/>
        <v>Padilla Aleman</v>
      </c>
      <c r="T492" s="22">
        <f>+AA$9</f>
        <v>0</v>
      </c>
      <c r="U492" s="33">
        <f t="shared" si="186"/>
        <v>0</v>
      </c>
      <c r="V492" s="23" t="e">
        <f t="shared" si="187"/>
        <v>#VALUE!</v>
      </c>
      <c r="X492" s="33">
        <f t="shared" si="188"/>
        <v>0</v>
      </c>
      <c r="Y492" s="23" t="e">
        <f t="shared" si="189"/>
        <v>#VALUE!</v>
      </c>
    </row>
    <row r="493" spans="1:25" x14ac:dyDescent="0.25">
      <c r="A493" s="55" t="s">
        <v>169</v>
      </c>
      <c r="B493" s="2"/>
      <c r="C493" s="2"/>
      <c r="D493" s="2"/>
      <c r="E493" s="2"/>
      <c r="F493" s="2"/>
      <c r="G493" s="34"/>
      <c r="H493" s="2"/>
      <c r="I493" s="56"/>
      <c r="R493" s="23" t="str">
        <f t="shared" si="184"/>
        <v>t22</v>
      </c>
      <c r="S493" s="23" t="str">
        <f t="shared" si="185"/>
        <v>Padilla Aleman</v>
      </c>
      <c r="T493" s="22">
        <f>+AA$10</f>
        <v>0</v>
      </c>
      <c r="U493" s="33">
        <f>COUNTIF($B$490:$F$498,T493)</f>
        <v>0</v>
      </c>
      <c r="V493" s="23" t="e">
        <f>+U493*S493</f>
        <v>#VALUE!</v>
      </c>
      <c r="X493" s="33">
        <f t="shared" si="188"/>
        <v>0</v>
      </c>
      <c r="Y493" s="23" t="e">
        <f t="shared" si="189"/>
        <v>#VALUE!</v>
      </c>
    </row>
    <row r="494" spans="1:25" ht="15.75" thickBot="1" x14ac:dyDescent="0.3">
      <c r="A494" s="55" t="s">
        <v>170</v>
      </c>
      <c r="B494" s="46"/>
      <c r="C494" s="46"/>
      <c r="D494" s="46"/>
      <c r="E494" s="46"/>
      <c r="F494" s="46"/>
      <c r="G494" s="34"/>
      <c r="H494" s="46"/>
      <c r="I494" s="57"/>
      <c r="R494" s="23" t="str">
        <f t="shared" si="184"/>
        <v>t22</v>
      </c>
      <c r="S494" s="23" t="str">
        <f t="shared" si="185"/>
        <v>Padilla Aleman</v>
      </c>
      <c r="T494" s="22">
        <f>+AA$11</f>
        <v>0</v>
      </c>
      <c r="U494" s="33">
        <f t="shared" si="186"/>
        <v>0</v>
      </c>
      <c r="V494" s="23" t="e">
        <f t="shared" ref="V494:V503" si="190">+U494*S494</f>
        <v>#VALUE!</v>
      </c>
      <c r="X494" s="33">
        <f t="shared" si="188"/>
        <v>0</v>
      </c>
      <c r="Y494" s="23" t="e">
        <f t="shared" si="189"/>
        <v>#VALUE!</v>
      </c>
    </row>
    <row r="495" spans="1:25" x14ac:dyDescent="0.25">
      <c r="A495" s="55" t="s">
        <v>171</v>
      </c>
      <c r="B495" s="45"/>
      <c r="C495" s="45"/>
      <c r="D495" s="45"/>
      <c r="E495" s="45"/>
      <c r="F495" s="45"/>
      <c r="G495" s="34"/>
      <c r="H495" s="45"/>
      <c r="I495" s="58"/>
      <c r="R495" s="23" t="str">
        <f t="shared" si="184"/>
        <v>t22</v>
      </c>
      <c r="S495" s="23" t="str">
        <f t="shared" si="185"/>
        <v>Padilla Aleman</v>
      </c>
      <c r="T495" s="22">
        <f>+AA$12</f>
        <v>0</v>
      </c>
      <c r="U495" s="33">
        <f t="shared" si="186"/>
        <v>0</v>
      </c>
      <c r="V495" s="23" t="e">
        <f t="shared" si="190"/>
        <v>#VALUE!</v>
      </c>
      <c r="X495" s="33">
        <f t="shared" si="188"/>
        <v>0</v>
      </c>
      <c r="Y495" s="23" t="e">
        <f t="shared" si="189"/>
        <v>#VALUE!</v>
      </c>
    </row>
    <row r="496" spans="1:25" x14ac:dyDescent="0.25">
      <c r="A496" s="55" t="s">
        <v>172</v>
      </c>
      <c r="B496" s="2"/>
      <c r="C496" s="2"/>
      <c r="D496" s="2"/>
      <c r="E496" s="2"/>
      <c r="F496" s="2"/>
      <c r="G496" s="34"/>
      <c r="H496" s="2"/>
      <c r="I496" s="56"/>
      <c r="R496" s="23" t="str">
        <f t="shared" si="184"/>
        <v>t22</v>
      </c>
      <c r="S496" s="23" t="str">
        <f t="shared" si="185"/>
        <v>Padilla Aleman</v>
      </c>
      <c r="T496" s="22">
        <f>+AA$13</f>
        <v>0</v>
      </c>
      <c r="U496" s="33">
        <f t="shared" si="186"/>
        <v>0</v>
      </c>
      <c r="V496" s="23" t="e">
        <f t="shared" si="190"/>
        <v>#VALUE!</v>
      </c>
      <c r="X496" s="33">
        <f>SUMIF($H$490:$H$498,T496,$I$490:$I$498)</f>
        <v>0</v>
      </c>
      <c r="Y496" s="23" t="e">
        <f t="shared" si="189"/>
        <v>#VALUE!</v>
      </c>
    </row>
    <row r="497" spans="1:25" x14ac:dyDescent="0.25">
      <c r="A497" s="55" t="s">
        <v>173</v>
      </c>
      <c r="B497" s="2"/>
      <c r="C497" s="2"/>
      <c r="D497" s="2"/>
      <c r="E497" s="2"/>
      <c r="F497" s="2"/>
      <c r="G497" s="34"/>
      <c r="H497" s="2"/>
      <c r="I497" s="56"/>
      <c r="R497" s="23" t="str">
        <f t="shared" si="184"/>
        <v>t22</v>
      </c>
      <c r="S497" s="23" t="str">
        <f t="shared" si="185"/>
        <v>Padilla Aleman</v>
      </c>
      <c r="T497" s="22">
        <f>+AA$14</f>
        <v>0</v>
      </c>
      <c r="U497" s="33">
        <f t="shared" si="186"/>
        <v>0</v>
      </c>
      <c r="V497" s="23" t="e">
        <f t="shared" si="190"/>
        <v>#VALUE!</v>
      </c>
      <c r="X497" s="33">
        <f t="shared" si="188"/>
        <v>0</v>
      </c>
      <c r="Y497" s="23" t="e">
        <f t="shared" si="189"/>
        <v>#VALUE!</v>
      </c>
    </row>
    <row r="498" spans="1:25" x14ac:dyDescent="0.25">
      <c r="A498" s="55" t="s">
        <v>174</v>
      </c>
      <c r="B498" s="2"/>
      <c r="C498" s="2"/>
      <c r="D498" s="2"/>
      <c r="E498" s="2"/>
      <c r="F498" s="2"/>
      <c r="G498" s="34"/>
      <c r="H498" s="2"/>
      <c r="I498" s="56"/>
      <c r="R498" s="23" t="str">
        <f t="shared" si="184"/>
        <v>t22</v>
      </c>
      <c r="S498" s="23" t="str">
        <f t="shared" si="185"/>
        <v>Padilla Aleman</v>
      </c>
      <c r="T498" s="22">
        <f>+AA$15</f>
        <v>0</v>
      </c>
      <c r="U498" s="33">
        <f t="shared" si="186"/>
        <v>0</v>
      </c>
      <c r="V498" s="23" t="e">
        <f t="shared" si="190"/>
        <v>#VALUE!</v>
      </c>
      <c r="X498" s="33">
        <f t="shared" si="188"/>
        <v>0</v>
      </c>
      <c r="Y498" s="23" t="e">
        <f t="shared" si="189"/>
        <v>#VALUE!</v>
      </c>
    </row>
    <row r="499" spans="1:25" x14ac:dyDescent="0.25">
      <c r="A499" s="55"/>
      <c r="B499" s="34"/>
      <c r="C499" s="34"/>
      <c r="D499" s="34"/>
      <c r="E499" s="34"/>
      <c r="F499" s="34"/>
      <c r="G499" s="34"/>
      <c r="H499" s="34"/>
      <c r="I499" s="59"/>
      <c r="R499" s="23" t="str">
        <f t="shared" si="184"/>
        <v>t22</v>
      </c>
      <c r="S499" s="23" t="str">
        <f t="shared" si="185"/>
        <v>Padilla Aleman</v>
      </c>
      <c r="T499" s="22">
        <f>+AA$16</f>
        <v>0</v>
      </c>
      <c r="U499" s="33">
        <f t="shared" si="186"/>
        <v>0</v>
      </c>
      <c r="V499" s="23" t="e">
        <f t="shared" si="190"/>
        <v>#VALUE!</v>
      </c>
      <c r="X499" s="33">
        <f t="shared" si="188"/>
        <v>0</v>
      </c>
      <c r="Y499" s="23" t="e">
        <f t="shared" si="189"/>
        <v>#VALUE!</v>
      </c>
    </row>
    <row r="500" spans="1:25" x14ac:dyDescent="0.25">
      <c r="A500" s="55"/>
      <c r="B500" s="34"/>
      <c r="C500" s="34"/>
      <c r="D500" s="34"/>
      <c r="E500" s="34"/>
      <c r="F500" s="34"/>
      <c r="G500" s="34"/>
      <c r="H500" s="34"/>
      <c r="I500" s="59"/>
      <c r="R500" s="23" t="str">
        <f t="shared" si="184"/>
        <v>t22</v>
      </c>
      <c r="S500" s="23" t="str">
        <f t="shared" si="185"/>
        <v>Padilla Aleman</v>
      </c>
      <c r="T500" s="22">
        <f>+AA$17</f>
        <v>0</v>
      </c>
      <c r="U500" s="33">
        <f t="shared" si="186"/>
        <v>0</v>
      </c>
      <c r="V500" s="23" t="e">
        <f t="shared" si="190"/>
        <v>#VALUE!</v>
      </c>
      <c r="X500" s="33">
        <f t="shared" si="188"/>
        <v>0</v>
      </c>
      <c r="Y500" s="23" t="e">
        <f t="shared" si="189"/>
        <v>#VALUE!</v>
      </c>
    </row>
    <row r="501" spans="1:25" x14ac:dyDescent="0.25">
      <c r="A501" s="55"/>
      <c r="B501" s="34"/>
      <c r="C501" s="34"/>
      <c r="D501" s="34"/>
      <c r="E501" s="34"/>
      <c r="F501" s="34"/>
      <c r="G501" s="34"/>
      <c r="H501" s="34"/>
      <c r="I501" s="59"/>
      <c r="R501" s="23" t="str">
        <f t="shared" si="184"/>
        <v>t22</v>
      </c>
      <c r="S501" s="23" t="str">
        <f t="shared" si="185"/>
        <v>Padilla Aleman</v>
      </c>
      <c r="T501" s="22">
        <f>+AA$18</f>
        <v>0</v>
      </c>
      <c r="U501" s="33">
        <f t="shared" si="186"/>
        <v>0</v>
      </c>
      <c r="V501" s="23" t="e">
        <f t="shared" si="190"/>
        <v>#VALUE!</v>
      </c>
      <c r="X501" s="33">
        <f t="shared" si="188"/>
        <v>0</v>
      </c>
      <c r="Y501" s="23" t="e">
        <f t="shared" si="189"/>
        <v>#VALUE!</v>
      </c>
    </row>
    <row r="502" spans="1:25" x14ac:dyDescent="0.25">
      <c r="A502" s="55"/>
      <c r="B502" s="34"/>
      <c r="C502" s="34"/>
      <c r="D502" s="34"/>
      <c r="E502" s="34"/>
      <c r="F502" s="34"/>
      <c r="G502" s="34"/>
      <c r="H502" s="34"/>
      <c r="I502" s="59"/>
      <c r="R502" s="23" t="str">
        <f t="shared" si="184"/>
        <v>t22</v>
      </c>
      <c r="S502" s="23" t="str">
        <f t="shared" si="185"/>
        <v>Padilla Aleman</v>
      </c>
      <c r="T502" s="22">
        <f>+AA$19</f>
        <v>0</v>
      </c>
      <c r="U502" s="33">
        <f t="shared" si="186"/>
        <v>0</v>
      </c>
      <c r="V502" s="23" t="e">
        <f t="shared" si="190"/>
        <v>#VALUE!</v>
      </c>
      <c r="X502" s="33">
        <f t="shared" si="188"/>
        <v>0</v>
      </c>
      <c r="Y502" s="23" t="e">
        <f t="shared" si="189"/>
        <v>#VALUE!</v>
      </c>
    </row>
    <row r="503" spans="1:25" x14ac:dyDescent="0.25">
      <c r="A503" s="55"/>
      <c r="B503" s="34"/>
      <c r="C503" s="34"/>
      <c r="D503" s="34"/>
      <c r="E503" s="34"/>
      <c r="F503" s="34"/>
      <c r="G503" s="34"/>
      <c r="H503" s="34"/>
      <c r="I503" s="59"/>
      <c r="R503" s="23" t="str">
        <f t="shared" si="184"/>
        <v>t22</v>
      </c>
      <c r="S503" s="23" t="str">
        <f t="shared" si="185"/>
        <v>Padilla Aleman</v>
      </c>
      <c r="T503" s="22">
        <f>+AA$20</f>
        <v>0</v>
      </c>
      <c r="U503" s="33">
        <f t="shared" si="186"/>
        <v>0</v>
      </c>
      <c r="V503" s="23" t="e">
        <f t="shared" si="190"/>
        <v>#VALUE!</v>
      </c>
      <c r="X503" s="33">
        <f t="shared" si="188"/>
        <v>0</v>
      </c>
      <c r="Y503" s="23" t="e">
        <f t="shared" si="189"/>
        <v>#VALUE!</v>
      </c>
    </row>
    <row r="504" spans="1:25" x14ac:dyDescent="0.25">
      <c r="A504" s="55"/>
      <c r="B504" s="34"/>
      <c r="C504" s="34"/>
      <c r="D504" s="34"/>
      <c r="E504" s="34"/>
      <c r="F504" s="34"/>
      <c r="G504" s="34"/>
      <c r="H504" s="34"/>
      <c r="I504" s="59"/>
      <c r="R504" s="23" t="str">
        <f t="shared" si="184"/>
        <v>t22</v>
      </c>
      <c r="S504" s="23" t="str">
        <f t="shared" si="185"/>
        <v>Padilla Aleman</v>
      </c>
      <c r="T504" s="22">
        <f>+AA$21</f>
        <v>0</v>
      </c>
      <c r="U504" s="33">
        <f t="shared" si="186"/>
        <v>0</v>
      </c>
      <c r="V504" s="23" t="e">
        <f>+U504*S504</f>
        <v>#VALUE!</v>
      </c>
      <c r="X504" s="33">
        <f t="shared" si="188"/>
        <v>0</v>
      </c>
      <c r="Y504" s="23" t="e">
        <f t="shared" si="189"/>
        <v>#VALUE!</v>
      </c>
    </row>
    <row r="505" spans="1:25" x14ac:dyDescent="0.25">
      <c r="A505" s="55"/>
      <c r="B505" s="34"/>
      <c r="C505" s="34"/>
      <c r="D505" s="34"/>
      <c r="E505" s="34"/>
      <c r="F505" s="34"/>
      <c r="G505" s="34"/>
      <c r="H505" s="34"/>
      <c r="I505" s="59"/>
      <c r="R505" s="23" t="str">
        <f t="shared" si="184"/>
        <v>t22</v>
      </c>
      <c r="S505" s="23" t="str">
        <f t="shared" si="185"/>
        <v>Padilla Aleman</v>
      </c>
      <c r="T505" s="22">
        <f>+AA$22</f>
        <v>0</v>
      </c>
      <c r="U505" s="33">
        <f t="shared" si="186"/>
        <v>0</v>
      </c>
      <c r="V505" s="23" t="e">
        <f t="shared" ref="V505:V508" si="191">+U505*S505</f>
        <v>#VALUE!</v>
      </c>
      <c r="X505" s="33">
        <f t="shared" si="188"/>
        <v>0</v>
      </c>
      <c r="Y505" s="23" t="e">
        <f t="shared" si="189"/>
        <v>#VALUE!</v>
      </c>
    </row>
    <row r="506" spans="1:25" x14ac:dyDescent="0.25">
      <c r="A506" s="55"/>
      <c r="B506" s="34"/>
      <c r="C506" s="34"/>
      <c r="D506" s="34"/>
      <c r="E506" s="34"/>
      <c r="F506" s="34"/>
      <c r="G506" s="34"/>
      <c r="H506" s="34"/>
      <c r="I506" s="59"/>
      <c r="R506" s="23" t="str">
        <f t="shared" si="184"/>
        <v>t22</v>
      </c>
      <c r="S506" s="23" t="str">
        <f t="shared" si="185"/>
        <v>Padilla Aleman</v>
      </c>
      <c r="T506" s="22">
        <f>+AA$23</f>
        <v>0</v>
      </c>
      <c r="U506" s="33">
        <f t="shared" si="186"/>
        <v>0</v>
      </c>
      <c r="V506" s="23" t="e">
        <f t="shared" si="191"/>
        <v>#VALUE!</v>
      </c>
      <c r="X506" s="33">
        <f t="shared" si="188"/>
        <v>0</v>
      </c>
      <c r="Y506" s="23" t="e">
        <f t="shared" si="189"/>
        <v>#VALUE!</v>
      </c>
    </row>
    <row r="507" spans="1:25" x14ac:dyDescent="0.25">
      <c r="A507" s="55"/>
      <c r="B507" s="34"/>
      <c r="C507" s="34"/>
      <c r="D507" s="34"/>
      <c r="E507" s="34"/>
      <c r="F507" s="34"/>
      <c r="G507" s="34"/>
      <c r="H507" s="34"/>
      <c r="I507" s="59"/>
      <c r="R507" s="23" t="str">
        <f t="shared" si="184"/>
        <v>t22</v>
      </c>
      <c r="S507" s="23" t="str">
        <f t="shared" si="185"/>
        <v>Padilla Aleman</v>
      </c>
      <c r="T507" s="22">
        <f>+AA$24</f>
        <v>0</v>
      </c>
      <c r="U507" s="33">
        <f t="shared" si="186"/>
        <v>0</v>
      </c>
      <c r="V507" s="23" t="e">
        <f t="shared" si="191"/>
        <v>#VALUE!</v>
      </c>
      <c r="X507" s="33">
        <f t="shared" si="188"/>
        <v>0</v>
      </c>
      <c r="Y507" s="23" t="e">
        <f t="shared" si="189"/>
        <v>#VALUE!</v>
      </c>
    </row>
    <row r="508" spans="1:25" x14ac:dyDescent="0.25">
      <c r="A508" s="55"/>
      <c r="B508" s="34"/>
      <c r="C508" s="34"/>
      <c r="D508" s="34"/>
      <c r="E508" s="34"/>
      <c r="F508" s="34"/>
      <c r="G508" s="34"/>
      <c r="H508" s="34"/>
      <c r="I508" s="59"/>
      <c r="R508" s="23" t="str">
        <f t="shared" si="184"/>
        <v>t22</v>
      </c>
      <c r="S508" s="23" t="str">
        <f t="shared" si="185"/>
        <v>Padilla Aleman</v>
      </c>
      <c r="T508" s="22">
        <f>+AA$25</f>
        <v>0</v>
      </c>
      <c r="U508" s="33">
        <f t="shared" si="186"/>
        <v>0</v>
      </c>
      <c r="V508" s="23" t="e">
        <f t="shared" si="191"/>
        <v>#VALUE!</v>
      </c>
      <c r="X508" s="33">
        <f t="shared" si="188"/>
        <v>0</v>
      </c>
      <c r="Y508" s="23" t="e">
        <f>+(X508*S508)*$Y$4</f>
        <v>#VALUE!</v>
      </c>
    </row>
    <row r="509" spans="1:25" ht="15.75" thickBot="1" x14ac:dyDescent="0.3">
      <c r="A509" s="60"/>
      <c r="B509" s="61"/>
      <c r="C509" s="61"/>
      <c r="D509" s="61"/>
      <c r="E509" s="61"/>
      <c r="F509" s="61"/>
      <c r="G509" s="61"/>
      <c r="H509" s="61"/>
      <c r="I509" s="62"/>
      <c r="R509" s="23" t="str">
        <f t="shared" si="184"/>
        <v>t22</v>
      </c>
      <c r="S509" s="23" t="str">
        <f t="shared" si="185"/>
        <v>Padilla Aleman</v>
      </c>
      <c r="T509" s="22">
        <f>+AA$26</f>
        <v>0</v>
      </c>
      <c r="U509" s="33">
        <f>COUNTIF($B$490:$F$498,T509)</f>
        <v>0</v>
      </c>
      <c r="V509" s="23" t="e">
        <f>+U509*S509</f>
        <v>#VALUE!</v>
      </c>
      <c r="X509" s="33">
        <f>SUMIF($H$490:$H$498,T509,$I$490:$I$498)</f>
        <v>0</v>
      </c>
      <c r="Y509" s="23" t="e">
        <f t="shared" ref="Y509" si="192">+(X509*S509)*$Y$4</f>
        <v>#VALUE!</v>
      </c>
    </row>
    <row r="511" spans="1:25" ht="15.75" thickBot="1" x14ac:dyDescent="0.3"/>
    <row r="512" spans="1:25" ht="15.75" x14ac:dyDescent="0.25">
      <c r="A512" s="50" t="s">
        <v>215</v>
      </c>
      <c r="B512" s="51">
        <f>VLOOKUP(A512,'Lista de Trabajadores'!$A$7:$E$105,2,0)</f>
        <v>0</v>
      </c>
      <c r="C512" s="51">
        <f>VLOOKUP(A512,'Lista de Trabajadores'!$A$7:$E$105,3,0)</f>
        <v>0</v>
      </c>
      <c r="D512" s="52">
        <f>VLOOKUP(A512,'Lista de Trabajadores'!$A$7:$E$105,4,0)</f>
        <v>0</v>
      </c>
      <c r="E512" s="53"/>
      <c r="F512" s="53"/>
      <c r="G512" s="53"/>
      <c r="H512" s="53"/>
      <c r="I512" s="54"/>
      <c r="J512" s="37"/>
      <c r="Q512" s="37"/>
      <c r="S512" s="37"/>
      <c r="T512" s="37"/>
      <c r="U512" s="36"/>
      <c r="V512" s="37"/>
      <c r="W512" s="37"/>
      <c r="X512" s="36"/>
      <c r="Y512" s="37"/>
    </row>
    <row r="513" spans="1:25" x14ac:dyDescent="0.25">
      <c r="A513" s="55" t="s">
        <v>166</v>
      </c>
      <c r="B513" s="2"/>
      <c r="C513" s="2"/>
      <c r="D513" s="2"/>
      <c r="E513" s="2"/>
      <c r="F513" s="2"/>
      <c r="G513" s="34"/>
      <c r="H513" s="2"/>
      <c r="I513" s="56"/>
      <c r="R513" s="23" t="str">
        <f>A$512</f>
        <v>t23</v>
      </c>
      <c r="S513" s="23">
        <f>D$512</f>
        <v>0</v>
      </c>
      <c r="T513" s="22">
        <f>+AA$7</f>
        <v>0</v>
      </c>
      <c r="U513" s="33">
        <f>COUNTIF($B$513:$F$521,T513)</f>
        <v>0</v>
      </c>
      <c r="V513" s="23">
        <f>+U513*S513</f>
        <v>0</v>
      </c>
      <c r="X513" s="33">
        <f>SUMIF($H$513:$H$521,T513,$I$513:$I$521)</f>
        <v>0</v>
      </c>
      <c r="Y513" s="23">
        <f>+(X513*S513)*$Y$4</f>
        <v>0</v>
      </c>
    </row>
    <row r="514" spans="1:25" x14ac:dyDescent="0.25">
      <c r="A514" s="55" t="s">
        <v>167</v>
      </c>
      <c r="B514" s="2"/>
      <c r="C514" s="2"/>
      <c r="D514" s="2"/>
      <c r="E514" s="2"/>
      <c r="F514" s="2"/>
      <c r="G514" s="34"/>
      <c r="H514" s="2"/>
      <c r="I514" s="56"/>
      <c r="R514" s="23" t="str">
        <f>A$512</f>
        <v>t23</v>
      </c>
      <c r="S514" s="23">
        <f>D$512</f>
        <v>0</v>
      </c>
      <c r="T514" s="22">
        <f>+AA$8</f>
        <v>0</v>
      </c>
      <c r="U514" s="33">
        <f>COUNTIF($B$513:$F$521,T514)</f>
        <v>0</v>
      </c>
      <c r="V514" s="23">
        <f t="shared" ref="V514:V515" si="193">+U514*S514</f>
        <v>0</v>
      </c>
      <c r="X514" s="33">
        <f t="shared" ref="X514:X531" si="194">SUMIF($H$513:$H$521,T514,$I$513:$I$521)</f>
        <v>0</v>
      </c>
      <c r="Y514" s="23">
        <f t="shared" ref="Y514:Y530" si="195">+(X514*S514)*$Y$4</f>
        <v>0</v>
      </c>
    </row>
    <row r="515" spans="1:25" x14ac:dyDescent="0.25">
      <c r="A515" s="55" t="s">
        <v>168</v>
      </c>
      <c r="B515" s="2"/>
      <c r="C515" s="2"/>
      <c r="D515" s="2"/>
      <c r="E515" s="2"/>
      <c r="F515" s="2"/>
      <c r="G515" s="34"/>
      <c r="H515" s="2"/>
      <c r="I515" s="56"/>
      <c r="R515" s="23" t="str">
        <f t="shared" ref="R515:R532" si="196">A$512</f>
        <v>t23</v>
      </c>
      <c r="S515" s="23">
        <f t="shared" ref="S515:S532" si="197">D$512</f>
        <v>0</v>
      </c>
      <c r="T515" s="22">
        <f>+AA$9</f>
        <v>0</v>
      </c>
      <c r="U515" s="33">
        <f>COUNTIF($B$513:$F$521,T515)</f>
        <v>0</v>
      </c>
      <c r="V515" s="23">
        <f t="shared" si="193"/>
        <v>0</v>
      </c>
      <c r="X515" s="33">
        <f t="shared" si="194"/>
        <v>0</v>
      </c>
      <c r="Y515" s="23">
        <f t="shared" si="195"/>
        <v>0</v>
      </c>
    </row>
    <row r="516" spans="1:25" x14ac:dyDescent="0.25">
      <c r="A516" s="55" t="s">
        <v>169</v>
      </c>
      <c r="B516" s="2"/>
      <c r="C516" s="2"/>
      <c r="D516" s="2"/>
      <c r="E516" s="2"/>
      <c r="F516" s="2"/>
      <c r="G516" s="34"/>
      <c r="H516" s="2"/>
      <c r="I516" s="56"/>
      <c r="R516" s="23" t="str">
        <f t="shared" si="196"/>
        <v>t23</v>
      </c>
      <c r="S516" s="23">
        <f t="shared" si="197"/>
        <v>0</v>
      </c>
      <c r="T516" s="22">
        <f>+AA$10</f>
        <v>0</v>
      </c>
      <c r="U516" s="33">
        <f>COUNTIF($B$513:$F$521,T516)</f>
        <v>0</v>
      </c>
      <c r="V516" s="23">
        <f>+U516*S516</f>
        <v>0</v>
      </c>
      <c r="X516" s="33">
        <f t="shared" si="194"/>
        <v>0</v>
      </c>
      <c r="Y516" s="23">
        <f t="shared" si="195"/>
        <v>0</v>
      </c>
    </row>
    <row r="517" spans="1:25" ht="15.75" thickBot="1" x14ac:dyDescent="0.3">
      <c r="A517" s="55" t="s">
        <v>170</v>
      </c>
      <c r="B517" s="46"/>
      <c r="C517" s="46"/>
      <c r="D517" s="46"/>
      <c r="E517" s="46"/>
      <c r="F517" s="46"/>
      <c r="G517" s="34"/>
      <c r="H517" s="46"/>
      <c r="I517" s="57"/>
      <c r="R517" s="23" t="str">
        <f t="shared" si="196"/>
        <v>t23</v>
      </c>
      <c r="S517" s="23">
        <f t="shared" si="197"/>
        <v>0</v>
      </c>
      <c r="T517" s="22">
        <f>+AA$11</f>
        <v>0</v>
      </c>
      <c r="U517" s="33">
        <f t="shared" ref="U517:U532" si="198">COUNTIF($B$513:$F$521,T517)</f>
        <v>0</v>
      </c>
      <c r="V517" s="23">
        <f t="shared" ref="V517:V526" si="199">+U517*S517</f>
        <v>0</v>
      </c>
      <c r="X517" s="33">
        <f t="shared" si="194"/>
        <v>0</v>
      </c>
      <c r="Y517" s="23">
        <f t="shared" si="195"/>
        <v>0</v>
      </c>
    </row>
    <row r="518" spans="1:25" x14ac:dyDescent="0.25">
      <c r="A518" s="55" t="s">
        <v>171</v>
      </c>
      <c r="B518" s="45"/>
      <c r="C518" s="45"/>
      <c r="D518" s="45"/>
      <c r="E518" s="45"/>
      <c r="F518" s="45"/>
      <c r="G518" s="34"/>
      <c r="H518" s="45"/>
      <c r="I518" s="58"/>
      <c r="R518" s="23" t="str">
        <f t="shared" si="196"/>
        <v>t23</v>
      </c>
      <c r="S518" s="23">
        <f t="shared" si="197"/>
        <v>0</v>
      </c>
      <c r="T518" s="22">
        <f>+AA$12</f>
        <v>0</v>
      </c>
      <c r="U518" s="33">
        <f t="shared" si="198"/>
        <v>0</v>
      </c>
      <c r="V518" s="23">
        <f t="shared" si="199"/>
        <v>0</v>
      </c>
      <c r="X518" s="33">
        <f t="shared" si="194"/>
        <v>0</v>
      </c>
      <c r="Y518" s="23">
        <f t="shared" si="195"/>
        <v>0</v>
      </c>
    </row>
    <row r="519" spans="1:25" x14ac:dyDescent="0.25">
      <c r="A519" s="55" t="s">
        <v>172</v>
      </c>
      <c r="B519" s="2"/>
      <c r="C519" s="2"/>
      <c r="D519" s="2"/>
      <c r="E519" s="2"/>
      <c r="F519" s="2"/>
      <c r="G519" s="34"/>
      <c r="H519" s="2"/>
      <c r="I519" s="56"/>
      <c r="R519" s="23" t="str">
        <f t="shared" si="196"/>
        <v>t23</v>
      </c>
      <c r="S519" s="23">
        <f t="shared" si="197"/>
        <v>0</v>
      </c>
      <c r="T519" s="22">
        <f>+AA$13</f>
        <v>0</v>
      </c>
      <c r="U519" s="33">
        <f t="shared" si="198"/>
        <v>0</v>
      </c>
      <c r="V519" s="23">
        <f t="shared" si="199"/>
        <v>0</v>
      </c>
      <c r="X519" s="33">
        <f t="shared" si="194"/>
        <v>0</v>
      </c>
      <c r="Y519" s="23">
        <f t="shared" si="195"/>
        <v>0</v>
      </c>
    </row>
    <row r="520" spans="1:25" x14ac:dyDescent="0.25">
      <c r="A520" s="55" t="s">
        <v>173</v>
      </c>
      <c r="B520" s="2"/>
      <c r="C520" s="2"/>
      <c r="D520" s="2"/>
      <c r="E520" s="2"/>
      <c r="F520" s="2"/>
      <c r="G520" s="34"/>
      <c r="H520" s="2"/>
      <c r="I520" s="56"/>
      <c r="R520" s="23" t="str">
        <f t="shared" si="196"/>
        <v>t23</v>
      </c>
      <c r="S520" s="23">
        <f t="shared" si="197"/>
        <v>0</v>
      </c>
      <c r="T520" s="22">
        <f>+AA$14</f>
        <v>0</v>
      </c>
      <c r="U520" s="33">
        <f t="shared" si="198"/>
        <v>0</v>
      </c>
      <c r="V520" s="23">
        <f t="shared" si="199"/>
        <v>0</v>
      </c>
      <c r="X520" s="33">
        <f t="shared" si="194"/>
        <v>0</v>
      </c>
      <c r="Y520" s="23">
        <f t="shared" si="195"/>
        <v>0</v>
      </c>
    </row>
    <row r="521" spans="1:25" x14ac:dyDescent="0.25">
      <c r="A521" s="55" t="s">
        <v>174</v>
      </c>
      <c r="B521" s="2"/>
      <c r="C521" s="2"/>
      <c r="D521" s="2"/>
      <c r="E521" s="2"/>
      <c r="F521" s="2"/>
      <c r="G521" s="34"/>
      <c r="H521" s="2"/>
      <c r="I521" s="56"/>
      <c r="R521" s="23" t="str">
        <f t="shared" si="196"/>
        <v>t23</v>
      </c>
      <c r="S521" s="23">
        <f t="shared" si="197"/>
        <v>0</v>
      </c>
      <c r="T521" s="22">
        <f>+AA$15</f>
        <v>0</v>
      </c>
      <c r="U521" s="33">
        <f t="shared" si="198"/>
        <v>0</v>
      </c>
      <c r="V521" s="23">
        <f t="shared" si="199"/>
        <v>0</v>
      </c>
      <c r="X521" s="33">
        <f t="shared" si="194"/>
        <v>0</v>
      </c>
      <c r="Y521" s="23">
        <f t="shared" si="195"/>
        <v>0</v>
      </c>
    </row>
    <row r="522" spans="1:25" x14ac:dyDescent="0.25">
      <c r="A522" s="55"/>
      <c r="B522" s="34"/>
      <c r="C522" s="34"/>
      <c r="D522" s="34"/>
      <c r="E522" s="34"/>
      <c r="F522" s="34"/>
      <c r="G522" s="34"/>
      <c r="H522" s="34"/>
      <c r="I522" s="59"/>
      <c r="R522" s="23" t="str">
        <f t="shared" si="196"/>
        <v>t23</v>
      </c>
      <c r="S522" s="23">
        <f t="shared" si="197"/>
        <v>0</v>
      </c>
      <c r="T522" s="22">
        <f>+AA$16</f>
        <v>0</v>
      </c>
      <c r="U522" s="33">
        <f t="shared" si="198"/>
        <v>0</v>
      </c>
      <c r="V522" s="23">
        <f t="shared" si="199"/>
        <v>0</v>
      </c>
      <c r="X522" s="33">
        <f t="shared" si="194"/>
        <v>0</v>
      </c>
      <c r="Y522" s="23">
        <f t="shared" si="195"/>
        <v>0</v>
      </c>
    </row>
    <row r="523" spans="1:25" x14ac:dyDescent="0.25">
      <c r="A523" s="55"/>
      <c r="B523" s="34"/>
      <c r="C523" s="34"/>
      <c r="D523" s="34"/>
      <c r="E523" s="34"/>
      <c r="F523" s="34"/>
      <c r="G523" s="34"/>
      <c r="H523" s="34"/>
      <c r="I523" s="59"/>
      <c r="R523" s="23" t="str">
        <f t="shared" si="196"/>
        <v>t23</v>
      </c>
      <c r="S523" s="23">
        <f t="shared" si="197"/>
        <v>0</v>
      </c>
      <c r="T523" s="22">
        <f>+AA$17</f>
        <v>0</v>
      </c>
      <c r="U523" s="33">
        <f t="shared" si="198"/>
        <v>0</v>
      </c>
      <c r="V523" s="23">
        <f t="shared" si="199"/>
        <v>0</v>
      </c>
      <c r="X523" s="33">
        <f t="shared" si="194"/>
        <v>0</v>
      </c>
      <c r="Y523" s="23">
        <f t="shared" si="195"/>
        <v>0</v>
      </c>
    </row>
    <row r="524" spans="1:25" x14ac:dyDescent="0.25">
      <c r="A524" s="55"/>
      <c r="B524" s="34"/>
      <c r="C524" s="34"/>
      <c r="D524" s="34"/>
      <c r="E524" s="34"/>
      <c r="F524" s="34"/>
      <c r="G524" s="34"/>
      <c r="H524" s="34"/>
      <c r="I524" s="59"/>
      <c r="R524" s="23" t="str">
        <f t="shared" si="196"/>
        <v>t23</v>
      </c>
      <c r="S524" s="23">
        <f t="shared" si="197"/>
        <v>0</v>
      </c>
      <c r="T524" s="22">
        <f>+AA$18</f>
        <v>0</v>
      </c>
      <c r="U524" s="33">
        <f t="shared" si="198"/>
        <v>0</v>
      </c>
      <c r="V524" s="23">
        <f t="shared" si="199"/>
        <v>0</v>
      </c>
      <c r="X524" s="33">
        <f t="shared" si="194"/>
        <v>0</v>
      </c>
      <c r="Y524" s="23">
        <f t="shared" si="195"/>
        <v>0</v>
      </c>
    </row>
    <row r="525" spans="1:25" x14ac:dyDescent="0.25">
      <c r="A525" s="55"/>
      <c r="B525" s="34"/>
      <c r="C525" s="34"/>
      <c r="D525" s="34"/>
      <c r="E525" s="34"/>
      <c r="F525" s="34"/>
      <c r="G525" s="34"/>
      <c r="H525" s="34"/>
      <c r="I525" s="59"/>
      <c r="R525" s="23" t="str">
        <f t="shared" si="196"/>
        <v>t23</v>
      </c>
      <c r="S525" s="23">
        <f t="shared" si="197"/>
        <v>0</v>
      </c>
      <c r="T525" s="22">
        <f>+AA$19</f>
        <v>0</v>
      </c>
      <c r="U525" s="33">
        <f t="shared" si="198"/>
        <v>0</v>
      </c>
      <c r="V525" s="23">
        <f t="shared" si="199"/>
        <v>0</v>
      </c>
      <c r="X525" s="33">
        <f t="shared" si="194"/>
        <v>0</v>
      </c>
      <c r="Y525" s="23">
        <f t="shared" si="195"/>
        <v>0</v>
      </c>
    </row>
    <row r="526" spans="1:25" x14ac:dyDescent="0.25">
      <c r="A526" s="55"/>
      <c r="B526" s="34"/>
      <c r="C526" s="34"/>
      <c r="D526" s="34"/>
      <c r="E526" s="34"/>
      <c r="F526" s="34"/>
      <c r="G526" s="34"/>
      <c r="H526" s="34"/>
      <c r="I526" s="59"/>
      <c r="R526" s="23" t="str">
        <f t="shared" si="196"/>
        <v>t23</v>
      </c>
      <c r="S526" s="23">
        <f t="shared" si="197"/>
        <v>0</v>
      </c>
      <c r="T526" s="22">
        <f>+AA$20</f>
        <v>0</v>
      </c>
      <c r="U526" s="33">
        <f t="shared" si="198"/>
        <v>0</v>
      </c>
      <c r="V526" s="23">
        <f t="shared" si="199"/>
        <v>0</v>
      </c>
      <c r="X526" s="33">
        <f t="shared" si="194"/>
        <v>0</v>
      </c>
      <c r="Y526" s="23">
        <f t="shared" si="195"/>
        <v>0</v>
      </c>
    </row>
    <row r="527" spans="1:25" x14ac:dyDescent="0.25">
      <c r="A527" s="55"/>
      <c r="B527" s="34"/>
      <c r="C527" s="34"/>
      <c r="D527" s="34"/>
      <c r="E527" s="34"/>
      <c r="F527" s="34"/>
      <c r="G527" s="34"/>
      <c r="H527" s="34"/>
      <c r="I527" s="59"/>
      <c r="R527" s="23" t="str">
        <f t="shared" si="196"/>
        <v>t23</v>
      </c>
      <c r="S527" s="23">
        <f t="shared" si="197"/>
        <v>0</v>
      </c>
      <c r="T527" s="22">
        <f>+AA$21</f>
        <v>0</v>
      </c>
      <c r="U527" s="33">
        <f t="shared" si="198"/>
        <v>0</v>
      </c>
      <c r="V527" s="23">
        <f>+U527*S527</f>
        <v>0</v>
      </c>
      <c r="X527" s="33">
        <f t="shared" si="194"/>
        <v>0</v>
      </c>
      <c r="Y527" s="23">
        <f t="shared" si="195"/>
        <v>0</v>
      </c>
    </row>
    <row r="528" spans="1:25" x14ac:dyDescent="0.25">
      <c r="A528" s="55"/>
      <c r="B528" s="34"/>
      <c r="C528" s="34"/>
      <c r="D528" s="34"/>
      <c r="E528" s="34"/>
      <c r="F528" s="34"/>
      <c r="G528" s="34"/>
      <c r="H528" s="34"/>
      <c r="I528" s="59"/>
      <c r="R528" s="23" t="str">
        <f t="shared" si="196"/>
        <v>t23</v>
      </c>
      <c r="S528" s="23">
        <f t="shared" si="197"/>
        <v>0</v>
      </c>
      <c r="T528" s="22">
        <f>+AA$22</f>
        <v>0</v>
      </c>
      <c r="U528" s="33">
        <f t="shared" si="198"/>
        <v>0</v>
      </c>
      <c r="V528" s="23">
        <f t="shared" ref="V528:V531" si="200">+U528*S528</f>
        <v>0</v>
      </c>
      <c r="X528" s="33">
        <f t="shared" si="194"/>
        <v>0</v>
      </c>
      <c r="Y528" s="23">
        <f t="shared" si="195"/>
        <v>0</v>
      </c>
    </row>
    <row r="529" spans="1:25" x14ac:dyDescent="0.25">
      <c r="A529" s="55"/>
      <c r="B529" s="34"/>
      <c r="C529" s="34"/>
      <c r="D529" s="34"/>
      <c r="E529" s="34"/>
      <c r="F529" s="34"/>
      <c r="G529" s="34"/>
      <c r="H529" s="34"/>
      <c r="I529" s="59"/>
      <c r="R529" s="23" t="str">
        <f t="shared" si="196"/>
        <v>t23</v>
      </c>
      <c r="S529" s="23">
        <f t="shared" si="197"/>
        <v>0</v>
      </c>
      <c r="T529" s="22">
        <f>+AA$23</f>
        <v>0</v>
      </c>
      <c r="U529" s="33">
        <f t="shared" si="198"/>
        <v>0</v>
      </c>
      <c r="V529" s="23">
        <f t="shared" si="200"/>
        <v>0</v>
      </c>
      <c r="X529" s="33">
        <f t="shared" si="194"/>
        <v>0</v>
      </c>
      <c r="Y529" s="23">
        <f t="shared" si="195"/>
        <v>0</v>
      </c>
    </row>
    <row r="530" spans="1:25" x14ac:dyDescent="0.25">
      <c r="A530" s="55"/>
      <c r="B530" s="34"/>
      <c r="C530" s="34"/>
      <c r="D530" s="34"/>
      <c r="E530" s="34"/>
      <c r="F530" s="34"/>
      <c r="G530" s="34"/>
      <c r="H530" s="34"/>
      <c r="I530" s="59"/>
      <c r="R530" s="23" t="str">
        <f t="shared" si="196"/>
        <v>t23</v>
      </c>
      <c r="S530" s="23">
        <f t="shared" si="197"/>
        <v>0</v>
      </c>
      <c r="T530" s="22">
        <f>+AA$24</f>
        <v>0</v>
      </c>
      <c r="U530" s="33">
        <f t="shared" si="198"/>
        <v>0</v>
      </c>
      <c r="V530" s="23">
        <f t="shared" si="200"/>
        <v>0</v>
      </c>
      <c r="X530" s="33">
        <f t="shared" si="194"/>
        <v>0</v>
      </c>
      <c r="Y530" s="23">
        <f t="shared" si="195"/>
        <v>0</v>
      </c>
    </row>
    <row r="531" spans="1:25" x14ac:dyDescent="0.25">
      <c r="A531" s="55"/>
      <c r="B531" s="34"/>
      <c r="C531" s="34"/>
      <c r="D531" s="34"/>
      <c r="E531" s="34"/>
      <c r="F531" s="34"/>
      <c r="G531" s="34"/>
      <c r="H531" s="34"/>
      <c r="I531" s="59"/>
      <c r="R531" s="23" t="str">
        <f t="shared" si="196"/>
        <v>t23</v>
      </c>
      <c r="S531" s="23">
        <f t="shared" si="197"/>
        <v>0</v>
      </c>
      <c r="T531" s="22">
        <f>+AA$25</f>
        <v>0</v>
      </c>
      <c r="U531" s="33">
        <f t="shared" si="198"/>
        <v>0</v>
      </c>
      <c r="V531" s="23">
        <f t="shared" si="200"/>
        <v>0</v>
      </c>
      <c r="X531" s="33">
        <f t="shared" si="194"/>
        <v>0</v>
      </c>
      <c r="Y531" s="23">
        <f>+(X531*S531)*$Y$4</f>
        <v>0</v>
      </c>
    </row>
    <row r="532" spans="1:25" ht="15.75" thickBot="1" x14ac:dyDescent="0.3">
      <c r="A532" s="60"/>
      <c r="B532" s="61"/>
      <c r="C532" s="61"/>
      <c r="D532" s="61"/>
      <c r="E532" s="61"/>
      <c r="F532" s="61"/>
      <c r="G532" s="61"/>
      <c r="H532" s="61"/>
      <c r="I532" s="62"/>
      <c r="R532" s="23" t="str">
        <f t="shared" si="196"/>
        <v>t23</v>
      </c>
      <c r="S532" s="23">
        <f t="shared" si="197"/>
        <v>0</v>
      </c>
      <c r="T532" s="22">
        <f>+AA$26</f>
        <v>0</v>
      </c>
      <c r="U532" s="33">
        <f t="shared" si="198"/>
        <v>0</v>
      </c>
      <c r="V532" s="23">
        <f>+U532*S532</f>
        <v>0</v>
      </c>
      <c r="X532" s="33">
        <f>SUMIF($H$513:$H$521,T532,$I$513:$I$521)</f>
        <v>0</v>
      </c>
      <c r="Y532" s="23">
        <f t="shared" ref="Y532" si="201">+(X532*S532)*$Y$4</f>
        <v>0</v>
      </c>
    </row>
    <row r="534" spans="1:25" ht="15.75" thickBot="1" x14ac:dyDescent="0.3"/>
    <row r="535" spans="1:25" ht="15.75" x14ac:dyDescent="0.25">
      <c r="A535" s="50" t="s">
        <v>216</v>
      </c>
      <c r="B535" s="51">
        <f>VLOOKUP(A535,'Lista de Trabajadores'!$A$7:$E$105,2,0)</f>
        <v>0</v>
      </c>
      <c r="C535" s="51">
        <f>VLOOKUP(A535,'Lista de Trabajadores'!$A$7:$E$105,3,0)</f>
        <v>0</v>
      </c>
      <c r="D535" s="52">
        <f>VLOOKUP(A535,'Lista de Trabajadores'!$A$7:$E$105,4,0)</f>
        <v>0</v>
      </c>
      <c r="E535" s="53"/>
      <c r="F535" s="53"/>
      <c r="G535" s="53"/>
      <c r="H535" s="53"/>
      <c r="I535" s="54"/>
      <c r="J535" s="37"/>
      <c r="Q535" s="37"/>
      <c r="S535" s="37"/>
      <c r="T535" s="37"/>
      <c r="U535" s="36"/>
      <c r="V535" s="37"/>
      <c r="W535" s="37"/>
      <c r="X535" s="36"/>
      <c r="Y535" s="37"/>
    </row>
    <row r="536" spans="1:25" x14ac:dyDescent="0.25">
      <c r="A536" s="55" t="s">
        <v>166</v>
      </c>
      <c r="B536" s="2"/>
      <c r="C536" s="2"/>
      <c r="D536" s="2"/>
      <c r="E536" s="2"/>
      <c r="F536" s="2"/>
      <c r="G536" s="34"/>
      <c r="H536" s="2"/>
      <c r="I536" s="56"/>
      <c r="R536" s="23" t="str">
        <f>A$535</f>
        <v>t24</v>
      </c>
      <c r="S536" s="23">
        <f>D$535</f>
        <v>0</v>
      </c>
      <c r="T536" s="22">
        <f>+AA$7</f>
        <v>0</v>
      </c>
      <c r="U536" s="33">
        <f>COUNTIF($B$536:$F$544,T536)</f>
        <v>0</v>
      </c>
      <c r="V536" s="23">
        <f>+U536*S536</f>
        <v>0</v>
      </c>
      <c r="X536" s="33">
        <f>SUMIF($H$536:$H$544,T536,$I$536:$I$544)</f>
        <v>0</v>
      </c>
      <c r="Y536" s="23">
        <f>+(X536*S536)*$Y$4</f>
        <v>0</v>
      </c>
    </row>
    <row r="537" spans="1:25" x14ac:dyDescent="0.25">
      <c r="A537" s="55" t="s">
        <v>167</v>
      </c>
      <c r="B537" s="2"/>
      <c r="C537" s="2"/>
      <c r="D537" s="2"/>
      <c r="E537" s="2"/>
      <c r="F537" s="2"/>
      <c r="G537" s="34"/>
      <c r="H537" s="2"/>
      <c r="I537" s="56"/>
      <c r="R537" s="23" t="str">
        <f t="shared" ref="R537:R555" si="202">A$535</f>
        <v>t24</v>
      </c>
      <c r="S537" s="23">
        <f t="shared" ref="S537:S555" si="203">D$535</f>
        <v>0</v>
      </c>
      <c r="T537" s="22">
        <f>+AA$8</f>
        <v>0</v>
      </c>
      <c r="U537" s="33">
        <f>COUNTIF($B$536:$F$544,T537)</f>
        <v>0</v>
      </c>
      <c r="V537" s="23">
        <f t="shared" ref="V537:V538" si="204">+U537*S537</f>
        <v>0</v>
      </c>
      <c r="X537" s="33">
        <f t="shared" ref="X537:X555" si="205">SUMIF($H$536:$H$544,T537,$I$536:$I$544)</f>
        <v>0</v>
      </c>
      <c r="Y537" s="23">
        <f t="shared" ref="Y537:Y553" si="206">+(X537*S537)*$Y$4</f>
        <v>0</v>
      </c>
    </row>
    <row r="538" spans="1:25" x14ac:dyDescent="0.25">
      <c r="A538" s="55" t="s">
        <v>168</v>
      </c>
      <c r="B538" s="2"/>
      <c r="C538" s="2"/>
      <c r="D538" s="2"/>
      <c r="E538" s="2"/>
      <c r="F538" s="2"/>
      <c r="G538" s="34"/>
      <c r="H538" s="2"/>
      <c r="I538" s="56"/>
      <c r="R538" s="23" t="str">
        <f t="shared" si="202"/>
        <v>t24</v>
      </c>
      <c r="S538" s="23">
        <f t="shared" si="203"/>
        <v>0</v>
      </c>
      <c r="T538" s="22">
        <f>+AA$9</f>
        <v>0</v>
      </c>
      <c r="U538" s="33">
        <f t="shared" ref="U538:U555" si="207">COUNTIF($B$536:$F$544,T538)</f>
        <v>0</v>
      </c>
      <c r="V538" s="23">
        <f t="shared" si="204"/>
        <v>0</v>
      </c>
      <c r="X538" s="33">
        <f t="shared" si="205"/>
        <v>0</v>
      </c>
      <c r="Y538" s="23">
        <f t="shared" si="206"/>
        <v>0</v>
      </c>
    </row>
    <row r="539" spans="1:25" x14ac:dyDescent="0.25">
      <c r="A539" s="55" t="s">
        <v>169</v>
      </c>
      <c r="B539" s="2"/>
      <c r="C539" s="2"/>
      <c r="D539" s="2"/>
      <c r="E539" s="2"/>
      <c r="F539" s="2"/>
      <c r="G539" s="34"/>
      <c r="H539" s="2"/>
      <c r="I539" s="56"/>
      <c r="R539" s="23" t="str">
        <f t="shared" si="202"/>
        <v>t24</v>
      </c>
      <c r="S539" s="23">
        <f t="shared" si="203"/>
        <v>0</v>
      </c>
      <c r="T539" s="22">
        <f>+AA$10</f>
        <v>0</v>
      </c>
      <c r="U539" s="33">
        <f t="shared" si="207"/>
        <v>0</v>
      </c>
      <c r="V539" s="23">
        <f>+U539*S539</f>
        <v>0</v>
      </c>
      <c r="X539" s="33">
        <f t="shared" si="205"/>
        <v>0</v>
      </c>
      <c r="Y539" s="23">
        <f t="shared" si="206"/>
        <v>0</v>
      </c>
    </row>
    <row r="540" spans="1:25" ht="15.75" thickBot="1" x14ac:dyDescent="0.3">
      <c r="A540" s="55" t="s">
        <v>170</v>
      </c>
      <c r="B540" s="46"/>
      <c r="C540" s="46"/>
      <c r="D540" s="46"/>
      <c r="E540" s="46"/>
      <c r="F540" s="46"/>
      <c r="G540" s="34"/>
      <c r="H540" s="46"/>
      <c r="I540" s="57"/>
      <c r="R540" s="23" t="str">
        <f t="shared" si="202"/>
        <v>t24</v>
      </c>
      <c r="S540" s="23">
        <f t="shared" si="203"/>
        <v>0</v>
      </c>
      <c r="T540" s="22">
        <f>+AA$11</f>
        <v>0</v>
      </c>
      <c r="U540" s="33">
        <f t="shared" si="207"/>
        <v>0</v>
      </c>
      <c r="V540" s="23">
        <f t="shared" ref="V540:V549" si="208">+U540*S540</f>
        <v>0</v>
      </c>
      <c r="X540" s="33">
        <f t="shared" si="205"/>
        <v>0</v>
      </c>
      <c r="Y540" s="23">
        <f t="shared" si="206"/>
        <v>0</v>
      </c>
    </row>
    <row r="541" spans="1:25" x14ac:dyDescent="0.25">
      <c r="A541" s="55" t="s">
        <v>171</v>
      </c>
      <c r="B541" s="45"/>
      <c r="C541" s="45"/>
      <c r="D541" s="45"/>
      <c r="E541" s="45"/>
      <c r="F541" s="45"/>
      <c r="G541" s="34"/>
      <c r="H541" s="45"/>
      <c r="I541" s="58"/>
      <c r="R541" s="23" t="str">
        <f t="shared" si="202"/>
        <v>t24</v>
      </c>
      <c r="S541" s="23">
        <f t="shared" si="203"/>
        <v>0</v>
      </c>
      <c r="T541" s="22">
        <f>+AA$12</f>
        <v>0</v>
      </c>
      <c r="U541" s="33">
        <f t="shared" si="207"/>
        <v>0</v>
      </c>
      <c r="V541" s="23">
        <f t="shared" si="208"/>
        <v>0</v>
      </c>
      <c r="X541" s="33">
        <f t="shared" si="205"/>
        <v>0</v>
      </c>
      <c r="Y541" s="23">
        <f t="shared" si="206"/>
        <v>0</v>
      </c>
    </row>
    <row r="542" spans="1:25" x14ac:dyDescent="0.25">
      <c r="A542" s="55" t="s">
        <v>172</v>
      </c>
      <c r="B542" s="2"/>
      <c r="C542" s="2"/>
      <c r="D542" s="2"/>
      <c r="E542" s="2"/>
      <c r="F542" s="2"/>
      <c r="G542" s="34"/>
      <c r="H542" s="2"/>
      <c r="I542" s="56"/>
      <c r="R542" s="23" t="str">
        <f t="shared" si="202"/>
        <v>t24</v>
      </c>
      <c r="S542" s="23">
        <f t="shared" si="203"/>
        <v>0</v>
      </c>
      <c r="T542" s="22">
        <f>+AA$13</f>
        <v>0</v>
      </c>
      <c r="U542" s="33">
        <f t="shared" si="207"/>
        <v>0</v>
      </c>
      <c r="V542" s="23">
        <f t="shared" si="208"/>
        <v>0</v>
      </c>
      <c r="X542" s="33">
        <f t="shared" si="205"/>
        <v>0</v>
      </c>
      <c r="Y542" s="23">
        <f t="shared" si="206"/>
        <v>0</v>
      </c>
    </row>
    <row r="543" spans="1:25" x14ac:dyDescent="0.25">
      <c r="A543" s="55" t="s">
        <v>173</v>
      </c>
      <c r="B543" s="2"/>
      <c r="C543" s="2"/>
      <c r="D543" s="2"/>
      <c r="E543" s="2"/>
      <c r="F543" s="2"/>
      <c r="G543" s="34"/>
      <c r="H543" s="2"/>
      <c r="I543" s="56"/>
      <c r="R543" s="23" t="str">
        <f t="shared" si="202"/>
        <v>t24</v>
      </c>
      <c r="S543" s="23">
        <f t="shared" si="203"/>
        <v>0</v>
      </c>
      <c r="T543" s="22">
        <f>+AA$14</f>
        <v>0</v>
      </c>
      <c r="U543" s="33">
        <f t="shared" si="207"/>
        <v>0</v>
      </c>
      <c r="V543" s="23">
        <f t="shared" si="208"/>
        <v>0</v>
      </c>
      <c r="X543" s="33">
        <f t="shared" si="205"/>
        <v>0</v>
      </c>
      <c r="Y543" s="23">
        <f t="shared" si="206"/>
        <v>0</v>
      </c>
    </row>
    <row r="544" spans="1:25" x14ac:dyDescent="0.25">
      <c r="A544" s="55" t="s">
        <v>174</v>
      </c>
      <c r="B544" s="2"/>
      <c r="C544" s="2"/>
      <c r="D544" s="2"/>
      <c r="E544" s="2"/>
      <c r="F544" s="2"/>
      <c r="G544" s="34"/>
      <c r="H544" s="2"/>
      <c r="I544" s="56"/>
      <c r="R544" s="23" t="str">
        <f t="shared" si="202"/>
        <v>t24</v>
      </c>
      <c r="S544" s="23">
        <f t="shared" si="203"/>
        <v>0</v>
      </c>
      <c r="T544" s="22">
        <f>+AA$15</f>
        <v>0</v>
      </c>
      <c r="U544" s="33">
        <f t="shared" si="207"/>
        <v>0</v>
      </c>
      <c r="V544" s="23">
        <f t="shared" si="208"/>
        <v>0</v>
      </c>
      <c r="X544" s="33">
        <f t="shared" si="205"/>
        <v>0</v>
      </c>
      <c r="Y544" s="23">
        <f t="shared" si="206"/>
        <v>0</v>
      </c>
    </row>
    <row r="545" spans="1:25" x14ac:dyDescent="0.25">
      <c r="A545" s="55"/>
      <c r="B545" s="34"/>
      <c r="C545" s="34"/>
      <c r="D545" s="34"/>
      <c r="E545" s="34"/>
      <c r="F545" s="34"/>
      <c r="G545" s="34"/>
      <c r="H545" s="34"/>
      <c r="I545" s="59"/>
      <c r="R545" s="23" t="str">
        <f t="shared" si="202"/>
        <v>t24</v>
      </c>
      <c r="S545" s="23">
        <f t="shared" si="203"/>
        <v>0</v>
      </c>
      <c r="T545" s="22">
        <f>+AA$16</f>
        <v>0</v>
      </c>
      <c r="U545" s="33">
        <f t="shared" si="207"/>
        <v>0</v>
      </c>
      <c r="V545" s="23">
        <f t="shared" si="208"/>
        <v>0</v>
      </c>
      <c r="X545" s="33">
        <f t="shared" si="205"/>
        <v>0</v>
      </c>
      <c r="Y545" s="23">
        <f t="shared" si="206"/>
        <v>0</v>
      </c>
    </row>
    <row r="546" spans="1:25" x14ac:dyDescent="0.25">
      <c r="A546" s="55"/>
      <c r="B546" s="34"/>
      <c r="C546" s="34"/>
      <c r="D546" s="34"/>
      <c r="E546" s="34"/>
      <c r="F546" s="34"/>
      <c r="G546" s="34"/>
      <c r="H546" s="34"/>
      <c r="I546" s="59"/>
      <c r="R546" s="23" t="str">
        <f t="shared" si="202"/>
        <v>t24</v>
      </c>
      <c r="S546" s="23">
        <f t="shared" si="203"/>
        <v>0</v>
      </c>
      <c r="T546" s="22">
        <f>+AA$17</f>
        <v>0</v>
      </c>
      <c r="U546" s="33">
        <f t="shared" si="207"/>
        <v>0</v>
      </c>
      <c r="V546" s="23">
        <f t="shared" si="208"/>
        <v>0</v>
      </c>
      <c r="X546" s="33">
        <f t="shared" si="205"/>
        <v>0</v>
      </c>
      <c r="Y546" s="23">
        <f t="shared" si="206"/>
        <v>0</v>
      </c>
    </row>
    <row r="547" spans="1:25" x14ac:dyDescent="0.25">
      <c r="A547" s="55"/>
      <c r="B547" s="34"/>
      <c r="C547" s="34"/>
      <c r="D547" s="34"/>
      <c r="E547" s="34"/>
      <c r="F547" s="34"/>
      <c r="G547" s="34"/>
      <c r="H547" s="34"/>
      <c r="I547" s="59"/>
      <c r="R547" s="23" t="str">
        <f t="shared" si="202"/>
        <v>t24</v>
      </c>
      <c r="S547" s="23">
        <f t="shared" si="203"/>
        <v>0</v>
      </c>
      <c r="T547" s="22">
        <f>+AA$18</f>
        <v>0</v>
      </c>
      <c r="U547" s="33">
        <f t="shared" si="207"/>
        <v>0</v>
      </c>
      <c r="V547" s="23">
        <f t="shared" si="208"/>
        <v>0</v>
      </c>
      <c r="X547" s="33">
        <f t="shared" si="205"/>
        <v>0</v>
      </c>
      <c r="Y547" s="23">
        <f t="shared" si="206"/>
        <v>0</v>
      </c>
    </row>
    <row r="548" spans="1:25" x14ac:dyDescent="0.25">
      <c r="A548" s="55"/>
      <c r="B548" s="34"/>
      <c r="C548" s="34"/>
      <c r="D548" s="34"/>
      <c r="E548" s="34"/>
      <c r="F548" s="34"/>
      <c r="G548" s="34"/>
      <c r="H548" s="34"/>
      <c r="I548" s="59"/>
      <c r="R548" s="23" t="str">
        <f t="shared" si="202"/>
        <v>t24</v>
      </c>
      <c r="S548" s="23">
        <f t="shared" si="203"/>
        <v>0</v>
      </c>
      <c r="T548" s="22">
        <f>+AA$19</f>
        <v>0</v>
      </c>
      <c r="U548" s="33">
        <f t="shared" si="207"/>
        <v>0</v>
      </c>
      <c r="V548" s="23">
        <f t="shared" si="208"/>
        <v>0</v>
      </c>
      <c r="X548" s="33">
        <f t="shared" si="205"/>
        <v>0</v>
      </c>
      <c r="Y548" s="23">
        <f t="shared" si="206"/>
        <v>0</v>
      </c>
    </row>
    <row r="549" spans="1:25" x14ac:dyDescent="0.25">
      <c r="A549" s="55"/>
      <c r="B549" s="34"/>
      <c r="C549" s="34"/>
      <c r="D549" s="34"/>
      <c r="E549" s="34"/>
      <c r="F549" s="34"/>
      <c r="G549" s="34"/>
      <c r="H549" s="34"/>
      <c r="I549" s="59"/>
      <c r="R549" s="23" t="str">
        <f t="shared" si="202"/>
        <v>t24</v>
      </c>
      <c r="S549" s="23">
        <f t="shared" si="203"/>
        <v>0</v>
      </c>
      <c r="T549" s="22">
        <f>+AA$20</f>
        <v>0</v>
      </c>
      <c r="U549" s="33">
        <f t="shared" si="207"/>
        <v>0</v>
      </c>
      <c r="V549" s="23">
        <f t="shared" si="208"/>
        <v>0</v>
      </c>
      <c r="X549" s="33">
        <f t="shared" si="205"/>
        <v>0</v>
      </c>
      <c r="Y549" s="23">
        <f t="shared" si="206"/>
        <v>0</v>
      </c>
    </row>
    <row r="550" spans="1:25" x14ac:dyDescent="0.25">
      <c r="A550" s="55"/>
      <c r="B550" s="34"/>
      <c r="C550" s="34"/>
      <c r="D550" s="34"/>
      <c r="E550" s="34"/>
      <c r="F550" s="34"/>
      <c r="G550" s="34"/>
      <c r="H550" s="34"/>
      <c r="I550" s="59"/>
      <c r="R550" s="23" t="str">
        <f t="shared" si="202"/>
        <v>t24</v>
      </c>
      <c r="S550" s="23">
        <f t="shared" si="203"/>
        <v>0</v>
      </c>
      <c r="T550" s="22">
        <f>+AA$21</f>
        <v>0</v>
      </c>
      <c r="U550" s="33">
        <f t="shared" si="207"/>
        <v>0</v>
      </c>
      <c r="V550" s="23">
        <f>+U550*S550</f>
        <v>0</v>
      </c>
      <c r="X550" s="33">
        <f t="shared" si="205"/>
        <v>0</v>
      </c>
      <c r="Y550" s="23">
        <f t="shared" si="206"/>
        <v>0</v>
      </c>
    </row>
    <row r="551" spans="1:25" x14ac:dyDescent="0.25">
      <c r="A551" s="55"/>
      <c r="B551" s="34"/>
      <c r="C551" s="34"/>
      <c r="D551" s="34"/>
      <c r="E551" s="34"/>
      <c r="F551" s="34"/>
      <c r="G551" s="34"/>
      <c r="H551" s="34"/>
      <c r="I551" s="59"/>
      <c r="R551" s="23" t="str">
        <f t="shared" si="202"/>
        <v>t24</v>
      </c>
      <c r="S551" s="23">
        <f t="shared" si="203"/>
        <v>0</v>
      </c>
      <c r="T551" s="22">
        <f>+AA$22</f>
        <v>0</v>
      </c>
      <c r="U551" s="33">
        <f t="shared" si="207"/>
        <v>0</v>
      </c>
      <c r="V551" s="23">
        <f t="shared" ref="V551:V554" si="209">+U551*S551</f>
        <v>0</v>
      </c>
      <c r="X551" s="33">
        <f t="shared" si="205"/>
        <v>0</v>
      </c>
      <c r="Y551" s="23">
        <f t="shared" si="206"/>
        <v>0</v>
      </c>
    </row>
    <row r="552" spans="1:25" x14ac:dyDescent="0.25">
      <c r="A552" s="55"/>
      <c r="B552" s="34"/>
      <c r="C552" s="34"/>
      <c r="D552" s="34"/>
      <c r="E552" s="34"/>
      <c r="F552" s="34"/>
      <c r="G552" s="34"/>
      <c r="H552" s="34"/>
      <c r="I552" s="59"/>
      <c r="R552" s="23" t="str">
        <f t="shared" si="202"/>
        <v>t24</v>
      </c>
      <c r="S552" s="23">
        <f t="shared" si="203"/>
        <v>0</v>
      </c>
      <c r="T552" s="22">
        <f>+AA$23</f>
        <v>0</v>
      </c>
      <c r="U552" s="33">
        <f t="shared" si="207"/>
        <v>0</v>
      </c>
      <c r="V552" s="23">
        <f t="shared" si="209"/>
        <v>0</v>
      </c>
      <c r="X552" s="33">
        <f t="shared" si="205"/>
        <v>0</v>
      </c>
      <c r="Y552" s="23">
        <f t="shared" si="206"/>
        <v>0</v>
      </c>
    </row>
    <row r="553" spans="1:25" x14ac:dyDescent="0.25">
      <c r="A553" s="55"/>
      <c r="B553" s="34"/>
      <c r="C553" s="34"/>
      <c r="D553" s="34"/>
      <c r="E553" s="34"/>
      <c r="F553" s="34"/>
      <c r="G553" s="34"/>
      <c r="H553" s="34"/>
      <c r="I553" s="59"/>
      <c r="R553" s="23" t="str">
        <f t="shared" si="202"/>
        <v>t24</v>
      </c>
      <c r="S553" s="23">
        <f t="shared" si="203"/>
        <v>0</v>
      </c>
      <c r="T553" s="22">
        <f>+AA$24</f>
        <v>0</v>
      </c>
      <c r="U553" s="33">
        <f t="shared" si="207"/>
        <v>0</v>
      </c>
      <c r="V553" s="23">
        <f t="shared" si="209"/>
        <v>0</v>
      </c>
      <c r="X553" s="33">
        <f t="shared" si="205"/>
        <v>0</v>
      </c>
      <c r="Y553" s="23">
        <f t="shared" si="206"/>
        <v>0</v>
      </c>
    </row>
    <row r="554" spans="1:25" x14ac:dyDescent="0.25">
      <c r="A554" s="55"/>
      <c r="B554" s="34"/>
      <c r="C554" s="34"/>
      <c r="D554" s="34"/>
      <c r="E554" s="34"/>
      <c r="F554" s="34"/>
      <c r="G554" s="34"/>
      <c r="H554" s="34"/>
      <c r="I554" s="59"/>
      <c r="R554" s="23" t="str">
        <f t="shared" si="202"/>
        <v>t24</v>
      </c>
      <c r="S554" s="23">
        <f t="shared" si="203"/>
        <v>0</v>
      </c>
      <c r="T554" s="22">
        <f>+AA$25</f>
        <v>0</v>
      </c>
      <c r="U554" s="33">
        <f t="shared" si="207"/>
        <v>0</v>
      </c>
      <c r="V554" s="23">
        <f t="shared" si="209"/>
        <v>0</v>
      </c>
      <c r="X554" s="33">
        <f t="shared" si="205"/>
        <v>0</v>
      </c>
      <c r="Y554" s="23">
        <f>+(X554*S554)*$Y$4</f>
        <v>0</v>
      </c>
    </row>
    <row r="555" spans="1:25" ht="15.75" thickBot="1" x14ac:dyDescent="0.3">
      <c r="A555" s="60"/>
      <c r="B555" s="61"/>
      <c r="C555" s="61"/>
      <c r="D555" s="61"/>
      <c r="E555" s="61"/>
      <c r="F555" s="61"/>
      <c r="G555" s="61"/>
      <c r="H555" s="61"/>
      <c r="I555" s="62"/>
      <c r="R555" s="23" t="str">
        <f t="shared" si="202"/>
        <v>t24</v>
      </c>
      <c r="S555" s="23">
        <f t="shared" si="203"/>
        <v>0</v>
      </c>
      <c r="T555" s="22">
        <f>+AA$26</f>
        <v>0</v>
      </c>
      <c r="U555" s="33">
        <f t="shared" si="207"/>
        <v>0</v>
      </c>
      <c r="V555" s="23">
        <f>+U555*S555</f>
        <v>0</v>
      </c>
      <c r="X555" s="33">
        <f t="shared" si="205"/>
        <v>0</v>
      </c>
      <c r="Y555" s="23">
        <f t="shared" ref="Y555" si="210">+(X555*S555)*$Y$4</f>
        <v>0</v>
      </c>
    </row>
    <row r="557" spans="1:25" ht="15.75" thickBot="1" x14ac:dyDescent="0.3"/>
    <row r="558" spans="1:25" ht="15.75" x14ac:dyDescent="0.25">
      <c r="A558" s="50" t="s">
        <v>217</v>
      </c>
      <c r="B558" s="51">
        <f>VLOOKUP(A558,'Lista de Trabajadores'!$A$7:$E$105,2,0)</f>
        <v>0</v>
      </c>
      <c r="C558" s="51">
        <f>VLOOKUP(A558,'Lista de Trabajadores'!$A$7:$E$105,3,0)</f>
        <v>0</v>
      </c>
      <c r="D558" s="52">
        <f>VLOOKUP(A558,'Lista de Trabajadores'!$A$7:$E$105,4,0)</f>
        <v>0</v>
      </c>
      <c r="E558" s="53"/>
      <c r="F558" s="53"/>
      <c r="G558" s="53"/>
      <c r="H558" s="53"/>
      <c r="I558" s="54"/>
      <c r="J558" s="37"/>
      <c r="Q558" s="37"/>
      <c r="S558" s="37"/>
      <c r="T558" s="37"/>
      <c r="U558" s="36"/>
      <c r="V558" s="37"/>
      <c r="W558" s="37"/>
      <c r="X558" s="36"/>
      <c r="Y558" s="37"/>
    </row>
    <row r="559" spans="1:25" x14ac:dyDescent="0.25">
      <c r="A559" s="55" t="s">
        <v>166</v>
      </c>
      <c r="B559" s="2"/>
      <c r="C559" s="2"/>
      <c r="D559" s="2"/>
      <c r="E559" s="2"/>
      <c r="F559" s="2"/>
      <c r="G559" s="34"/>
      <c r="H559" s="2"/>
      <c r="I559" s="56"/>
      <c r="R559" s="23" t="str">
        <f>A$558</f>
        <v>t25</v>
      </c>
      <c r="S559" s="23">
        <f>D$558</f>
        <v>0</v>
      </c>
      <c r="T559" s="22">
        <f>+AA$7</f>
        <v>0</v>
      </c>
      <c r="U559" s="33">
        <f>COUNTIF($B$559:$F$567,T559)</f>
        <v>0</v>
      </c>
      <c r="V559" s="23">
        <f>+U559*S559</f>
        <v>0</v>
      </c>
      <c r="X559" s="33">
        <f>SUMIF($H$559:$H$567,T559,$I$559:$I$567)</f>
        <v>0</v>
      </c>
      <c r="Y559" s="23">
        <f>+(X559*S559)*$Y$4</f>
        <v>0</v>
      </c>
    </row>
    <row r="560" spans="1:25" x14ac:dyDescent="0.25">
      <c r="A560" s="55" t="s">
        <v>167</v>
      </c>
      <c r="B560" s="2"/>
      <c r="C560" s="2"/>
      <c r="D560" s="2"/>
      <c r="E560" s="2"/>
      <c r="F560" s="2"/>
      <c r="G560" s="34"/>
      <c r="H560" s="2"/>
      <c r="I560" s="56"/>
      <c r="R560" s="23" t="str">
        <f t="shared" ref="R560:R578" si="211">A$558</f>
        <v>t25</v>
      </c>
      <c r="S560" s="23">
        <f t="shared" ref="S560:S578" si="212">D$558</f>
        <v>0</v>
      </c>
      <c r="T560" s="22">
        <f>+AA$8</f>
        <v>0</v>
      </c>
      <c r="U560" s="33">
        <f t="shared" ref="U560:U578" si="213">COUNTIF($B$559:$F$567,T560)</f>
        <v>0</v>
      </c>
      <c r="V560" s="23">
        <f t="shared" ref="V560:V561" si="214">+U560*S560</f>
        <v>0</v>
      </c>
      <c r="X560" s="33">
        <f t="shared" ref="X560:X578" si="215">SUMIF($H$559:$H$567,T560,$I$559:$I$567)</f>
        <v>0</v>
      </c>
      <c r="Y560" s="23">
        <f t="shared" ref="Y560:Y576" si="216">+(X560*S560)*$Y$4</f>
        <v>0</v>
      </c>
    </row>
    <row r="561" spans="1:25" x14ac:dyDescent="0.25">
      <c r="A561" s="55" t="s">
        <v>168</v>
      </c>
      <c r="B561" s="2"/>
      <c r="C561" s="2"/>
      <c r="D561" s="2"/>
      <c r="E561" s="2"/>
      <c r="F561" s="2"/>
      <c r="G561" s="34"/>
      <c r="H561" s="2"/>
      <c r="I561" s="56"/>
      <c r="R561" s="23" t="str">
        <f t="shared" si="211"/>
        <v>t25</v>
      </c>
      <c r="S561" s="23">
        <f t="shared" si="212"/>
        <v>0</v>
      </c>
      <c r="T561" s="22">
        <f>+AA$9</f>
        <v>0</v>
      </c>
      <c r="U561" s="33">
        <f t="shared" si="213"/>
        <v>0</v>
      </c>
      <c r="V561" s="23">
        <f t="shared" si="214"/>
        <v>0</v>
      </c>
      <c r="X561" s="33">
        <f t="shared" si="215"/>
        <v>0</v>
      </c>
      <c r="Y561" s="23">
        <f t="shared" si="216"/>
        <v>0</v>
      </c>
    </row>
    <row r="562" spans="1:25" x14ac:dyDescent="0.25">
      <c r="A562" s="55" t="s">
        <v>169</v>
      </c>
      <c r="B562" s="2"/>
      <c r="C562" s="2"/>
      <c r="D562" s="2"/>
      <c r="E562" s="2"/>
      <c r="F562" s="2"/>
      <c r="G562" s="34"/>
      <c r="H562" s="2"/>
      <c r="I562" s="56"/>
      <c r="R562" s="23" t="str">
        <f t="shared" si="211"/>
        <v>t25</v>
      </c>
      <c r="S562" s="23">
        <f t="shared" si="212"/>
        <v>0</v>
      </c>
      <c r="T562" s="22">
        <f>+AA$10</f>
        <v>0</v>
      </c>
      <c r="U562" s="33">
        <f t="shared" si="213"/>
        <v>0</v>
      </c>
      <c r="V562" s="23">
        <f>+U562*S562</f>
        <v>0</v>
      </c>
      <c r="X562" s="33">
        <f t="shared" si="215"/>
        <v>0</v>
      </c>
      <c r="Y562" s="23">
        <f t="shared" si="216"/>
        <v>0</v>
      </c>
    </row>
    <row r="563" spans="1:25" ht="15.75" thickBot="1" x14ac:dyDescent="0.3">
      <c r="A563" s="55" t="s">
        <v>170</v>
      </c>
      <c r="B563" s="46"/>
      <c r="C563" s="46"/>
      <c r="D563" s="46"/>
      <c r="E563" s="46"/>
      <c r="F563" s="46"/>
      <c r="G563" s="34"/>
      <c r="H563" s="46"/>
      <c r="I563" s="57"/>
      <c r="R563" s="23" t="str">
        <f t="shared" si="211"/>
        <v>t25</v>
      </c>
      <c r="S563" s="23">
        <f t="shared" si="212"/>
        <v>0</v>
      </c>
      <c r="T563" s="22">
        <f>+AA$11</f>
        <v>0</v>
      </c>
      <c r="U563" s="33">
        <f t="shared" si="213"/>
        <v>0</v>
      </c>
      <c r="V563" s="23">
        <f t="shared" ref="V563:V572" si="217">+U563*S563</f>
        <v>0</v>
      </c>
      <c r="X563" s="33">
        <f t="shared" si="215"/>
        <v>0</v>
      </c>
      <c r="Y563" s="23">
        <f t="shared" si="216"/>
        <v>0</v>
      </c>
    </row>
    <row r="564" spans="1:25" x14ac:dyDescent="0.25">
      <c r="A564" s="55" t="s">
        <v>171</v>
      </c>
      <c r="B564" s="45"/>
      <c r="C564" s="45"/>
      <c r="D564" s="45"/>
      <c r="E564" s="45"/>
      <c r="F564" s="45"/>
      <c r="G564" s="34"/>
      <c r="H564" s="45"/>
      <c r="I564" s="58"/>
      <c r="R564" s="23" t="str">
        <f t="shared" si="211"/>
        <v>t25</v>
      </c>
      <c r="S564" s="23">
        <f t="shared" si="212"/>
        <v>0</v>
      </c>
      <c r="T564" s="22">
        <f>+AA$12</f>
        <v>0</v>
      </c>
      <c r="U564" s="33">
        <f t="shared" si="213"/>
        <v>0</v>
      </c>
      <c r="V564" s="23">
        <f t="shared" si="217"/>
        <v>0</v>
      </c>
      <c r="X564" s="33">
        <f t="shared" si="215"/>
        <v>0</v>
      </c>
      <c r="Y564" s="23">
        <f t="shared" si="216"/>
        <v>0</v>
      </c>
    </row>
    <row r="565" spans="1:25" x14ac:dyDescent="0.25">
      <c r="A565" s="55" t="s">
        <v>172</v>
      </c>
      <c r="B565" s="2"/>
      <c r="C565" s="2"/>
      <c r="D565" s="2"/>
      <c r="E565" s="2"/>
      <c r="F565" s="2"/>
      <c r="G565" s="34"/>
      <c r="H565" s="2"/>
      <c r="I565" s="56"/>
      <c r="R565" s="23" t="str">
        <f t="shared" si="211"/>
        <v>t25</v>
      </c>
      <c r="S565" s="23">
        <f t="shared" si="212"/>
        <v>0</v>
      </c>
      <c r="T565" s="22">
        <f>+AA$13</f>
        <v>0</v>
      </c>
      <c r="U565" s="33">
        <f>COUNTIF($B$559:$F$567,T565)</f>
        <v>0</v>
      </c>
      <c r="V565" s="23">
        <f t="shared" si="217"/>
        <v>0</v>
      </c>
      <c r="X565" s="33">
        <f t="shared" si="215"/>
        <v>0</v>
      </c>
      <c r="Y565" s="23">
        <f t="shared" si="216"/>
        <v>0</v>
      </c>
    </row>
    <row r="566" spans="1:25" x14ac:dyDescent="0.25">
      <c r="A566" s="55" t="s">
        <v>173</v>
      </c>
      <c r="B566" s="2"/>
      <c r="C566" s="2"/>
      <c r="D566" s="2"/>
      <c r="E566" s="2"/>
      <c r="F566" s="2"/>
      <c r="G566" s="34"/>
      <c r="H566" s="2"/>
      <c r="I566" s="56"/>
      <c r="R566" s="23" t="str">
        <f t="shared" si="211"/>
        <v>t25</v>
      </c>
      <c r="S566" s="23">
        <f t="shared" si="212"/>
        <v>0</v>
      </c>
      <c r="T566" s="22">
        <f>+AA$14</f>
        <v>0</v>
      </c>
      <c r="U566" s="33">
        <f t="shared" si="213"/>
        <v>0</v>
      </c>
      <c r="V566" s="23">
        <f t="shared" si="217"/>
        <v>0</v>
      </c>
      <c r="X566" s="33">
        <f t="shared" si="215"/>
        <v>0</v>
      </c>
      <c r="Y566" s="23">
        <f t="shared" si="216"/>
        <v>0</v>
      </c>
    </row>
    <row r="567" spans="1:25" x14ac:dyDescent="0.25">
      <c r="A567" s="55" t="s">
        <v>174</v>
      </c>
      <c r="B567" s="2"/>
      <c r="C567" s="2"/>
      <c r="D567" s="2"/>
      <c r="E567" s="2"/>
      <c r="F567" s="2"/>
      <c r="G567" s="34"/>
      <c r="H567" s="2"/>
      <c r="I567" s="56"/>
      <c r="R567" s="23" t="str">
        <f t="shared" si="211"/>
        <v>t25</v>
      </c>
      <c r="S567" s="23">
        <f t="shared" si="212"/>
        <v>0</v>
      </c>
      <c r="T567" s="22">
        <f>+AA$15</f>
        <v>0</v>
      </c>
      <c r="U567" s="33">
        <f t="shared" si="213"/>
        <v>0</v>
      </c>
      <c r="V567" s="23">
        <f t="shared" si="217"/>
        <v>0</v>
      </c>
      <c r="X567" s="33">
        <f t="shared" si="215"/>
        <v>0</v>
      </c>
      <c r="Y567" s="23">
        <f t="shared" si="216"/>
        <v>0</v>
      </c>
    </row>
    <row r="568" spans="1:25" x14ac:dyDescent="0.25">
      <c r="A568" s="55"/>
      <c r="B568" s="34"/>
      <c r="C568" s="34"/>
      <c r="D568" s="34"/>
      <c r="E568" s="34"/>
      <c r="F568" s="34"/>
      <c r="G568" s="34"/>
      <c r="H568" s="34"/>
      <c r="I568" s="59"/>
      <c r="R568" s="23" t="str">
        <f t="shared" si="211"/>
        <v>t25</v>
      </c>
      <c r="S568" s="23">
        <f t="shared" si="212"/>
        <v>0</v>
      </c>
      <c r="T568" s="22">
        <f>+AA$16</f>
        <v>0</v>
      </c>
      <c r="U568" s="33">
        <f t="shared" si="213"/>
        <v>0</v>
      </c>
      <c r="V568" s="23">
        <f t="shared" si="217"/>
        <v>0</v>
      </c>
      <c r="X568" s="33">
        <f t="shared" si="215"/>
        <v>0</v>
      </c>
      <c r="Y568" s="23">
        <f t="shared" si="216"/>
        <v>0</v>
      </c>
    </row>
    <row r="569" spans="1:25" x14ac:dyDescent="0.25">
      <c r="A569" s="55"/>
      <c r="B569" s="34"/>
      <c r="C569" s="34"/>
      <c r="D569" s="34"/>
      <c r="E569" s="34"/>
      <c r="F569" s="34"/>
      <c r="G569" s="34"/>
      <c r="H569" s="34"/>
      <c r="I569" s="59"/>
      <c r="R569" s="23" t="str">
        <f t="shared" si="211"/>
        <v>t25</v>
      </c>
      <c r="S569" s="23">
        <f t="shared" si="212"/>
        <v>0</v>
      </c>
      <c r="T569" s="22">
        <f>+AA$17</f>
        <v>0</v>
      </c>
      <c r="U569" s="33">
        <f t="shared" si="213"/>
        <v>0</v>
      </c>
      <c r="V569" s="23">
        <f t="shared" si="217"/>
        <v>0</v>
      </c>
      <c r="X569" s="33">
        <f t="shared" si="215"/>
        <v>0</v>
      </c>
      <c r="Y569" s="23">
        <f t="shared" si="216"/>
        <v>0</v>
      </c>
    </row>
    <row r="570" spans="1:25" x14ac:dyDescent="0.25">
      <c r="A570" s="55"/>
      <c r="B570" s="34"/>
      <c r="C570" s="34"/>
      <c r="D570" s="34"/>
      <c r="E570" s="34"/>
      <c r="F570" s="34"/>
      <c r="G570" s="34"/>
      <c r="H570" s="34"/>
      <c r="I570" s="59"/>
      <c r="R570" s="23" t="str">
        <f t="shared" si="211"/>
        <v>t25</v>
      </c>
      <c r="S570" s="23">
        <f t="shared" si="212"/>
        <v>0</v>
      </c>
      <c r="T570" s="22">
        <f>+AA$18</f>
        <v>0</v>
      </c>
      <c r="U570" s="33">
        <f t="shared" si="213"/>
        <v>0</v>
      </c>
      <c r="V570" s="23">
        <f t="shared" si="217"/>
        <v>0</v>
      </c>
      <c r="X570" s="33">
        <f t="shared" si="215"/>
        <v>0</v>
      </c>
      <c r="Y570" s="23">
        <f t="shared" si="216"/>
        <v>0</v>
      </c>
    </row>
    <row r="571" spans="1:25" x14ac:dyDescent="0.25">
      <c r="A571" s="55"/>
      <c r="B571" s="34"/>
      <c r="C571" s="34"/>
      <c r="D571" s="34"/>
      <c r="E571" s="34"/>
      <c r="F571" s="34"/>
      <c r="G571" s="34"/>
      <c r="H571" s="34"/>
      <c r="I571" s="59"/>
      <c r="R571" s="23" t="str">
        <f t="shared" si="211"/>
        <v>t25</v>
      </c>
      <c r="S571" s="23">
        <f t="shared" si="212"/>
        <v>0</v>
      </c>
      <c r="T571" s="22">
        <f>+AA$19</f>
        <v>0</v>
      </c>
      <c r="U571" s="33">
        <f t="shared" si="213"/>
        <v>0</v>
      </c>
      <c r="V571" s="23">
        <f t="shared" si="217"/>
        <v>0</v>
      </c>
      <c r="X571" s="33">
        <f t="shared" si="215"/>
        <v>0</v>
      </c>
      <c r="Y571" s="23">
        <f t="shared" si="216"/>
        <v>0</v>
      </c>
    </row>
    <row r="572" spans="1:25" x14ac:dyDescent="0.25">
      <c r="A572" s="55"/>
      <c r="B572" s="34"/>
      <c r="C572" s="34"/>
      <c r="D572" s="34"/>
      <c r="E572" s="34"/>
      <c r="F572" s="34"/>
      <c r="G572" s="34"/>
      <c r="H572" s="34"/>
      <c r="I572" s="59"/>
      <c r="R572" s="23" t="str">
        <f t="shared" si="211"/>
        <v>t25</v>
      </c>
      <c r="S572" s="23">
        <f t="shared" si="212"/>
        <v>0</v>
      </c>
      <c r="T572" s="22">
        <f>+AA$20</f>
        <v>0</v>
      </c>
      <c r="U572" s="33">
        <f t="shared" si="213"/>
        <v>0</v>
      </c>
      <c r="V572" s="23">
        <f t="shared" si="217"/>
        <v>0</v>
      </c>
      <c r="X572" s="33">
        <f t="shared" si="215"/>
        <v>0</v>
      </c>
      <c r="Y572" s="23">
        <f t="shared" si="216"/>
        <v>0</v>
      </c>
    </row>
    <row r="573" spans="1:25" x14ac:dyDescent="0.25">
      <c r="A573" s="55"/>
      <c r="B573" s="34"/>
      <c r="C573" s="34"/>
      <c r="D573" s="34"/>
      <c r="E573" s="34"/>
      <c r="F573" s="34"/>
      <c r="G573" s="34"/>
      <c r="H573" s="34"/>
      <c r="I573" s="59"/>
      <c r="R573" s="23" t="str">
        <f t="shared" si="211"/>
        <v>t25</v>
      </c>
      <c r="S573" s="23">
        <f t="shared" si="212"/>
        <v>0</v>
      </c>
      <c r="T573" s="22">
        <f>+AA$21</f>
        <v>0</v>
      </c>
      <c r="U573" s="33">
        <f t="shared" si="213"/>
        <v>0</v>
      </c>
      <c r="V573" s="23">
        <f>+U573*S573</f>
        <v>0</v>
      </c>
      <c r="X573" s="33">
        <f t="shared" si="215"/>
        <v>0</v>
      </c>
      <c r="Y573" s="23">
        <f t="shared" si="216"/>
        <v>0</v>
      </c>
    </row>
    <row r="574" spans="1:25" x14ac:dyDescent="0.25">
      <c r="A574" s="55"/>
      <c r="B574" s="34"/>
      <c r="C574" s="34"/>
      <c r="D574" s="34"/>
      <c r="E574" s="34"/>
      <c r="F574" s="34"/>
      <c r="G574" s="34"/>
      <c r="H574" s="34"/>
      <c r="I574" s="59"/>
      <c r="R574" s="23" t="str">
        <f t="shared" si="211"/>
        <v>t25</v>
      </c>
      <c r="S574" s="23">
        <f t="shared" si="212"/>
        <v>0</v>
      </c>
      <c r="T574" s="22">
        <f>+AA$22</f>
        <v>0</v>
      </c>
      <c r="U574" s="33">
        <f t="shared" si="213"/>
        <v>0</v>
      </c>
      <c r="V574" s="23">
        <f t="shared" ref="V574:V577" si="218">+U574*S574</f>
        <v>0</v>
      </c>
      <c r="X574" s="33">
        <f t="shared" si="215"/>
        <v>0</v>
      </c>
      <c r="Y574" s="23">
        <f t="shared" si="216"/>
        <v>0</v>
      </c>
    </row>
    <row r="575" spans="1:25" x14ac:dyDescent="0.25">
      <c r="A575" s="55"/>
      <c r="B575" s="34"/>
      <c r="C575" s="34"/>
      <c r="D575" s="34"/>
      <c r="E575" s="34"/>
      <c r="F575" s="34"/>
      <c r="G575" s="34"/>
      <c r="H575" s="34"/>
      <c r="I575" s="59"/>
      <c r="R575" s="23" t="str">
        <f t="shared" si="211"/>
        <v>t25</v>
      </c>
      <c r="S575" s="23">
        <f t="shared" si="212"/>
        <v>0</v>
      </c>
      <c r="T575" s="22">
        <f>+AA$23</f>
        <v>0</v>
      </c>
      <c r="U575" s="33">
        <f t="shared" si="213"/>
        <v>0</v>
      </c>
      <c r="V575" s="23">
        <f t="shared" si="218"/>
        <v>0</v>
      </c>
      <c r="X575" s="33">
        <f t="shared" si="215"/>
        <v>0</v>
      </c>
      <c r="Y575" s="23">
        <f t="shared" si="216"/>
        <v>0</v>
      </c>
    </row>
    <row r="576" spans="1:25" x14ac:dyDescent="0.25">
      <c r="A576" s="55"/>
      <c r="B576" s="34"/>
      <c r="C576" s="34"/>
      <c r="D576" s="34"/>
      <c r="E576" s="34"/>
      <c r="F576" s="34"/>
      <c r="G576" s="34"/>
      <c r="H576" s="34"/>
      <c r="I576" s="59"/>
      <c r="R576" s="23" t="str">
        <f t="shared" si="211"/>
        <v>t25</v>
      </c>
      <c r="S576" s="23">
        <f t="shared" si="212"/>
        <v>0</v>
      </c>
      <c r="T576" s="22">
        <f>+AA$24</f>
        <v>0</v>
      </c>
      <c r="U576" s="33">
        <f t="shared" si="213"/>
        <v>0</v>
      </c>
      <c r="V576" s="23">
        <f t="shared" si="218"/>
        <v>0</v>
      </c>
      <c r="X576" s="33">
        <f t="shared" si="215"/>
        <v>0</v>
      </c>
      <c r="Y576" s="23">
        <f t="shared" si="216"/>
        <v>0</v>
      </c>
    </row>
    <row r="577" spans="1:25" x14ac:dyDescent="0.25">
      <c r="A577" s="55"/>
      <c r="B577" s="34"/>
      <c r="C577" s="34"/>
      <c r="D577" s="34"/>
      <c r="E577" s="34"/>
      <c r="F577" s="34"/>
      <c r="G577" s="34"/>
      <c r="H577" s="34"/>
      <c r="I577" s="59"/>
      <c r="R577" s="23" t="str">
        <f t="shared" si="211"/>
        <v>t25</v>
      </c>
      <c r="S577" s="23">
        <f t="shared" si="212"/>
        <v>0</v>
      </c>
      <c r="T577" s="22">
        <f>+AA$25</f>
        <v>0</v>
      </c>
      <c r="U577" s="33">
        <f t="shared" si="213"/>
        <v>0</v>
      </c>
      <c r="V577" s="23">
        <f t="shared" si="218"/>
        <v>0</v>
      </c>
      <c r="X577" s="33">
        <f t="shared" si="215"/>
        <v>0</v>
      </c>
      <c r="Y577" s="23">
        <f>+(X577*S577)*$Y$4</f>
        <v>0</v>
      </c>
    </row>
    <row r="578" spans="1:25" ht="15.75" thickBot="1" x14ac:dyDescent="0.3">
      <c r="A578" s="60"/>
      <c r="B578" s="61"/>
      <c r="C578" s="61"/>
      <c r="D578" s="61"/>
      <c r="E578" s="61"/>
      <c r="F578" s="61"/>
      <c r="G578" s="61"/>
      <c r="H578" s="61"/>
      <c r="I578" s="62"/>
      <c r="R578" s="23" t="str">
        <f t="shared" si="211"/>
        <v>t25</v>
      </c>
      <c r="S578" s="23">
        <f t="shared" si="212"/>
        <v>0</v>
      </c>
      <c r="T578" s="22">
        <f>+AA$26</f>
        <v>0</v>
      </c>
      <c r="U578" s="33">
        <f t="shared" si="213"/>
        <v>0</v>
      </c>
      <c r="V578" s="23">
        <f>+U578*S578</f>
        <v>0</v>
      </c>
      <c r="X578" s="33">
        <f t="shared" si="215"/>
        <v>0</v>
      </c>
      <c r="Y578" s="23">
        <f t="shared" ref="Y578" si="219">+(X578*S578)*$Y$4</f>
        <v>0</v>
      </c>
    </row>
    <row r="580" spans="1:25" ht="15.75" thickBot="1" x14ac:dyDescent="0.3"/>
    <row r="581" spans="1:25" ht="15.75" x14ac:dyDescent="0.25">
      <c r="A581" s="50" t="s">
        <v>218</v>
      </c>
      <c r="B581" s="51">
        <f>VLOOKUP(A581,'Lista de Trabajadores'!$A$7:$E$105,2,0)</f>
        <v>0</v>
      </c>
      <c r="C581" s="51">
        <f>VLOOKUP(A581,'Lista de Trabajadores'!$A$7:$E$105,3,0)</f>
        <v>0</v>
      </c>
      <c r="D581" s="52">
        <f>VLOOKUP(A581,'Lista de Trabajadores'!$A$7:$E$105,4,0)</f>
        <v>0</v>
      </c>
      <c r="E581" s="53"/>
      <c r="F581" s="53"/>
      <c r="G581" s="53"/>
      <c r="H581" s="53"/>
      <c r="I581" s="54"/>
      <c r="J581" s="37"/>
      <c r="Q581" s="37"/>
      <c r="S581" s="37"/>
      <c r="T581" s="37"/>
      <c r="U581" s="36"/>
      <c r="V581" s="37"/>
      <c r="W581" s="37"/>
      <c r="X581" s="36"/>
      <c r="Y581" s="37"/>
    </row>
    <row r="582" spans="1:25" x14ac:dyDescent="0.25">
      <c r="A582" s="55" t="s">
        <v>166</v>
      </c>
      <c r="B582" s="2"/>
      <c r="C582" s="2"/>
      <c r="D582" s="2"/>
      <c r="E582" s="2"/>
      <c r="F582" s="2"/>
      <c r="G582" s="34"/>
      <c r="H582" s="2"/>
      <c r="I582" s="56"/>
      <c r="R582" s="23" t="str">
        <f>A$581</f>
        <v>t26</v>
      </c>
      <c r="S582" s="23">
        <f>D$581</f>
        <v>0</v>
      </c>
      <c r="T582" s="22">
        <f>+AA$7</f>
        <v>0</v>
      </c>
      <c r="U582" s="33">
        <f>COUNTIF($B$582:$F$590,T582)</f>
        <v>0</v>
      </c>
      <c r="V582" s="23">
        <f>+U582*S582</f>
        <v>0</v>
      </c>
      <c r="X582" s="33">
        <f>SUMIF($H$582:$H$590,T582,$I$582:$I$590)</f>
        <v>0</v>
      </c>
      <c r="Y582" s="23">
        <f>+(X582*S582)*$Y$4</f>
        <v>0</v>
      </c>
    </row>
    <row r="583" spans="1:25" x14ac:dyDescent="0.25">
      <c r="A583" s="55" t="s">
        <v>167</v>
      </c>
      <c r="B583" s="2"/>
      <c r="C583" s="2"/>
      <c r="D583" s="2"/>
      <c r="E583" s="2"/>
      <c r="F583" s="2"/>
      <c r="G583" s="34"/>
      <c r="H583" s="2"/>
      <c r="I583" s="56"/>
      <c r="R583" s="23" t="str">
        <f t="shared" ref="R583:R601" si="220">A$581</f>
        <v>t26</v>
      </c>
      <c r="S583" s="23">
        <f t="shared" ref="S583:S601" si="221">D$581</f>
        <v>0</v>
      </c>
      <c r="T583" s="22">
        <f>+AA$8</f>
        <v>0</v>
      </c>
      <c r="U583" s="33">
        <f t="shared" ref="U583:U601" si="222">COUNTIF($B$582:$F$590,T583)</f>
        <v>0</v>
      </c>
      <c r="V583" s="23">
        <f t="shared" ref="V583:V584" si="223">+U583*S583</f>
        <v>0</v>
      </c>
      <c r="X583" s="33">
        <f t="shared" ref="X583:X601" si="224">SUMIF($H$582:$H$590,T583,$I$582:$I$590)</f>
        <v>0</v>
      </c>
      <c r="Y583" s="23">
        <f t="shared" ref="Y583:Y599" si="225">+(X583*S583)*$Y$4</f>
        <v>0</v>
      </c>
    </row>
    <row r="584" spans="1:25" x14ac:dyDescent="0.25">
      <c r="A584" s="55" t="s">
        <v>168</v>
      </c>
      <c r="B584" s="2"/>
      <c r="C584" s="2"/>
      <c r="D584" s="2"/>
      <c r="E584" s="2"/>
      <c r="F584" s="2"/>
      <c r="G584" s="34"/>
      <c r="H584" s="2"/>
      <c r="I584" s="56"/>
      <c r="R584" s="23" t="str">
        <f t="shared" si="220"/>
        <v>t26</v>
      </c>
      <c r="S584" s="23">
        <f t="shared" si="221"/>
        <v>0</v>
      </c>
      <c r="T584" s="22">
        <f>+AA$9</f>
        <v>0</v>
      </c>
      <c r="U584" s="33">
        <f t="shared" si="222"/>
        <v>0</v>
      </c>
      <c r="V584" s="23">
        <f t="shared" si="223"/>
        <v>0</v>
      </c>
      <c r="X584" s="33">
        <f t="shared" si="224"/>
        <v>0</v>
      </c>
      <c r="Y584" s="23">
        <f t="shared" si="225"/>
        <v>0</v>
      </c>
    </row>
    <row r="585" spans="1:25" x14ac:dyDescent="0.25">
      <c r="A585" s="55" t="s">
        <v>169</v>
      </c>
      <c r="B585" s="2"/>
      <c r="C585" s="2"/>
      <c r="D585" s="2"/>
      <c r="E585" s="2"/>
      <c r="F585" s="2"/>
      <c r="G585" s="34"/>
      <c r="H585" s="2"/>
      <c r="I585" s="56"/>
      <c r="R585" s="23" t="str">
        <f t="shared" si="220"/>
        <v>t26</v>
      </c>
      <c r="S585" s="23">
        <f t="shared" si="221"/>
        <v>0</v>
      </c>
      <c r="T585" s="22">
        <f>+AA$10</f>
        <v>0</v>
      </c>
      <c r="U585" s="33">
        <f t="shared" si="222"/>
        <v>0</v>
      </c>
      <c r="V585" s="23">
        <f>+U585*S585</f>
        <v>0</v>
      </c>
      <c r="X585" s="33">
        <f t="shared" si="224"/>
        <v>0</v>
      </c>
      <c r="Y585" s="23">
        <f t="shared" si="225"/>
        <v>0</v>
      </c>
    </row>
    <row r="586" spans="1:25" ht="15.75" thickBot="1" x14ac:dyDescent="0.3">
      <c r="A586" s="55" t="s">
        <v>170</v>
      </c>
      <c r="B586" s="46"/>
      <c r="C586" s="46"/>
      <c r="D586" s="46"/>
      <c r="E586" s="46"/>
      <c r="F586" s="46"/>
      <c r="G586" s="34"/>
      <c r="H586" s="46"/>
      <c r="I586" s="57"/>
      <c r="R586" s="23" t="str">
        <f t="shared" si="220"/>
        <v>t26</v>
      </c>
      <c r="S586" s="23">
        <f t="shared" si="221"/>
        <v>0</v>
      </c>
      <c r="T586" s="22">
        <f>+AA$11</f>
        <v>0</v>
      </c>
      <c r="U586" s="33">
        <f t="shared" si="222"/>
        <v>0</v>
      </c>
      <c r="V586" s="23">
        <f t="shared" ref="V586:V595" si="226">+U586*S586</f>
        <v>0</v>
      </c>
      <c r="X586" s="33">
        <f t="shared" si="224"/>
        <v>0</v>
      </c>
      <c r="Y586" s="23">
        <f t="shared" si="225"/>
        <v>0</v>
      </c>
    </row>
    <row r="587" spans="1:25" x14ac:dyDescent="0.25">
      <c r="A587" s="55" t="s">
        <v>171</v>
      </c>
      <c r="B587" s="45"/>
      <c r="C587" s="45"/>
      <c r="D587" s="45"/>
      <c r="E587" s="45"/>
      <c r="F587" s="45"/>
      <c r="G587" s="34"/>
      <c r="H587" s="45"/>
      <c r="I587" s="58"/>
      <c r="R587" s="23" t="str">
        <f t="shared" si="220"/>
        <v>t26</v>
      </c>
      <c r="S587" s="23">
        <f t="shared" si="221"/>
        <v>0</v>
      </c>
      <c r="T587" s="22">
        <f>+AA$12</f>
        <v>0</v>
      </c>
      <c r="U587" s="33">
        <f t="shared" si="222"/>
        <v>0</v>
      </c>
      <c r="V587" s="23">
        <f t="shared" si="226"/>
        <v>0</v>
      </c>
      <c r="X587" s="33">
        <f t="shared" si="224"/>
        <v>0</v>
      </c>
      <c r="Y587" s="23">
        <f t="shared" si="225"/>
        <v>0</v>
      </c>
    </row>
    <row r="588" spans="1:25" x14ac:dyDescent="0.25">
      <c r="A588" s="55" t="s">
        <v>172</v>
      </c>
      <c r="B588" s="2"/>
      <c r="C588" s="2"/>
      <c r="D588" s="2"/>
      <c r="E588" s="2"/>
      <c r="F588" s="2"/>
      <c r="G588" s="34"/>
      <c r="H588" s="2"/>
      <c r="I588" s="56"/>
      <c r="R588" s="23" t="str">
        <f t="shared" si="220"/>
        <v>t26</v>
      </c>
      <c r="S588" s="23">
        <f t="shared" si="221"/>
        <v>0</v>
      </c>
      <c r="T588" s="22">
        <f>+AA$13</f>
        <v>0</v>
      </c>
      <c r="U588" s="33">
        <f t="shared" si="222"/>
        <v>0</v>
      </c>
      <c r="V588" s="23">
        <f t="shared" si="226"/>
        <v>0</v>
      </c>
      <c r="X588" s="33">
        <f t="shared" si="224"/>
        <v>0</v>
      </c>
      <c r="Y588" s="23">
        <f t="shared" si="225"/>
        <v>0</v>
      </c>
    </row>
    <row r="589" spans="1:25" x14ac:dyDescent="0.25">
      <c r="A589" s="55" t="s">
        <v>173</v>
      </c>
      <c r="B589" s="2"/>
      <c r="C589" s="2"/>
      <c r="D589" s="2"/>
      <c r="E589" s="2"/>
      <c r="F589" s="2"/>
      <c r="G589" s="34"/>
      <c r="H589" s="2"/>
      <c r="I589" s="56"/>
      <c r="R589" s="23" t="str">
        <f t="shared" si="220"/>
        <v>t26</v>
      </c>
      <c r="S589" s="23">
        <f t="shared" si="221"/>
        <v>0</v>
      </c>
      <c r="T589" s="22">
        <f>+AA$14</f>
        <v>0</v>
      </c>
      <c r="U589" s="33">
        <f t="shared" si="222"/>
        <v>0</v>
      </c>
      <c r="V589" s="23">
        <f t="shared" si="226"/>
        <v>0</v>
      </c>
      <c r="X589" s="33">
        <f t="shared" si="224"/>
        <v>0</v>
      </c>
      <c r="Y589" s="23">
        <f t="shared" si="225"/>
        <v>0</v>
      </c>
    </row>
    <row r="590" spans="1:25" x14ac:dyDescent="0.25">
      <c r="A590" s="55" t="s">
        <v>174</v>
      </c>
      <c r="B590" s="2"/>
      <c r="C590" s="2"/>
      <c r="D590" s="2"/>
      <c r="E590" s="2"/>
      <c r="F590" s="2"/>
      <c r="G590" s="34"/>
      <c r="H590" s="2"/>
      <c r="I590" s="56"/>
      <c r="R590" s="23" t="str">
        <f t="shared" si="220"/>
        <v>t26</v>
      </c>
      <c r="S590" s="23">
        <f t="shared" si="221"/>
        <v>0</v>
      </c>
      <c r="T590" s="22">
        <f>+AA$15</f>
        <v>0</v>
      </c>
      <c r="U590" s="33">
        <f t="shared" si="222"/>
        <v>0</v>
      </c>
      <c r="V590" s="23">
        <f t="shared" si="226"/>
        <v>0</v>
      </c>
      <c r="X590" s="33">
        <f t="shared" si="224"/>
        <v>0</v>
      </c>
      <c r="Y590" s="23">
        <f t="shared" si="225"/>
        <v>0</v>
      </c>
    </row>
    <row r="591" spans="1:25" x14ac:dyDescent="0.25">
      <c r="A591" s="55"/>
      <c r="B591" s="34"/>
      <c r="C591" s="34"/>
      <c r="D591" s="34"/>
      <c r="E591" s="34"/>
      <c r="F591" s="34"/>
      <c r="G591" s="34"/>
      <c r="H591" s="34"/>
      <c r="I591" s="59"/>
      <c r="R591" s="23" t="str">
        <f t="shared" si="220"/>
        <v>t26</v>
      </c>
      <c r="S591" s="23">
        <f t="shared" si="221"/>
        <v>0</v>
      </c>
      <c r="T591" s="22">
        <f>+AA$16</f>
        <v>0</v>
      </c>
      <c r="U591" s="33">
        <f t="shared" si="222"/>
        <v>0</v>
      </c>
      <c r="V591" s="23">
        <f t="shared" si="226"/>
        <v>0</v>
      </c>
      <c r="X591" s="33">
        <f t="shared" si="224"/>
        <v>0</v>
      </c>
      <c r="Y591" s="23">
        <f t="shared" si="225"/>
        <v>0</v>
      </c>
    </row>
    <row r="592" spans="1:25" x14ac:dyDescent="0.25">
      <c r="A592" s="55"/>
      <c r="B592" s="34"/>
      <c r="C592" s="34"/>
      <c r="D592" s="34"/>
      <c r="E592" s="34"/>
      <c r="F592" s="34"/>
      <c r="G592" s="34"/>
      <c r="H592" s="34"/>
      <c r="I592" s="59"/>
      <c r="R592" s="23" t="str">
        <f t="shared" si="220"/>
        <v>t26</v>
      </c>
      <c r="S592" s="23">
        <f t="shared" si="221"/>
        <v>0</v>
      </c>
      <c r="T592" s="22">
        <f>+AA$17</f>
        <v>0</v>
      </c>
      <c r="U592" s="33">
        <f t="shared" si="222"/>
        <v>0</v>
      </c>
      <c r="V592" s="23">
        <f t="shared" si="226"/>
        <v>0</v>
      </c>
      <c r="X592" s="33">
        <f t="shared" si="224"/>
        <v>0</v>
      </c>
      <c r="Y592" s="23">
        <f t="shared" si="225"/>
        <v>0</v>
      </c>
    </row>
    <row r="593" spans="1:25" x14ac:dyDescent="0.25">
      <c r="A593" s="55"/>
      <c r="B593" s="34"/>
      <c r="C593" s="34"/>
      <c r="D593" s="34"/>
      <c r="E593" s="34"/>
      <c r="F593" s="34"/>
      <c r="G593" s="34"/>
      <c r="H593" s="34"/>
      <c r="I593" s="59"/>
      <c r="R593" s="23" t="str">
        <f t="shared" si="220"/>
        <v>t26</v>
      </c>
      <c r="S593" s="23">
        <f t="shared" si="221"/>
        <v>0</v>
      </c>
      <c r="T593" s="22">
        <f>+AA$18</f>
        <v>0</v>
      </c>
      <c r="U593" s="33">
        <f t="shared" si="222"/>
        <v>0</v>
      </c>
      <c r="V593" s="23">
        <f t="shared" si="226"/>
        <v>0</v>
      </c>
      <c r="X593" s="33">
        <f t="shared" si="224"/>
        <v>0</v>
      </c>
      <c r="Y593" s="23">
        <f t="shared" si="225"/>
        <v>0</v>
      </c>
    </row>
    <row r="594" spans="1:25" x14ac:dyDescent="0.25">
      <c r="A594" s="55"/>
      <c r="B594" s="34"/>
      <c r="C594" s="34"/>
      <c r="D594" s="34"/>
      <c r="E594" s="34"/>
      <c r="F594" s="34"/>
      <c r="G594" s="34"/>
      <c r="H594" s="34"/>
      <c r="I594" s="59"/>
      <c r="R594" s="23" t="str">
        <f t="shared" si="220"/>
        <v>t26</v>
      </c>
      <c r="S594" s="23">
        <f t="shared" si="221"/>
        <v>0</v>
      </c>
      <c r="T594" s="22">
        <f>+AA$19</f>
        <v>0</v>
      </c>
      <c r="U594" s="33">
        <f t="shared" si="222"/>
        <v>0</v>
      </c>
      <c r="V594" s="23">
        <f t="shared" si="226"/>
        <v>0</v>
      </c>
      <c r="X594" s="33">
        <f t="shared" si="224"/>
        <v>0</v>
      </c>
      <c r="Y594" s="23">
        <f t="shared" si="225"/>
        <v>0</v>
      </c>
    </row>
    <row r="595" spans="1:25" x14ac:dyDescent="0.25">
      <c r="A595" s="55"/>
      <c r="B595" s="34"/>
      <c r="C595" s="34"/>
      <c r="D595" s="34"/>
      <c r="E595" s="34"/>
      <c r="F595" s="34"/>
      <c r="G595" s="34"/>
      <c r="H595" s="34"/>
      <c r="I595" s="59"/>
      <c r="R595" s="23" t="str">
        <f t="shared" si="220"/>
        <v>t26</v>
      </c>
      <c r="S595" s="23">
        <f t="shared" si="221"/>
        <v>0</v>
      </c>
      <c r="T595" s="22">
        <f>+AA$20</f>
        <v>0</v>
      </c>
      <c r="U595" s="33">
        <f t="shared" si="222"/>
        <v>0</v>
      </c>
      <c r="V595" s="23">
        <f t="shared" si="226"/>
        <v>0</v>
      </c>
      <c r="X595" s="33">
        <f t="shared" si="224"/>
        <v>0</v>
      </c>
      <c r="Y595" s="23">
        <f t="shared" si="225"/>
        <v>0</v>
      </c>
    </row>
    <row r="596" spans="1:25" x14ac:dyDescent="0.25">
      <c r="A596" s="55"/>
      <c r="B596" s="34"/>
      <c r="C596" s="34"/>
      <c r="D596" s="34"/>
      <c r="E596" s="34"/>
      <c r="F596" s="34"/>
      <c r="G596" s="34"/>
      <c r="H596" s="34"/>
      <c r="I596" s="59"/>
      <c r="R596" s="23" t="str">
        <f t="shared" si="220"/>
        <v>t26</v>
      </c>
      <c r="S596" s="23">
        <f t="shared" si="221"/>
        <v>0</v>
      </c>
      <c r="T596" s="22">
        <f>+AA$21</f>
        <v>0</v>
      </c>
      <c r="U596" s="33">
        <f t="shared" si="222"/>
        <v>0</v>
      </c>
      <c r="V596" s="23">
        <f>+U596*S596</f>
        <v>0</v>
      </c>
      <c r="X596" s="33">
        <f t="shared" si="224"/>
        <v>0</v>
      </c>
      <c r="Y596" s="23">
        <f t="shared" si="225"/>
        <v>0</v>
      </c>
    </row>
    <row r="597" spans="1:25" x14ac:dyDescent="0.25">
      <c r="A597" s="55"/>
      <c r="B597" s="34"/>
      <c r="C597" s="34"/>
      <c r="D597" s="34"/>
      <c r="E597" s="34"/>
      <c r="F597" s="34"/>
      <c r="G597" s="34"/>
      <c r="H597" s="34"/>
      <c r="I597" s="59"/>
      <c r="R597" s="23" t="str">
        <f t="shared" si="220"/>
        <v>t26</v>
      </c>
      <c r="S597" s="23">
        <f t="shared" si="221"/>
        <v>0</v>
      </c>
      <c r="T597" s="22">
        <f>+AA$22</f>
        <v>0</v>
      </c>
      <c r="U597" s="33">
        <f t="shared" si="222"/>
        <v>0</v>
      </c>
      <c r="V597" s="23">
        <f t="shared" ref="V597:V600" si="227">+U597*S597</f>
        <v>0</v>
      </c>
      <c r="X597" s="33">
        <f t="shared" si="224"/>
        <v>0</v>
      </c>
      <c r="Y597" s="23">
        <f t="shared" si="225"/>
        <v>0</v>
      </c>
    </row>
    <row r="598" spans="1:25" x14ac:dyDescent="0.25">
      <c r="A598" s="55"/>
      <c r="B598" s="34"/>
      <c r="C598" s="34"/>
      <c r="D598" s="34"/>
      <c r="E598" s="34"/>
      <c r="F598" s="34"/>
      <c r="G598" s="34"/>
      <c r="H598" s="34"/>
      <c r="I598" s="59"/>
      <c r="R598" s="23" t="str">
        <f t="shared" si="220"/>
        <v>t26</v>
      </c>
      <c r="S598" s="23">
        <f t="shared" si="221"/>
        <v>0</v>
      </c>
      <c r="T598" s="22">
        <f>+AA$23</f>
        <v>0</v>
      </c>
      <c r="U598" s="33">
        <f t="shared" si="222"/>
        <v>0</v>
      </c>
      <c r="V598" s="23">
        <f t="shared" si="227"/>
        <v>0</v>
      </c>
      <c r="X598" s="33">
        <f t="shared" si="224"/>
        <v>0</v>
      </c>
      <c r="Y598" s="23">
        <f t="shared" si="225"/>
        <v>0</v>
      </c>
    </row>
    <row r="599" spans="1:25" x14ac:dyDescent="0.25">
      <c r="A599" s="55"/>
      <c r="B599" s="34"/>
      <c r="C599" s="34"/>
      <c r="D599" s="34"/>
      <c r="E599" s="34"/>
      <c r="F599" s="34"/>
      <c r="G599" s="34"/>
      <c r="H599" s="34"/>
      <c r="I599" s="59"/>
      <c r="R599" s="23" t="str">
        <f t="shared" si="220"/>
        <v>t26</v>
      </c>
      <c r="S599" s="23">
        <f t="shared" si="221"/>
        <v>0</v>
      </c>
      <c r="T599" s="22">
        <f>+AA$24</f>
        <v>0</v>
      </c>
      <c r="U599" s="33">
        <f t="shared" si="222"/>
        <v>0</v>
      </c>
      <c r="V599" s="23">
        <f t="shared" si="227"/>
        <v>0</v>
      </c>
      <c r="X599" s="33">
        <f t="shared" si="224"/>
        <v>0</v>
      </c>
      <c r="Y599" s="23">
        <f t="shared" si="225"/>
        <v>0</v>
      </c>
    </row>
    <row r="600" spans="1:25" x14ac:dyDescent="0.25">
      <c r="A600" s="55"/>
      <c r="B600" s="34"/>
      <c r="C600" s="34"/>
      <c r="D600" s="34"/>
      <c r="E600" s="34"/>
      <c r="F600" s="34"/>
      <c r="G600" s="34"/>
      <c r="H600" s="34"/>
      <c r="I600" s="59"/>
      <c r="R600" s="23" t="str">
        <f t="shared" si="220"/>
        <v>t26</v>
      </c>
      <c r="S600" s="23">
        <f t="shared" si="221"/>
        <v>0</v>
      </c>
      <c r="T600" s="22">
        <f>+AA$25</f>
        <v>0</v>
      </c>
      <c r="U600" s="33">
        <f t="shared" si="222"/>
        <v>0</v>
      </c>
      <c r="V600" s="23">
        <f t="shared" si="227"/>
        <v>0</v>
      </c>
      <c r="X600" s="33">
        <f t="shared" si="224"/>
        <v>0</v>
      </c>
      <c r="Y600" s="23">
        <f>+(X600*S600)*$Y$4</f>
        <v>0</v>
      </c>
    </row>
    <row r="601" spans="1:25" ht="15.75" thickBot="1" x14ac:dyDescent="0.3">
      <c r="A601" s="60"/>
      <c r="B601" s="61"/>
      <c r="C601" s="61"/>
      <c r="D601" s="61"/>
      <c r="E601" s="61"/>
      <c r="F601" s="61"/>
      <c r="G601" s="61"/>
      <c r="H601" s="61"/>
      <c r="I601" s="62"/>
      <c r="R601" s="23" t="str">
        <f t="shared" si="220"/>
        <v>t26</v>
      </c>
      <c r="S601" s="23">
        <f t="shared" si="221"/>
        <v>0</v>
      </c>
      <c r="T601" s="22">
        <f>+AA$26</f>
        <v>0</v>
      </c>
      <c r="U601" s="33">
        <f t="shared" si="222"/>
        <v>0</v>
      </c>
      <c r="V601" s="23">
        <f>+U601*S601</f>
        <v>0</v>
      </c>
      <c r="X601" s="33">
        <f t="shared" si="224"/>
        <v>0</v>
      </c>
      <c r="Y601" s="23">
        <f t="shared" ref="Y601" si="228">+(X601*S601)*$Y$4</f>
        <v>0</v>
      </c>
    </row>
    <row r="603" spans="1:25" ht="15.75" thickBot="1" x14ac:dyDescent="0.3"/>
    <row r="604" spans="1:25" ht="15.75" x14ac:dyDescent="0.25">
      <c r="A604" s="50" t="s">
        <v>219</v>
      </c>
      <c r="B604" s="51">
        <f>VLOOKUP(A604,'Lista de Trabajadores'!$A$7:$E$105,2,0)</f>
        <v>0</v>
      </c>
      <c r="C604" s="51">
        <f>VLOOKUP(A604,'Lista de Trabajadores'!$A$7:$E$105,3,0)</f>
        <v>0</v>
      </c>
      <c r="D604" s="52">
        <f>VLOOKUP(A604,'Lista de Trabajadores'!$A$7:$E$105,4,0)</f>
        <v>0</v>
      </c>
      <c r="E604" s="53"/>
      <c r="F604" s="53"/>
      <c r="G604" s="53"/>
      <c r="H604" s="53"/>
      <c r="I604" s="54"/>
      <c r="J604" s="37"/>
      <c r="Q604" s="37"/>
      <c r="S604" s="37"/>
      <c r="T604" s="37"/>
      <c r="U604" s="36"/>
      <c r="V604" s="37"/>
      <c r="W604" s="37"/>
      <c r="X604" s="36"/>
      <c r="Y604" s="37"/>
    </row>
    <row r="605" spans="1:25" x14ac:dyDescent="0.25">
      <c r="A605" s="55" t="s">
        <v>166</v>
      </c>
      <c r="B605" s="2"/>
      <c r="C605" s="2"/>
      <c r="D605" s="2"/>
      <c r="E605" s="2"/>
      <c r="F605" s="2"/>
      <c r="G605" s="34"/>
      <c r="H605" s="2"/>
      <c r="I605" s="56"/>
      <c r="R605" s="23" t="str">
        <f>A$604</f>
        <v>t27</v>
      </c>
      <c r="S605" s="23">
        <f>D$604</f>
        <v>0</v>
      </c>
      <c r="T605" s="22">
        <f>+AA$7</f>
        <v>0</v>
      </c>
      <c r="U605" s="33">
        <f>COUNTIF($B$605:$F$613,T605)</f>
        <v>0</v>
      </c>
      <c r="V605" s="23">
        <f>+U605*S605</f>
        <v>0</v>
      </c>
      <c r="X605" s="33">
        <f>SUMIF($H$605:$H$613,T605,$I$605:$I$613)</f>
        <v>0</v>
      </c>
      <c r="Y605" s="23">
        <f>+(X605*S605)*$Y$4</f>
        <v>0</v>
      </c>
    </row>
    <row r="606" spans="1:25" x14ac:dyDescent="0.25">
      <c r="A606" s="55" t="s">
        <v>167</v>
      </c>
      <c r="B606" s="2"/>
      <c r="C606" s="2"/>
      <c r="D606" s="2"/>
      <c r="E606" s="2"/>
      <c r="F606" s="2"/>
      <c r="G606" s="34"/>
      <c r="H606" s="2"/>
      <c r="I606" s="56"/>
      <c r="R606" s="23" t="str">
        <f t="shared" ref="R606:R624" si="229">A$604</f>
        <v>t27</v>
      </c>
      <c r="S606" s="23">
        <f t="shared" ref="S606:S624" si="230">D$604</f>
        <v>0</v>
      </c>
      <c r="T606" s="22">
        <f>+AA$8</f>
        <v>0</v>
      </c>
      <c r="U606" s="33">
        <f t="shared" ref="U606:U624" si="231">COUNTIF($B$605:$F$613,T606)</f>
        <v>0</v>
      </c>
      <c r="V606" s="23">
        <f t="shared" ref="V606:V607" si="232">+U606*S606</f>
        <v>0</v>
      </c>
      <c r="X606" s="33">
        <f t="shared" ref="X606:X624" si="233">SUMIF($H$605:$H$613,T606,$I$605:$I$613)</f>
        <v>0</v>
      </c>
      <c r="Y606" s="23">
        <f t="shared" ref="Y606:Y622" si="234">+(X606*S606)*$Y$4</f>
        <v>0</v>
      </c>
    </row>
    <row r="607" spans="1:25" x14ac:dyDescent="0.25">
      <c r="A607" s="55" t="s">
        <v>168</v>
      </c>
      <c r="B607" s="2"/>
      <c r="C607" s="2"/>
      <c r="D607" s="2"/>
      <c r="E607" s="2"/>
      <c r="F607" s="2"/>
      <c r="G607" s="34"/>
      <c r="H607" s="2"/>
      <c r="I607" s="56"/>
      <c r="R607" s="23" t="str">
        <f t="shared" si="229"/>
        <v>t27</v>
      </c>
      <c r="S607" s="23">
        <f t="shared" si="230"/>
        <v>0</v>
      </c>
      <c r="T607" s="22">
        <f>+AA$9</f>
        <v>0</v>
      </c>
      <c r="U607" s="33">
        <f t="shared" si="231"/>
        <v>0</v>
      </c>
      <c r="V607" s="23">
        <f t="shared" si="232"/>
        <v>0</v>
      </c>
      <c r="X607" s="33">
        <f t="shared" si="233"/>
        <v>0</v>
      </c>
      <c r="Y607" s="23">
        <f t="shared" si="234"/>
        <v>0</v>
      </c>
    </row>
    <row r="608" spans="1:25" x14ac:dyDescent="0.25">
      <c r="A608" s="55" t="s">
        <v>169</v>
      </c>
      <c r="B608" s="2"/>
      <c r="C608" s="2"/>
      <c r="D608" s="2"/>
      <c r="E608" s="2"/>
      <c r="F608" s="2"/>
      <c r="G608" s="34"/>
      <c r="H608" s="2"/>
      <c r="I608" s="56"/>
      <c r="R608" s="23" t="str">
        <f t="shared" si="229"/>
        <v>t27</v>
      </c>
      <c r="S608" s="23">
        <f t="shared" si="230"/>
        <v>0</v>
      </c>
      <c r="T608" s="22">
        <f>+AA$10</f>
        <v>0</v>
      </c>
      <c r="U608" s="33">
        <f t="shared" si="231"/>
        <v>0</v>
      </c>
      <c r="V608" s="23">
        <f>+U608*S608</f>
        <v>0</v>
      </c>
      <c r="X608" s="33">
        <f t="shared" si="233"/>
        <v>0</v>
      </c>
      <c r="Y608" s="23">
        <f t="shared" si="234"/>
        <v>0</v>
      </c>
    </row>
    <row r="609" spans="1:25" ht="15.75" thickBot="1" x14ac:dyDescent="0.3">
      <c r="A609" s="55" t="s">
        <v>170</v>
      </c>
      <c r="B609" s="46"/>
      <c r="C609" s="46"/>
      <c r="D609" s="46"/>
      <c r="E609" s="46"/>
      <c r="F609" s="46"/>
      <c r="G609" s="34"/>
      <c r="H609" s="46"/>
      <c r="I609" s="57"/>
      <c r="R609" s="23" t="str">
        <f t="shared" si="229"/>
        <v>t27</v>
      </c>
      <c r="S609" s="23">
        <f t="shared" si="230"/>
        <v>0</v>
      </c>
      <c r="T609" s="22">
        <f>+AA$11</f>
        <v>0</v>
      </c>
      <c r="U609" s="33">
        <f t="shared" si="231"/>
        <v>0</v>
      </c>
      <c r="V609" s="23">
        <f t="shared" ref="V609:V618" si="235">+U609*S609</f>
        <v>0</v>
      </c>
      <c r="X609" s="33">
        <f t="shared" si="233"/>
        <v>0</v>
      </c>
      <c r="Y609" s="23">
        <f t="shared" si="234"/>
        <v>0</v>
      </c>
    </row>
    <row r="610" spans="1:25" x14ac:dyDescent="0.25">
      <c r="A610" s="55" t="s">
        <v>171</v>
      </c>
      <c r="B610" s="45"/>
      <c r="C610" s="45"/>
      <c r="D610" s="45"/>
      <c r="E610" s="45"/>
      <c r="F610" s="45"/>
      <c r="G610" s="34"/>
      <c r="H610" s="45"/>
      <c r="I610" s="58"/>
      <c r="R610" s="23" t="str">
        <f t="shared" si="229"/>
        <v>t27</v>
      </c>
      <c r="S610" s="23">
        <f t="shared" si="230"/>
        <v>0</v>
      </c>
      <c r="T610" s="22">
        <f>+AA$12</f>
        <v>0</v>
      </c>
      <c r="U610" s="33">
        <f t="shared" si="231"/>
        <v>0</v>
      </c>
      <c r="V610" s="23">
        <f t="shared" si="235"/>
        <v>0</v>
      </c>
      <c r="X610" s="33">
        <f t="shared" si="233"/>
        <v>0</v>
      </c>
      <c r="Y610" s="23">
        <f t="shared" si="234"/>
        <v>0</v>
      </c>
    </row>
    <row r="611" spans="1:25" x14ac:dyDescent="0.25">
      <c r="A611" s="55" t="s">
        <v>172</v>
      </c>
      <c r="B611" s="2"/>
      <c r="C611" s="2"/>
      <c r="D611" s="2"/>
      <c r="E611" s="2"/>
      <c r="F611" s="2"/>
      <c r="G611" s="34"/>
      <c r="H611" s="2"/>
      <c r="I611" s="56"/>
      <c r="R611" s="23" t="str">
        <f t="shared" si="229"/>
        <v>t27</v>
      </c>
      <c r="S611" s="23">
        <f t="shared" si="230"/>
        <v>0</v>
      </c>
      <c r="T611" s="22">
        <f>+AA$13</f>
        <v>0</v>
      </c>
      <c r="U611" s="33">
        <f t="shared" si="231"/>
        <v>0</v>
      </c>
      <c r="V611" s="23">
        <f t="shared" si="235"/>
        <v>0</v>
      </c>
      <c r="X611" s="33">
        <f t="shared" si="233"/>
        <v>0</v>
      </c>
      <c r="Y611" s="23">
        <f t="shared" si="234"/>
        <v>0</v>
      </c>
    </row>
    <row r="612" spans="1:25" x14ac:dyDescent="0.25">
      <c r="A612" s="55" t="s">
        <v>173</v>
      </c>
      <c r="B612" s="2"/>
      <c r="C612" s="2"/>
      <c r="D612" s="2"/>
      <c r="E612" s="2"/>
      <c r="F612" s="2"/>
      <c r="G612" s="34"/>
      <c r="H612" s="2"/>
      <c r="I612" s="56"/>
      <c r="R612" s="23" t="str">
        <f t="shared" si="229"/>
        <v>t27</v>
      </c>
      <c r="S612" s="23">
        <f t="shared" si="230"/>
        <v>0</v>
      </c>
      <c r="T612" s="22">
        <f>+AA$14</f>
        <v>0</v>
      </c>
      <c r="U612" s="33">
        <f t="shared" si="231"/>
        <v>0</v>
      </c>
      <c r="V612" s="23">
        <f t="shared" si="235"/>
        <v>0</v>
      </c>
      <c r="X612" s="33">
        <f t="shared" si="233"/>
        <v>0</v>
      </c>
      <c r="Y612" s="23">
        <f t="shared" si="234"/>
        <v>0</v>
      </c>
    </row>
    <row r="613" spans="1:25" x14ac:dyDescent="0.25">
      <c r="A613" s="55" t="s">
        <v>174</v>
      </c>
      <c r="B613" s="2"/>
      <c r="C613" s="2"/>
      <c r="D613" s="2"/>
      <c r="E613" s="2"/>
      <c r="F613" s="2"/>
      <c r="G613" s="34"/>
      <c r="H613" s="2"/>
      <c r="I613" s="56"/>
      <c r="R613" s="23" t="str">
        <f t="shared" si="229"/>
        <v>t27</v>
      </c>
      <c r="S613" s="23">
        <f t="shared" si="230"/>
        <v>0</v>
      </c>
      <c r="T613" s="22">
        <f>+AA$15</f>
        <v>0</v>
      </c>
      <c r="U613" s="33">
        <f t="shared" si="231"/>
        <v>0</v>
      </c>
      <c r="V613" s="23">
        <f t="shared" si="235"/>
        <v>0</v>
      </c>
      <c r="X613" s="33">
        <f t="shared" si="233"/>
        <v>0</v>
      </c>
      <c r="Y613" s="23">
        <f t="shared" si="234"/>
        <v>0</v>
      </c>
    </row>
    <row r="614" spans="1:25" x14ac:dyDescent="0.25">
      <c r="A614" s="55"/>
      <c r="B614" s="34"/>
      <c r="C614" s="34"/>
      <c r="D614" s="34"/>
      <c r="E614" s="34"/>
      <c r="F614" s="34"/>
      <c r="G614" s="34"/>
      <c r="H614" s="34"/>
      <c r="I614" s="59"/>
      <c r="R614" s="23" t="str">
        <f t="shared" si="229"/>
        <v>t27</v>
      </c>
      <c r="S614" s="23">
        <f t="shared" si="230"/>
        <v>0</v>
      </c>
      <c r="T614" s="22">
        <f>+AA$16</f>
        <v>0</v>
      </c>
      <c r="U614" s="33">
        <f t="shared" si="231"/>
        <v>0</v>
      </c>
      <c r="V614" s="23">
        <f t="shared" si="235"/>
        <v>0</v>
      </c>
      <c r="X614" s="33">
        <f t="shared" si="233"/>
        <v>0</v>
      </c>
      <c r="Y614" s="23">
        <f t="shared" si="234"/>
        <v>0</v>
      </c>
    </row>
    <row r="615" spans="1:25" x14ac:dyDescent="0.25">
      <c r="A615" s="55"/>
      <c r="B615" s="34"/>
      <c r="C615" s="34"/>
      <c r="D615" s="34"/>
      <c r="E615" s="34"/>
      <c r="F615" s="34"/>
      <c r="G615" s="34"/>
      <c r="H615" s="34"/>
      <c r="I615" s="59"/>
      <c r="R615" s="23" t="str">
        <f t="shared" si="229"/>
        <v>t27</v>
      </c>
      <c r="S615" s="23">
        <f t="shared" si="230"/>
        <v>0</v>
      </c>
      <c r="T615" s="22">
        <f>+AA$17</f>
        <v>0</v>
      </c>
      <c r="U615" s="33">
        <f t="shared" si="231"/>
        <v>0</v>
      </c>
      <c r="V615" s="23">
        <f t="shared" si="235"/>
        <v>0</v>
      </c>
      <c r="X615" s="33">
        <f t="shared" si="233"/>
        <v>0</v>
      </c>
      <c r="Y615" s="23">
        <f t="shared" si="234"/>
        <v>0</v>
      </c>
    </row>
    <row r="616" spans="1:25" x14ac:dyDescent="0.25">
      <c r="A616" s="55"/>
      <c r="B616" s="34"/>
      <c r="C616" s="34"/>
      <c r="D616" s="34"/>
      <c r="E616" s="34"/>
      <c r="F616" s="34"/>
      <c r="G616" s="34"/>
      <c r="H616" s="34"/>
      <c r="I616" s="59"/>
      <c r="R616" s="23" t="str">
        <f t="shared" si="229"/>
        <v>t27</v>
      </c>
      <c r="S616" s="23">
        <f t="shared" si="230"/>
        <v>0</v>
      </c>
      <c r="T616" s="22">
        <f>+AA$18</f>
        <v>0</v>
      </c>
      <c r="U616" s="33">
        <f t="shared" si="231"/>
        <v>0</v>
      </c>
      <c r="V616" s="23">
        <f t="shared" si="235"/>
        <v>0</v>
      </c>
      <c r="X616" s="33">
        <f t="shared" si="233"/>
        <v>0</v>
      </c>
      <c r="Y616" s="23">
        <f t="shared" si="234"/>
        <v>0</v>
      </c>
    </row>
    <row r="617" spans="1:25" x14ac:dyDescent="0.25">
      <c r="A617" s="55"/>
      <c r="B617" s="34"/>
      <c r="C617" s="34"/>
      <c r="D617" s="34"/>
      <c r="E617" s="34"/>
      <c r="F617" s="34"/>
      <c r="G617" s="34"/>
      <c r="H617" s="34"/>
      <c r="I617" s="59"/>
      <c r="R617" s="23" t="str">
        <f t="shared" si="229"/>
        <v>t27</v>
      </c>
      <c r="S617" s="23">
        <f t="shared" si="230"/>
        <v>0</v>
      </c>
      <c r="T617" s="22">
        <f>+AA$19</f>
        <v>0</v>
      </c>
      <c r="U617" s="33">
        <f t="shared" si="231"/>
        <v>0</v>
      </c>
      <c r="V617" s="23">
        <f t="shared" si="235"/>
        <v>0</v>
      </c>
      <c r="X617" s="33">
        <f t="shared" si="233"/>
        <v>0</v>
      </c>
      <c r="Y617" s="23">
        <f t="shared" si="234"/>
        <v>0</v>
      </c>
    </row>
    <row r="618" spans="1:25" x14ac:dyDescent="0.25">
      <c r="A618" s="55"/>
      <c r="B618" s="34"/>
      <c r="C618" s="34"/>
      <c r="D618" s="34"/>
      <c r="E618" s="34"/>
      <c r="F618" s="34"/>
      <c r="G618" s="34"/>
      <c r="H618" s="34"/>
      <c r="I618" s="59"/>
      <c r="R618" s="23" t="str">
        <f t="shared" si="229"/>
        <v>t27</v>
      </c>
      <c r="S618" s="23">
        <f t="shared" si="230"/>
        <v>0</v>
      </c>
      <c r="T618" s="22">
        <f>+AA$20</f>
        <v>0</v>
      </c>
      <c r="U618" s="33">
        <f t="shared" si="231"/>
        <v>0</v>
      </c>
      <c r="V618" s="23">
        <f t="shared" si="235"/>
        <v>0</v>
      </c>
      <c r="X618" s="33">
        <f t="shared" si="233"/>
        <v>0</v>
      </c>
      <c r="Y618" s="23">
        <f t="shared" si="234"/>
        <v>0</v>
      </c>
    </row>
    <row r="619" spans="1:25" x14ac:dyDescent="0.25">
      <c r="A619" s="55"/>
      <c r="B619" s="34"/>
      <c r="C619" s="34"/>
      <c r="D619" s="34"/>
      <c r="E619" s="34"/>
      <c r="F619" s="34"/>
      <c r="G619" s="34"/>
      <c r="H619" s="34"/>
      <c r="I619" s="59"/>
      <c r="R619" s="23" t="str">
        <f t="shared" si="229"/>
        <v>t27</v>
      </c>
      <c r="S619" s="23">
        <f t="shared" si="230"/>
        <v>0</v>
      </c>
      <c r="T619" s="22">
        <f>+AA$21</f>
        <v>0</v>
      </c>
      <c r="U619" s="33">
        <f t="shared" si="231"/>
        <v>0</v>
      </c>
      <c r="V619" s="23">
        <f>+U619*S619</f>
        <v>0</v>
      </c>
      <c r="X619" s="33">
        <f t="shared" si="233"/>
        <v>0</v>
      </c>
      <c r="Y619" s="23">
        <f t="shared" si="234"/>
        <v>0</v>
      </c>
    </row>
    <row r="620" spans="1:25" x14ac:dyDescent="0.25">
      <c r="A620" s="55"/>
      <c r="B620" s="34"/>
      <c r="C620" s="34"/>
      <c r="D620" s="34"/>
      <c r="E620" s="34"/>
      <c r="F620" s="34"/>
      <c r="G620" s="34"/>
      <c r="H620" s="34"/>
      <c r="I620" s="59"/>
      <c r="R620" s="23" t="str">
        <f t="shared" si="229"/>
        <v>t27</v>
      </c>
      <c r="S620" s="23">
        <f t="shared" si="230"/>
        <v>0</v>
      </c>
      <c r="T620" s="22">
        <f>+AA$22</f>
        <v>0</v>
      </c>
      <c r="U620" s="33">
        <f t="shared" si="231"/>
        <v>0</v>
      </c>
      <c r="V620" s="23">
        <f t="shared" ref="V620:V623" si="236">+U620*S620</f>
        <v>0</v>
      </c>
      <c r="X620" s="33">
        <f t="shared" si="233"/>
        <v>0</v>
      </c>
      <c r="Y620" s="23">
        <f t="shared" si="234"/>
        <v>0</v>
      </c>
    </row>
    <row r="621" spans="1:25" x14ac:dyDescent="0.25">
      <c r="A621" s="55"/>
      <c r="B621" s="34"/>
      <c r="C621" s="34"/>
      <c r="D621" s="34"/>
      <c r="E621" s="34"/>
      <c r="F621" s="34"/>
      <c r="G621" s="34"/>
      <c r="H621" s="34"/>
      <c r="I621" s="59"/>
      <c r="R621" s="23" t="str">
        <f t="shared" si="229"/>
        <v>t27</v>
      </c>
      <c r="S621" s="23">
        <f t="shared" si="230"/>
        <v>0</v>
      </c>
      <c r="T621" s="22">
        <f>+AA$23</f>
        <v>0</v>
      </c>
      <c r="U621" s="33">
        <f t="shared" si="231"/>
        <v>0</v>
      </c>
      <c r="V621" s="23">
        <f t="shared" si="236"/>
        <v>0</v>
      </c>
      <c r="X621" s="33">
        <f t="shared" si="233"/>
        <v>0</v>
      </c>
      <c r="Y621" s="23">
        <f t="shared" si="234"/>
        <v>0</v>
      </c>
    </row>
    <row r="622" spans="1:25" x14ac:dyDescent="0.25">
      <c r="A622" s="55"/>
      <c r="B622" s="34"/>
      <c r="C622" s="34"/>
      <c r="D622" s="34"/>
      <c r="E622" s="34"/>
      <c r="F622" s="34"/>
      <c r="G622" s="34"/>
      <c r="H622" s="34"/>
      <c r="I622" s="59"/>
      <c r="R622" s="23" t="str">
        <f t="shared" si="229"/>
        <v>t27</v>
      </c>
      <c r="S622" s="23">
        <f t="shared" si="230"/>
        <v>0</v>
      </c>
      <c r="T622" s="22">
        <f>+AA$24</f>
        <v>0</v>
      </c>
      <c r="U622" s="33">
        <f t="shared" si="231"/>
        <v>0</v>
      </c>
      <c r="V622" s="23">
        <f t="shared" si="236"/>
        <v>0</v>
      </c>
      <c r="X622" s="33">
        <f t="shared" si="233"/>
        <v>0</v>
      </c>
      <c r="Y622" s="23">
        <f t="shared" si="234"/>
        <v>0</v>
      </c>
    </row>
    <row r="623" spans="1:25" x14ac:dyDescent="0.25">
      <c r="A623" s="55"/>
      <c r="B623" s="34"/>
      <c r="C623" s="34"/>
      <c r="D623" s="34"/>
      <c r="E623" s="34"/>
      <c r="F623" s="34"/>
      <c r="G623" s="34"/>
      <c r="H623" s="34"/>
      <c r="I623" s="59"/>
      <c r="R623" s="23" t="str">
        <f t="shared" si="229"/>
        <v>t27</v>
      </c>
      <c r="S623" s="23">
        <f t="shared" si="230"/>
        <v>0</v>
      </c>
      <c r="T623" s="22">
        <f>+AA$25</f>
        <v>0</v>
      </c>
      <c r="U623" s="33">
        <f t="shared" si="231"/>
        <v>0</v>
      </c>
      <c r="V623" s="23">
        <f t="shared" si="236"/>
        <v>0</v>
      </c>
      <c r="X623" s="33">
        <f t="shared" si="233"/>
        <v>0</v>
      </c>
      <c r="Y623" s="23">
        <f>+(X623*S623)*$Y$4</f>
        <v>0</v>
      </c>
    </row>
    <row r="624" spans="1:25" ht="15.75" thickBot="1" x14ac:dyDescent="0.3">
      <c r="A624" s="60"/>
      <c r="B624" s="61"/>
      <c r="C624" s="61"/>
      <c r="D624" s="61"/>
      <c r="E624" s="61"/>
      <c r="F624" s="61"/>
      <c r="G624" s="61"/>
      <c r="H624" s="61"/>
      <c r="I624" s="62"/>
      <c r="R624" s="23" t="str">
        <f t="shared" si="229"/>
        <v>t27</v>
      </c>
      <c r="S624" s="23">
        <f t="shared" si="230"/>
        <v>0</v>
      </c>
      <c r="T624" s="22">
        <f>+AA$26</f>
        <v>0</v>
      </c>
      <c r="U624" s="33">
        <f t="shared" si="231"/>
        <v>0</v>
      </c>
      <c r="V624" s="23">
        <f>+U624*S624</f>
        <v>0</v>
      </c>
      <c r="X624" s="33">
        <f t="shared" si="233"/>
        <v>0</v>
      </c>
      <c r="Y624" s="23">
        <f t="shared" ref="Y624" si="237">+(X624*S624)*$Y$4</f>
        <v>0</v>
      </c>
    </row>
    <row r="626" spans="1:25" ht="15.75" thickBot="1" x14ac:dyDescent="0.3"/>
    <row r="627" spans="1:25" ht="15.75" x14ac:dyDescent="0.25">
      <c r="A627" s="50" t="s">
        <v>220</v>
      </c>
      <c r="B627" s="51">
        <f>VLOOKUP(A627,'Lista de Trabajadores'!$A$7:$E$105,2,0)</f>
        <v>0</v>
      </c>
      <c r="C627" s="51">
        <f>VLOOKUP(A627,'Lista de Trabajadores'!$A$7:$E$105,3,0)</f>
        <v>0</v>
      </c>
      <c r="D627" s="52">
        <f>VLOOKUP(A627,'Lista de Trabajadores'!$A$7:$E$105,4,0)</f>
        <v>0</v>
      </c>
      <c r="E627" s="53"/>
      <c r="F627" s="53"/>
      <c r="G627" s="53"/>
      <c r="H627" s="53"/>
      <c r="I627" s="54"/>
      <c r="J627" s="37"/>
      <c r="Q627" s="37"/>
      <c r="S627" s="37"/>
      <c r="T627" s="37"/>
      <c r="U627" s="36"/>
      <c r="V627" s="37"/>
      <c r="W627" s="37"/>
      <c r="X627" s="36"/>
      <c r="Y627" s="37"/>
    </row>
    <row r="628" spans="1:25" x14ac:dyDescent="0.25">
      <c r="A628" s="55" t="s">
        <v>166</v>
      </c>
      <c r="B628" s="2"/>
      <c r="C628" s="2"/>
      <c r="D628" s="2"/>
      <c r="E628" s="2"/>
      <c r="F628" s="2"/>
      <c r="G628" s="34"/>
      <c r="H628" s="2"/>
      <c r="I628" s="56"/>
      <c r="R628" s="23" t="str">
        <f>A$627</f>
        <v>t28</v>
      </c>
      <c r="S628" s="23">
        <f>D$627</f>
        <v>0</v>
      </c>
      <c r="T628" s="22">
        <f>+AA$7</f>
        <v>0</v>
      </c>
      <c r="U628" s="33">
        <f>COUNTIF($B$628:$F$636,T628)</f>
        <v>0</v>
      </c>
      <c r="V628" s="23">
        <f>+U628*S628</f>
        <v>0</v>
      </c>
      <c r="X628" s="33">
        <f>SUMIF($H$628:$H$636,T628,$I$628:$I$636)</f>
        <v>0</v>
      </c>
      <c r="Y628" s="23">
        <f>+(X628*S628)*$Y$4</f>
        <v>0</v>
      </c>
    </row>
    <row r="629" spans="1:25" x14ac:dyDescent="0.25">
      <c r="A629" s="55" t="s">
        <v>167</v>
      </c>
      <c r="B629" s="2"/>
      <c r="C629" s="2"/>
      <c r="D629" s="2"/>
      <c r="E629" s="2"/>
      <c r="F629" s="2"/>
      <c r="G629" s="34"/>
      <c r="H629" s="2"/>
      <c r="I629" s="56"/>
      <c r="R629" s="23" t="str">
        <f t="shared" ref="R629:R647" si="238">A$627</f>
        <v>t28</v>
      </c>
      <c r="S629" s="23">
        <f t="shared" ref="S629:S647" si="239">D$627</f>
        <v>0</v>
      </c>
      <c r="T629" s="22">
        <f>+AA$8</f>
        <v>0</v>
      </c>
      <c r="U629" s="33">
        <f t="shared" ref="U629:U647" si="240">COUNTIF($B$628:$F$636,T629)</f>
        <v>0</v>
      </c>
      <c r="V629" s="23">
        <f t="shared" ref="V629:V630" si="241">+U629*S629</f>
        <v>0</v>
      </c>
      <c r="X629" s="33">
        <f t="shared" ref="X629:X647" si="242">SUMIF($H$628:$H$636,T629,$I$628:$I$636)</f>
        <v>0</v>
      </c>
      <c r="Y629" s="23">
        <f t="shared" ref="Y629:Y645" si="243">+(X629*S629)*$Y$4</f>
        <v>0</v>
      </c>
    </row>
    <row r="630" spans="1:25" x14ac:dyDescent="0.25">
      <c r="A630" s="55" t="s">
        <v>168</v>
      </c>
      <c r="B630" s="2"/>
      <c r="C630" s="2"/>
      <c r="D630" s="2"/>
      <c r="E630" s="2"/>
      <c r="F630" s="2"/>
      <c r="G630" s="34"/>
      <c r="H630" s="2"/>
      <c r="I630" s="56"/>
      <c r="R630" s="23" t="str">
        <f t="shared" si="238"/>
        <v>t28</v>
      </c>
      <c r="S630" s="23">
        <f t="shared" si="239"/>
        <v>0</v>
      </c>
      <c r="T630" s="22">
        <f>+AA$9</f>
        <v>0</v>
      </c>
      <c r="U630" s="33">
        <f t="shared" si="240"/>
        <v>0</v>
      </c>
      <c r="V630" s="23">
        <f t="shared" si="241"/>
        <v>0</v>
      </c>
      <c r="X630" s="33">
        <f t="shared" si="242"/>
        <v>0</v>
      </c>
      <c r="Y630" s="23">
        <f t="shared" si="243"/>
        <v>0</v>
      </c>
    </row>
    <row r="631" spans="1:25" x14ac:dyDescent="0.25">
      <c r="A631" s="55" t="s">
        <v>169</v>
      </c>
      <c r="B631" s="2"/>
      <c r="C631" s="2"/>
      <c r="D631" s="2"/>
      <c r="E631" s="2"/>
      <c r="F631" s="2"/>
      <c r="G631" s="34"/>
      <c r="H631" s="2"/>
      <c r="I631" s="56"/>
      <c r="R631" s="23" t="str">
        <f t="shared" si="238"/>
        <v>t28</v>
      </c>
      <c r="S631" s="23">
        <f t="shared" si="239"/>
        <v>0</v>
      </c>
      <c r="T631" s="22">
        <f>+AA$10</f>
        <v>0</v>
      </c>
      <c r="U631" s="33">
        <f t="shared" si="240"/>
        <v>0</v>
      </c>
      <c r="V631" s="23">
        <f>+U631*S631</f>
        <v>0</v>
      </c>
      <c r="X631" s="33">
        <f t="shared" si="242"/>
        <v>0</v>
      </c>
      <c r="Y631" s="23">
        <f t="shared" si="243"/>
        <v>0</v>
      </c>
    </row>
    <row r="632" spans="1:25" ht="15.75" thickBot="1" x14ac:dyDescent="0.3">
      <c r="A632" s="55" t="s">
        <v>170</v>
      </c>
      <c r="B632" s="46"/>
      <c r="C632" s="46"/>
      <c r="D632" s="46"/>
      <c r="E632" s="46"/>
      <c r="F632" s="46"/>
      <c r="G632" s="34"/>
      <c r="H632" s="46"/>
      <c r="I632" s="57"/>
      <c r="R632" s="23" t="str">
        <f t="shared" si="238"/>
        <v>t28</v>
      </c>
      <c r="S632" s="23">
        <f t="shared" si="239"/>
        <v>0</v>
      </c>
      <c r="T632" s="22">
        <f>+AA$11</f>
        <v>0</v>
      </c>
      <c r="U632" s="33">
        <f t="shared" si="240"/>
        <v>0</v>
      </c>
      <c r="V632" s="23">
        <f t="shared" ref="V632:V641" si="244">+U632*S632</f>
        <v>0</v>
      </c>
      <c r="X632" s="33">
        <f t="shared" si="242"/>
        <v>0</v>
      </c>
      <c r="Y632" s="23">
        <f t="shared" si="243"/>
        <v>0</v>
      </c>
    </row>
    <row r="633" spans="1:25" x14ac:dyDescent="0.25">
      <c r="A633" s="55" t="s">
        <v>171</v>
      </c>
      <c r="B633" s="45"/>
      <c r="C633" s="45"/>
      <c r="D633" s="45"/>
      <c r="E633" s="45"/>
      <c r="F633" s="45"/>
      <c r="G633" s="34"/>
      <c r="H633" s="45"/>
      <c r="I633" s="58"/>
      <c r="R633" s="23" t="str">
        <f t="shared" si="238"/>
        <v>t28</v>
      </c>
      <c r="S633" s="23">
        <f t="shared" si="239"/>
        <v>0</v>
      </c>
      <c r="T633" s="22">
        <f>+AA$12</f>
        <v>0</v>
      </c>
      <c r="U633" s="33">
        <f t="shared" si="240"/>
        <v>0</v>
      </c>
      <c r="V633" s="23">
        <f t="shared" si="244"/>
        <v>0</v>
      </c>
      <c r="X633" s="33">
        <f t="shared" si="242"/>
        <v>0</v>
      </c>
      <c r="Y633" s="23">
        <f t="shared" si="243"/>
        <v>0</v>
      </c>
    </row>
    <row r="634" spans="1:25" x14ac:dyDescent="0.25">
      <c r="A634" s="55" t="s">
        <v>172</v>
      </c>
      <c r="B634" s="2"/>
      <c r="C634" s="2"/>
      <c r="D634" s="2"/>
      <c r="E634" s="2"/>
      <c r="F634" s="2"/>
      <c r="G634" s="34"/>
      <c r="H634" s="2"/>
      <c r="I634" s="56"/>
      <c r="R634" s="23" t="str">
        <f t="shared" si="238"/>
        <v>t28</v>
      </c>
      <c r="S634" s="23">
        <f t="shared" si="239"/>
        <v>0</v>
      </c>
      <c r="T634" s="22">
        <f>+AA$13</f>
        <v>0</v>
      </c>
      <c r="U634" s="33">
        <f t="shared" si="240"/>
        <v>0</v>
      </c>
      <c r="V634" s="23">
        <f t="shared" si="244"/>
        <v>0</v>
      </c>
      <c r="X634" s="33">
        <f t="shared" si="242"/>
        <v>0</v>
      </c>
      <c r="Y634" s="23">
        <f t="shared" si="243"/>
        <v>0</v>
      </c>
    </row>
    <row r="635" spans="1:25" x14ac:dyDescent="0.25">
      <c r="A635" s="55" t="s">
        <v>173</v>
      </c>
      <c r="B635" s="2"/>
      <c r="C635" s="2"/>
      <c r="D635" s="2"/>
      <c r="E635" s="2"/>
      <c r="F635" s="2"/>
      <c r="G635" s="34"/>
      <c r="H635" s="2"/>
      <c r="I635" s="56"/>
      <c r="R635" s="23" t="str">
        <f t="shared" si="238"/>
        <v>t28</v>
      </c>
      <c r="S635" s="23">
        <f t="shared" si="239"/>
        <v>0</v>
      </c>
      <c r="T635" s="22">
        <f>+AA$14</f>
        <v>0</v>
      </c>
      <c r="U635" s="33">
        <f t="shared" si="240"/>
        <v>0</v>
      </c>
      <c r="V635" s="23">
        <f t="shared" si="244"/>
        <v>0</v>
      </c>
      <c r="X635" s="33">
        <f t="shared" si="242"/>
        <v>0</v>
      </c>
      <c r="Y635" s="23">
        <f t="shared" si="243"/>
        <v>0</v>
      </c>
    </row>
    <row r="636" spans="1:25" x14ac:dyDescent="0.25">
      <c r="A636" s="55" t="s">
        <v>174</v>
      </c>
      <c r="B636" s="2"/>
      <c r="C636" s="2"/>
      <c r="D636" s="2"/>
      <c r="E636" s="2"/>
      <c r="F636" s="2"/>
      <c r="G636" s="34"/>
      <c r="H636" s="2"/>
      <c r="I636" s="56"/>
      <c r="R636" s="23" t="str">
        <f t="shared" si="238"/>
        <v>t28</v>
      </c>
      <c r="S636" s="23">
        <f t="shared" si="239"/>
        <v>0</v>
      </c>
      <c r="T636" s="22">
        <f>+AA$15</f>
        <v>0</v>
      </c>
      <c r="U636" s="33">
        <f t="shared" si="240"/>
        <v>0</v>
      </c>
      <c r="V636" s="23">
        <f t="shared" si="244"/>
        <v>0</v>
      </c>
      <c r="X636" s="33">
        <f t="shared" si="242"/>
        <v>0</v>
      </c>
      <c r="Y636" s="23">
        <f t="shared" si="243"/>
        <v>0</v>
      </c>
    </row>
    <row r="637" spans="1:25" x14ac:dyDescent="0.25">
      <c r="A637" s="55"/>
      <c r="B637" s="34"/>
      <c r="C637" s="34"/>
      <c r="D637" s="34"/>
      <c r="E637" s="34"/>
      <c r="F637" s="34"/>
      <c r="G637" s="34"/>
      <c r="H637" s="34"/>
      <c r="I637" s="59"/>
      <c r="R637" s="23" t="str">
        <f t="shared" si="238"/>
        <v>t28</v>
      </c>
      <c r="S637" s="23">
        <f t="shared" si="239"/>
        <v>0</v>
      </c>
      <c r="T637" s="22">
        <f>+AA$16</f>
        <v>0</v>
      </c>
      <c r="U637" s="33">
        <f t="shared" si="240"/>
        <v>0</v>
      </c>
      <c r="V637" s="23">
        <f t="shared" si="244"/>
        <v>0</v>
      </c>
      <c r="X637" s="33">
        <f t="shared" si="242"/>
        <v>0</v>
      </c>
      <c r="Y637" s="23">
        <f t="shared" si="243"/>
        <v>0</v>
      </c>
    </row>
    <row r="638" spans="1:25" x14ac:dyDescent="0.25">
      <c r="A638" s="55"/>
      <c r="B638" s="34"/>
      <c r="C638" s="34"/>
      <c r="D638" s="34"/>
      <c r="E638" s="34"/>
      <c r="F638" s="34"/>
      <c r="G638" s="34"/>
      <c r="H638" s="34"/>
      <c r="I638" s="59"/>
      <c r="R638" s="23" t="str">
        <f t="shared" si="238"/>
        <v>t28</v>
      </c>
      <c r="S638" s="23">
        <f t="shared" si="239"/>
        <v>0</v>
      </c>
      <c r="T638" s="22">
        <f>+AA$17</f>
        <v>0</v>
      </c>
      <c r="U638" s="33">
        <f t="shared" si="240"/>
        <v>0</v>
      </c>
      <c r="V638" s="23">
        <f t="shared" si="244"/>
        <v>0</v>
      </c>
      <c r="X638" s="33">
        <f t="shared" si="242"/>
        <v>0</v>
      </c>
      <c r="Y638" s="23">
        <f t="shared" si="243"/>
        <v>0</v>
      </c>
    </row>
    <row r="639" spans="1:25" x14ac:dyDescent="0.25">
      <c r="A639" s="55"/>
      <c r="B639" s="34"/>
      <c r="C639" s="34"/>
      <c r="D639" s="34"/>
      <c r="E639" s="34"/>
      <c r="F639" s="34"/>
      <c r="G639" s="34"/>
      <c r="H639" s="34"/>
      <c r="I639" s="59"/>
      <c r="R639" s="23" t="str">
        <f t="shared" si="238"/>
        <v>t28</v>
      </c>
      <c r="S639" s="23">
        <f t="shared" si="239"/>
        <v>0</v>
      </c>
      <c r="T639" s="22">
        <f>+AA$18</f>
        <v>0</v>
      </c>
      <c r="U639" s="33">
        <f t="shared" si="240"/>
        <v>0</v>
      </c>
      <c r="V639" s="23">
        <f t="shared" si="244"/>
        <v>0</v>
      </c>
      <c r="X639" s="33">
        <f t="shared" si="242"/>
        <v>0</v>
      </c>
      <c r="Y639" s="23">
        <f t="shared" si="243"/>
        <v>0</v>
      </c>
    </row>
    <row r="640" spans="1:25" x14ac:dyDescent="0.25">
      <c r="A640" s="55"/>
      <c r="B640" s="34"/>
      <c r="C640" s="34"/>
      <c r="D640" s="34"/>
      <c r="E640" s="34"/>
      <c r="F640" s="34"/>
      <c r="G640" s="34"/>
      <c r="H640" s="34"/>
      <c r="I640" s="59"/>
      <c r="R640" s="23" t="str">
        <f t="shared" si="238"/>
        <v>t28</v>
      </c>
      <c r="S640" s="23">
        <f t="shared" si="239"/>
        <v>0</v>
      </c>
      <c r="T640" s="22">
        <f>+AA$19</f>
        <v>0</v>
      </c>
      <c r="U640" s="33">
        <f t="shared" si="240"/>
        <v>0</v>
      </c>
      <c r="V640" s="23">
        <f t="shared" si="244"/>
        <v>0</v>
      </c>
      <c r="X640" s="33">
        <f t="shared" si="242"/>
        <v>0</v>
      </c>
      <c r="Y640" s="23">
        <f t="shared" si="243"/>
        <v>0</v>
      </c>
    </row>
    <row r="641" spans="1:25" x14ac:dyDescent="0.25">
      <c r="A641" s="55"/>
      <c r="B641" s="34"/>
      <c r="C641" s="34"/>
      <c r="D641" s="34"/>
      <c r="E641" s="34"/>
      <c r="F641" s="34"/>
      <c r="G641" s="34"/>
      <c r="H641" s="34"/>
      <c r="I641" s="59"/>
      <c r="R641" s="23" t="str">
        <f t="shared" si="238"/>
        <v>t28</v>
      </c>
      <c r="S641" s="23">
        <f t="shared" si="239"/>
        <v>0</v>
      </c>
      <c r="T641" s="22">
        <f>+AA$20</f>
        <v>0</v>
      </c>
      <c r="U641" s="33">
        <f t="shared" si="240"/>
        <v>0</v>
      </c>
      <c r="V641" s="23">
        <f t="shared" si="244"/>
        <v>0</v>
      </c>
      <c r="X641" s="33">
        <f t="shared" si="242"/>
        <v>0</v>
      </c>
      <c r="Y641" s="23">
        <f t="shared" si="243"/>
        <v>0</v>
      </c>
    </row>
    <row r="642" spans="1:25" x14ac:dyDescent="0.25">
      <c r="A642" s="55"/>
      <c r="B642" s="34"/>
      <c r="C642" s="34"/>
      <c r="D642" s="34"/>
      <c r="E642" s="34"/>
      <c r="F642" s="34"/>
      <c r="G642" s="34"/>
      <c r="H642" s="34"/>
      <c r="I642" s="59"/>
      <c r="R642" s="23" t="str">
        <f t="shared" si="238"/>
        <v>t28</v>
      </c>
      <c r="S642" s="23">
        <f t="shared" si="239"/>
        <v>0</v>
      </c>
      <c r="T642" s="22">
        <f>+AA$21</f>
        <v>0</v>
      </c>
      <c r="U642" s="33">
        <f t="shared" si="240"/>
        <v>0</v>
      </c>
      <c r="V642" s="23">
        <f>+U642*S642</f>
        <v>0</v>
      </c>
      <c r="X642" s="33">
        <f t="shared" si="242"/>
        <v>0</v>
      </c>
      <c r="Y642" s="23">
        <f t="shared" si="243"/>
        <v>0</v>
      </c>
    </row>
    <row r="643" spans="1:25" x14ac:dyDescent="0.25">
      <c r="A643" s="55"/>
      <c r="B643" s="34"/>
      <c r="C643" s="34"/>
      <c r="D643" s="34"/>
      <c r="E643" s="34"/>
      <c r="F643" s="34"/>
      <c r="G643" s="34"/>
      <c r="H643" s="34"/>
      <c r="I643" s="59"/>
      <c r="R643" s="23" t="str">
        <f t="shared" si="238"/>
        <v>t28</v>
      </c>
      <c r="S643" s="23">
        <f t="shared" si="239"/>
        <v>0</v>
      </c>
      <c r="T643" s="22">
        <f>+AA$22</f>
        <v>0</v>
      </c>
      <c r="U643" s="33">
        <f t="shared" si="240"/>
        <v>0</v>
      </c>
      <c r="V643" s="23">
        <f t="shared" ref="V643:V646" si="245">+U643*S643</f>
        <v>0</v>
      </c>
      <c r="X643" s="33">
        <f t="shared" si="242"/>
        <v>0</v>
      </c>
      <c r="Y643" s="23">
        <f t="shared" si="243"/>
        <v>0</v>
      </c>
    </row>
    <row r="644" spans="1:25" x14ac:dyDescent="0.25">
      <c r="A644" s="55"/>
      <c r="B644" s="34"/>
      <c r="C644" s="34"/>
      <c r="D644" s="34"/>
      <c r="E644" s="34"/>
      <c r="F644" s="34"/>
      <c r="G644" s="34"/>
      <c r="H644" s="34"/>
      <c r="I644" s="59"/>
      <c r="R644" s="23" t="str">
        <f t="shared" si="238"/>
        <v>t28</v>
      </c>
      <c r="S644" s="23">
        <f t="shared" si="239"/>
        <v>0</v>
      </c>
      <c r="T644" s="22">
        <f>+AA$23</f>
        <v>0</v>
      </c>
      <c r="U644" s="33">
        <f t="shared" si="240"/>
        <v>0</v>
      </c>
      <c r="V644" s="23">
        <f t="shared" si="245"/>
        <v>0</v>
      </c>
      <c r="X644" s="33">
        <f t="shared" si="242"/>
        <v>0</v>
      </c>
      <c r="Y644" s="23">
        <f t="shared" si="243"/>
        <v>0</v>
      </c>
    </row>
    <row r="645" spans="1:25" x14ac:dyDescent="0.25">
      <c r="A645" s="55"/>
      <c r="B645" s="34"/>
      <c r="C645" s="34"/>
      <c r="D645" s="34"/>
      <c r="E645" s="34"/>
      <c r="F645" s="34"/>
      <c r="G645" s="34"/>
      <c r="H645" s="34"/>
      <c r="I645" s="59"/>
      <c r="R645" s="23" t="str">
        <f t="shared" si="238"/>
        <v>t28</v>
      </c>
      <c r="S645" s="23">
        <f t="shared" si="239"/>
        <v>0</v>
      </c>
      <c r="T645" s="22">
        <f>+AA$24</f>
        <v>0</v>
      </c>
      <c r="U645" s="33">
        <f t="shared" si="240"/>
        <v>0</v>
      </c>
      <c r="V645" s="23">
        <f t="shared" si="245"/>
        <v>0</v>
      </c>
      <c r="X645" s="33">
        <f t="shared" si="242"/>
        <v>0</v>
      </c>
      <c r="Y645" s="23">
        <f t="shared" si="243"/>
        <v>0</v>
      </c>
    </row>
    <row r="646" spans="1:25" x14ac:dyDescent="0.25">
      <c r="A646" s="55"/>
      <c r="B646" s="34"/>
      <c r="C646" s="34"/>
      <c r="D646" s="34"/>
      <c r="E646" s="34"/>
      <c r="F646" s="34"/>
      <c r="G646" s="34"/>
      <c r="H646" s="34"/>
      <c r="I646" s="59"/>
      <c r="R646" s="23" t="str">
        <f t="shared" si="238"/>
        <v>t28</v>
      </c>
      <c r="S646" s="23">
        <f t="shared" si="239"/>
        <v>0</v>
      </c>
      <c r="T646" s="22">
        <f>+AA$25</f>
        <v>0</v>
      </c>
      <c r="U646" s="33">
        <f t="shared" si="240"/>
        <v>0</v>
      </c>
      <c r="V646" s="23">
        <f t="shared" si="245"/>
        <v>0</v>
      </c>
      <c r="X646" s="33">
        <f t="shared" si="242"/>
        <v>0</v>
      </c>
      <c r="Y646" s="23">
        <f>+(X646*S646)*$Y$4</f>
        <v>0</v>
      </c>
    </row>
    <row r="647" spans="1:25" ht="15.75" thickBot="1" x14ac:dyDescent="0.3">
      <c r="A647" s="60"/>
      <c r="B647" s="61"/>
      <c r="C647" s="61"/>
      <c r="D647" s="61"/>
      <c r="E647" s="61"/>
      <c r="F647" s="61"/>
      <c r="G647" s="61"/>
      <c r="H647" s="61"/>
      <c r="I647" s="62"/>
      <c r="R647" s="23" t="str">
        <f t="shared" si="238"/>
        <v>t28</v>
      </c>
      <c r="S647" s="23">
        <f t="shared" si="239"/>
        <v>0</v>
      </c>
      <c r="T647" s="22">
        <f>+AA$26</f>
        <v>0</v>
      </c>
      <c r="U647" s="33">
        <f t="shared" si="240"/>
        <v>0</v>
      </c>
      <c r="V647" s="23">
        <f>+U647*S647</f>
        <v>0</v>
      </c>
      <c r="X647" s="33">
        <f t="shared" si="242"/>
        <v>0</v>
      </c>
      <c r="Y647" s="23">
        <f t="shared" ref="Y647" si="246">+(X647*S647)*$Y$4</f>
        <v>0</v>
      </c>
    </row>
    <row r="649" spans="1:25" ht="15.75" thickBot="1" x14ac:dyDescent="0.3"/>
    <row r="650" spans="1:25" ht="15.75" x14ac:dyDescent="0.25">
      <c r="A650" s="50" t="s">
        <v>221</v>
      </c>
      <c r="B650" s="51">
        <f>VLOOKUP(A650,'Lista de Trabajadores'!$A$7:$E$105,2,0)</f>
        <v>0</v>
      </c>
      <c r="C650" s="51">
        <f>VLOOKUP(A650,'Lista de Trabajadores'!$A$7:$E$105,3,0)</f>
        <v>0</v>
      </c>
      <c r="D650" s="52">
        <f>VLOOKUP(A650,'Lista de Trabajadores'!$A$7:$E$105,4,0)</f>
        <v>0</v>
      </c>
      <c r="E650" s="53"/>
      <c r="F650" s="53"/>
      <c r="G650" s="53"/>
      <c r="H650" s="53"/>
      <c r="I650" s="54"/>
      <c r="J650" s="37"/>
      <c r="Q650" s="37"/>
      <c r="S650" s="37"/>
      <c r="T650" s="37"/>
      <c r="U650" s="36"/>
      <c r="V650" s="37"/>
      <c r="W650" s="37"/>
      <c r="X650" s="36"/>
      <c r="Y650" s="37"/>
    </row>
    <row r="651" spans="1:25" x14ac:dyDescent="0.25">
      <c r="A651" s="55" t="s">
        <v>166</v>
      </c>
      <c r="B651" s="2"/>
      <c r="C651" s="2"/>
      <c r="D651" s="2"/>
      <c r="E651" s="2"/>
      <c r="F651" s="2"/>
      <c r="G651" s="34"/>
      <c r="H651" s="2"/>
      <c r="I651" s="56"/>
      <c r="R651" s="23" t="str">
        <f>A$650</f>
        <v>t29</v>
      </c>
      <c r="S651" s="23">
        <f>D$650</f>
        <v>0</v>
      </c>
      <c r="T651" s="22">
        <f>+AA$7</f>
        <v>0</v>
      </c>
      <c r="U651" s="33">
        <f>COUNTIF($B$651:$F$659,T651)</f>
        <v>0</v>
      </c>
      <c r="V651" s="23">
        <f>+U651*S651</f>
        <v>0</v>
      </c>
      <c r="X651" s="33">
        <f>SUMIF($H$651:$H$659,T651,$I$651:$I$659)</f>
        <v>0</v>
      </c>
      <c r="Y651" s="23">
        <f>+(X651*S651)*$Y$4</f>
        <v>0</v>
      </c>
    </row>
    <row r="652" spans="1:25" x14ac:dyDescent="0.25">
      <c r="A652" s="55" t="s">
        <v>167</v>
      </c>
      <c r="B652" s="2"/>
      <c r="C652" s="2"/>
      <c r="D652" s="2"/>
      <c r="E652" s="2"/>
      <c r="F652" s="2"/>
      <c r="G652" s="34"/>
      <c r="H652" s="2"/>
      <c r="I652" s="56"/>
      <c r="R652" s="23" t="str">
        <f t="shared" ref="R652:R670" si="247">A$650</f>
        <v>t29</v>
      </c>
      <c r="S652" s="23">
        <f t="shared" ref="S652:S670" si="248">D$650</f>
        <v>0</v>
      </c>
      <c r="T652" s="22">
        <f>+AA$8</f>
        <v>0</v>
      </c>
      <c r="U652" s="33">
        <f t="shared" ref="U652:U670" si="249">COUNTIF($B$651:$F$659,T652)</f>
        <v>0</v>
      </c>
      <c r="V652" s="23">
        <f t="shared" ref="V652:V653" si="250">+U652*S652</f>
        <v>0</v>
      </c>
      <c r="X652" s="33">
        <f t="shared" ref="X652:X670" si="251">SUMIF($H$651:$H$659,T652,$I$651:$I$659)</f>
        <v>0</v>
      </c>
      <c r="Y652" s="23">
        <f t="shared" ref="Y652:Y668" si="252">+(X652*S652)*$Y$4</f>
        <v>0</v>
      </c>
    </row>
    <row r="653" spans="1:25" x14ac:dyDescent="0.25">
      <c r="A653" s="55" t="s">
        <v>168</v>
      </c>
      <c r="B653" s="2"/>
      <c r="C653" s="2"/>
      <c r="D653" s="2"/>
      <c r="E653" s="2"/>
      <c r="F653" s="2"/>
      <c r="G653" s="34"/>
      <c r="H653" s="2"/>
      <c r="I653" s="56"/>
      <c r="R653" s="23" t="str">
        <f t="shared" si="247"/>
        <v>t29</v>
      </c>
      <c r="S653" s="23">
        <f t="shared" si="248"/>
        <v>0</v>
      </c>
      <c r="T653" s="22">
        <f>+AA$9</f>
        <v>0</v>
      </c>
      <c r="U653" s="33">
        <f t="shared" si="249"/>
        <v>0</v>
      </c>
      <c r="V653" s="23">
        <f t="shared" si="250"/>
        <v>0</v>
      </c>
      <c r="X653" s="33">
        <f t="shared" si="251"/>
        <v>0</v>
      </c>
      <c r="Y653" s="23">
        <f t="shared" si="252"/>
        <v>0</v>
      </c>
    </row>
    <row r="654" spans="1:25" x14ac:dyDescent="0.25">
      <c r="A654" s="55" t="s">
        <v>169</v>
      </c>
      <c r="B654" s="2"/>
      <c r="C654" s="2"/>
      <c r="D654" s="2"/>
      <c r="E654" s="2"/>
      <c r="F654" s="2"/>
      <c r="G654" s="34"/>
      <c r="H654" s="2"/>
      <c r="I654" s="56"/>
      <c r="R654" s="23" t="str">
        <f t="shared" si="247"/>
        <v>t29</v>
      </c>
      <c r="S654" s="23">
        <f t="shared" si="248"/>
        <v>0</v>
      </c>
      <c r="T654" s="22">
        <f>+AA$10</f>
        <v>0</v>
      </c>
      <c r="U654" s="33">
        <f t="shared" si="249"/>
        <v>0</v>
      </c>
      <c r="V654" s="23">
        <f>+U654*S654</f>
        <v>0</v>
      </c>
      <c r="X654" s="33">
        <f t="shared" si="251"/>
        <v>0</v>
      </c>
      <c r="Y654" s="23">
        <f t="shared" si="252"/>
        <v>0</v>
      </c>
    </row>
    <row r="655" spans="1:25" ht="15.75" thickBot="1" x14ac:dyDescent="0.3">
      <c r="A655" s="55" t="s">
        <v>170</v>
      </c>
      <c r="B655" s="46"/>
      <c r="C655" s="46"/>
      <c r="D655" s="46"/>
      <c r="E655" s="46"/>
      <c r="F655" s="46"/>
      <c r="G655" s="34"/>
      <c r="H655" s="46"/>
      <c r="I655" s="57"/>
      <c r="R655" s="23" t="str">
        <f t="shared" si="247"/>
        <v>t29</v>
      </c>
      <c r="S655" s="23">
        <f t="shared" si="248"/>
        <v>0</v>
      </c>
      <c r="T655" s="22">
        <f>+AA$11</f>
        <v>0</v>
      </c>
      <c r="U655" s="33">
        <f t="shared" si="249"/>
        <v>0</v>
      </c>
      <c r="V655" s="23">
        <f t="shared" ref="V655:V664" si="253">+U655*S655</f>
        <v>0</v>
      </c>
      <c r="X655" s="33">
        <f t="shared" si="251"/>
        <v>0</v>
      </c>
      <c r="Y655" s="23">
        <f t="shared" si="252"/>
        <v>0</v>
      </c>
    </row>
    <row r="656" spans="1:25" x14ac:dyDescent="0.25">
      <c r="A656" s="55" t="s">
        <v>171</v>
      </c>
      <c r="B656" s="45"/>
      <c r="C656" s="45"/>
      <c r="D656" s="45"/>
      <c r="E656" s="45"/>
      <c r="F656" s="45"/>
      <c r="G656" s="34"/>
      <c r="H656" s="45"/>
      <c r="I656" s="58"/>
      <c r="R656" s="23" t="str">
        <f t="shared" si="247"/>
        <v>t29</v>
      </c>
      <c r="S656" s="23">
        <f t="shared" si="248"/>
        <v>0</v>
      </c>
      <c r="T656" s="22">
        <f>+AA$12</f>
        <v>0</v>
      </c>
      <c r="U656" s="33">
        <f t="shared" si="249"/>
        <v>0</v>
      </c>
      <c r="V656" s="23">
        <f t="shared" si="253"/>
        <v>0</v>
      </c>
      <c r="X656" s="33">
        <f t="shared" si="251"/>
        <v>0</v>
      </c>
      <c r="Y656" s="23">
        <f t="shared" si="252"/>
        <v>0</v>
      </c>
    </row>
    <row r="657" spans="1:25" x14ac:dyDescent="0.25">
      <c r="A657" s="55" t="s">
        <v>172</v>
      </c>
      <c r="B657" s="2"/>
      <c r="C657" s="2"/>
      <c r="D657" s="2"/>
      <c r="E657" s="2"/>
      <c r="F657" s="2"/>
      <c r="G657" s="34"/>
      <c r="H657" s="2"/>
      <c r="I657" s="56"/>
      <c r="R657" s="23" t="str">
        <f t="shared" si="247"/>
        <v>t29</v>
      </c>
      <c r="S657" s="23">
        <f t="shared" si="248"/>
        <v>0</v>
      </c>
      <c r="T657" s="22">
        <f>+AA$13</f>
        <v>0</v>
      </c>
      <c r="U657" s="33">
        <f t="shared" si="249"/>
        <v>0</v>
      </c>
      <c r="V657" s="23">
        <f t="shared" si="253"/>
        <v>0</v>
      </c>
      <c r="X657" s="33">
        <f t="shared" si="251"/>
        <v>0</v>
      </c>
      <c r="Y657" s="23">
        <f t="shared" si="252"/>
        <v>0</v>
      </c>
    </row>
    <row r="658" spans="1:25" x14ac:dyDescent="0.25">
      <c r="A658" s="55" t="s">
        <v>173</v>
      </c>
      <c r="B658" s="2"/>
      <c r="C658" s="2"/>
      <c r="D658" s="2"/>
      <c r="E658" s="2"/>
      <c r="F658" s="2"/>
      <c r="G658" s="34"/>
      <c r="H658" s="2"/>
      <c r="I658" s="56"/>
      <c r="R658" s="23" t="str">
        <f t="shared" si="247"/>
        <v>t29</v>
      </c>
      <c r="S658" s="23">
        <f t="shared" si="248"/>
        <v>0</v>
      </c>
      <c r="T658" s="22">
        <f>+AA$14</f>
        <v>0</v>
      </c>
      <c r="U658" s="33">
        <f t="shared" si="249"/>
        <v>0</v>
      </c>
      <c r="V658" s="23">
        <f t="shared" si="253"/>
        <v>0</v>
      </c>
      <c r="X658" s="33">
        <f t="shared" si="251"/>
        <v>0</v>
      </c>
      <c r="Y658" s="23">
        <f t="shared" si="252"/>
        <v>0</v>
      </c>
    </row>
    <row r="659" spans="1:25" x14ac:dyDescent="0.25">
      <c r="A659" s="55" t="s">
        <v>174</v>
      </c>
      <c r="B659" s="2"/>
      <c r="C659" s="2"/>
      <c r="D659" s="2"/>
      <c r="E659" s="2"/>
      <c r="F659" s="2"/>
      <c r="G659" s="34"/>
      <c r="H659" s="2"/>
      <c r="I659" s="56"/>
      <c r="R659" s="23" t="str">
        <f t="shared" si="247"/>
        <v>t29</v>
      </c>
      <c r="S659" s="23">
        <f t="shared" si="248"/>
        <v>0</v>
      </c>
      <c r="T659" s="22">
        <f>+AA$15</f>
        <v>0</v>
      </c>
      <c r="U659" s="33">
        <f t="shared" si="249"/>
        <v>0</v>
      </c>
      <c r="V659" s="23">
        <f t="shared" si="253"/>
        <v>0</v>
      </c>
      <c r="X659" s="33">
        <f t="shared" si="251"/>
        <v>0</v>
      </c>
      <c r="Y659" s="23">
        <f t="shared" si="252"/>
        <v>0</v>
      </c>
    </row>
    <row r="660" spans="1:25" x14ac:dyDescent="0.25">
      <c r="A660" s="55"/>
      <c r="B660" s="34"/>
      <c r="C660" s="34"/>
      <c r="D660" s="34"/>
      <c r="E660" s="34"/>
      <c r="F660" s="34"/>
      <c r="G660" s="34"/>
      <c r="H660" s="34"/>
      <c r="I660" s="59"/>
      <c r="R660" s="23" t="str">
        <f t="shared" si="247"/>
        <v>t29</v>
      </c>
      <c r="S660" s="23">
        <f t="shared" si="248"/>
        <v>0</v>
      </c>
      <c r="T660" s="22">
        <f>+AA$16</f>
        <v>0</v>
      </c>
      <c r="U660" s="33">
        <f t="shared" si="249"/>
        <v>0</v>
      </c>
      <c r="V660" s="23">
        <f t="shared" si="253"/>
        <v>0</v>
      </c>
      <c r="X660" s="33">
        <f t="shared" si="251"/>
        <v>0</v>
      </c>
      <c r="Y660" s="23">
        <f t="shared" si="252"/>
        <v>0</v>
      </c>
    </row>
    <row r="661" spans="1:25" x14ac:dyDescent="0.25">
      <c r="A661" s="55"/>
      <c r="B661" s="34"/>
      <c r="C661" s="34"/>
      <c r="D661" s="34"/>
      <c r="E661" s="34"/>
      <c r="F661" s="34"/>
      <c r="G661" s="34"/>
      <c r="H661" s="34"/>
      <c r="I661" s="59"/>
      <c r="R661" s="23" t="str">
        <f t="shared" si="247"/>
        <v>t29</v>
      </c>
      <c r="S661" s="23">
        <f t="shared" si="248"/>
        <v>0</v>
      </c>
      <c r="T661" s="22">
        <f>+AA$17</f>
        <v>0</v>
      </c>
      <c r="U661" s="33">
        <f t="shared" si="249"/>
        <v>0</v>
      </c>
      <c r="V661" s="23">
        <f t="shared" si="253"/>
        <v>0</v>
      </c>
      <c r="X661" s="33">
        <f t="shared" si="251"/>
        <v>0</v>
      </c>
      <c r="Y661" s="23">
        <f t="shared" si="252"/>
        <v>0</v>
      </c>
    </row>
    <row r="662" spans="1:25" x14ac:dyDescent="0.25">
      <c r="A662" s="55"/>
      <c r="B662" s="34"/>
      <c r="C662" s="34"/>
      <c r="D662" s="34"/>
      <c r="E662" s="34"/>
      <c r="F662" s="34"/>
      <c r="G662" s="34"/>
      <c r="H662" s="34"/>
      <c r="I662" s="59"/>
      <c r="R662" s="23" t="str">
        <f t="shared" si="247"/>
        <v>t29</v>
      </c>
      <c r="S662" s="23">
        <f t="shared" si="248"/>
        <v>0</v>
      </c>
      <c r="T662" s="22">
        <f>+AA$18</f>
        <v>0</v>
      </c>
      <c r="U662" s="33">
        <f t="shared" si="249"/>
        <v>0</v>
      </c>
      <c r="V662" s="23">
        <f t="shared" si="253"/>
        <v>0</v>
      </c>
      <c r="X662" s="33">
        <f t="shared" si="251"/>
        <v>0</v>
      </c>
      <c r="Y662" s="23">
        <f t="shared" si="252"/>
        <v>0</v>
      </c>
    </row>
    <row r="663" spans="1:25" x14ac:dyDescent="0.25">
      <c r="A663" s="55"/>
      <c r="B663" s="34"/>
      <c r="C663" s="34"/>
      <c r="D663" s="34"/>
      <c r="E663" s="34"/>
      <c r="F663" s="34"/>
      <c r="G663" s="34"/>
      <c r="H663" s="34"/>
      <c r="I663" s="59"/>
      <c r="R663" s="23" t="str">
        <f t="shared" si="247"/>
        <v>t29</v>
      </c>
      <c r="S663" s="23">
        <f t="shared" si="248"/>
        <v>0</v>
      </c>
      <c r="T663" s="22">
        <f>+AA$19</f>
        <v>0</v>
      </c>
      <c r="U663" s="33">
        <f t="shared" si="249"/>
        <v>0</v>
      </c>
      <c r="V663" s="23">
        <f t="shared" si="253"/>
        <v>0</v>
      </c>
      <c r="X663" s="33">
        <f t="shared" si="251"/>
        <v>0</v>
      </c>
      <c r="Y663" s="23">
        <f t="shared" si="252"/>
        <v>0</v>
      </c>
    </row>
    <row r="664" spans="1:25" x14ac:dyDescent="0.25">
      <c r="A664" s="55"/>
      <c r="B664" s="34"/>
      <c r="C664" s="34"/>
      <c r="D664" s="34"/>
      <c r="E664" s="34"/>
      <c r="F664" s="34"/>
      <c r="G664" s="34"/>
      <c r="H664" s="34"/>
      <c r="I664" s="59"/>
      <c r="R664" s="23" t="str">
        <f t="shared" si="247"/>
        <v>t29</v>
      </c>
      <c r="S664" s="23">
        <f t="shared" si="248"/>
        <v>0</v>
      </c>
      <c r="T664" s="22">
        <f>+AA$20</f>
        <v>0</v>
      </c>
      <c r="U664" s="33">
        <f t="shared" si="249"/>
        <v>0</v>
      </c>
      <c r="V664" s="23">
        <f t="shared" si="253"/>
        <v>0</v>
      </c>
      <c r="X664" s="33">
        <f t="shared" si="251"/>
        <v>0</v>
      </c>
      <c r="Y664" s="23">
        <f t="shared" si="252"/>
        <v>0</v>
      </c>
    </row>
    <row r="665" spans="1:25" x14ac:dyDescent="0.25">
      <c r="A665" s="55"/>
      <c r="B665" s="34"/>
      <c r="C665" s="34"/>
      <c r="D665" s="34"/>
      <c r="E665" s="34"/>
      <c r="F665" s="34"/>
      <c r="G665" s="34"/>
      <c r="H665" s="34"/>
      <c r="I665" s="59"/>
      <c r="R665" s="23" t="str">
        <f t="shared" si="247"/>
        <v>t29</v>
      </c>
      <c r="S665" s="23">
        <f t="shared" si="248"/>
        <v>0</v>
      </c>
      <c r="T665" s="22">
        <f>+AA$21</f>
        <v>0</v>
      </c>
      <c r="U665" s="33">
        <f t="shared" si="249"/>
        <v>0</v>
      </c>
      <c r="V665" s="23">
        <f>+U665*S665</f>
        <v>0</v>
      </c>
      <c r="X665" s="33">
        <f t="shared" si="251"/>
        <v>0</v>
      </c>
      <c r="Y665" s="23">
        <f t="shared" si="252"/>
        <v>0</v>
      </c>
    </row>
    <row r="666" spans="1:25" x14ac:dyDescent="0.25">
      <c r="A666" s="55"/>
      <c r="B666" s="34"/>
      <c r="C666" s="34"/>
      <c r="D666" s="34"/>
      <c r="E666" s="34"/>
      <c r="F666" s="34"/>
      <c r="G666" s="34"/>
      <c r="H666" s="34"/>
      <c r="I666" s="59"/>
      <c r="R666" s="23" t="str">
        <f t="shared" si="247"/>
        <v>t29</v>
      </c>
      <c r="S666" s="23">
        <f t="shared" si="248"/>
        <v>0</v>
      </c>
      <c r="T666" s="22">
        <f>+AA$22</f>
        <v>0</v>
      </c>
      <c r="U666" s="33">
        <f t="shared" si="249"/>
        <v>0</v>
      </c>
      <c r="V666" s="23">
        <f t="shared" ref="V666:V669" si="254">+U666*S666</f>
        <v>0</v>
      </c>
      <c r="X666" s="33">
        <f t="shared" si="251"/>
        <v>0</v>
      </c>
      <c r="Y666" s="23">
        <f t="shared" si="252"/>
        <v>0</v>
      </c>
    </row>
    <row r="667" spans="1:25" x14ac:dyDescent="0.25">
      <c r="A667" s="55"/>
      <c r="B667" s="34"/>
      <c r="C667" s="34"/>
      <c r="D667" s="34"/>
      <c r="E667" s="34"/>
      <c r="F667" s="34"/>
      <c r="G667" s="34"/>
      <c r="H667" s="34"/>
      <c r="I667" s="59"/>
      <c r="R667" s="23" t="str">
        <f t="shared" si="247"/>
        <v>t29</v>
      </c>
      <c r="S667" s="23">
        <f t="shared" si="248"/>
        <v>0</v>
      </c>
      <c r="T667" s="22">
        <f>+AA$23</f>
        <v>0</v>
      </c>
      <c r="U667" s="33">
        <f t="shared" si="249"/>
        <v>0</v>
      </c>
      <c r="V667" s="23">
        <f t="shared" si="254"/>
        <v>0</v>
      </c>
      <c r="X667" s="33">
        <f t="shared" si="251"/>
        <v>0</v>
      </c>
      <c r="Y667" s="23">
        <f t="shared" si="252"/>
        <v>0</v>
      </c>
    </row>
    <row r="668" spans="1:25" x14ac:dyDescent="0.25">
      <c r="A668" s="55"/>
      <c r="B668" s="34"/>
      <c r="C668" s="34"/>
      <c r="D668" s="34"/>
      <c r="E668" s="34"/>
      <c r="F668" s="34"/>
      <c r="G668" s="34"/>
      <c r="H668" s="34"/>
      <c r="I668" s="59"/>
      <c r="R668" s="23" t="str">
        <f t="shared" si="247"/>
        <v>t29</v>
      </c>
      <c r="S668" s="23">
        <f t="shared" si="248"/>
        <v>0</v>
      </c>
      <c r="T668" s="22">
        <f>+AA$24</f>
        <v>0</v>
      </c>
      <c r="U668" s="33">
        <f t="shared" si="249"/>
        <v>0</v>
      </c>
      <c r="V668" s="23">
        <f t="shared" si="254"/>
        <v>0</v>
      </c>
      <c r="X668" s="33">
        <f t="shared" si="251"/>
        <v>0</v>
      </c>
      <c r="Y668" s="23">
        <f t="shared" si="252"/>
        <v>0</v>
      </c>
    </row>
    <row r="669" spans="1:25" x14ac:dyDescent="0.25">
      <c r="A669" s="55"/>
      <c r="B669" s="34"/>
      <c r="C669" s="34"/>
      <c r="D669" s="34"/>
      <c r="E669" s="34"/>
      <c r="F669" s="34"/>
      <c r="G669" s="34"/>
      <c r="H669" s="34"/>
      <c r="I669" s="59"/>
      <c r="R669" s="23" t="str">
        <f t="shared" si="247"/>
        <v>t29</v>
      </c>
      <c r="S669" s="23">
        <f t="shared" si="248"/>
        <v>0</v>
      </c>
      <c r="T669" s="22">
        <f>+AA$25</f>
        <v>0</v>
      </c>
      <c r="U669" s="33">
        <f t="shared" si="249"/>
        <v>0</v>
      </c>
      <c r="V669" s="23">
        <f t="shared" si="254"/>
        <v>0</v>
      </c>
      <c r="X669" s="33">
        <f t="shared" si="251"/>
        <v>0</v>
      </c>
      <c r="Y669" s="23">
        <f>+(X669*S669)*$Y$4</f>
        <v>0</v>
      </c>
    </row>
    <row r="670" spans="1:25" ht="15.75" thickBot="1" x14ac:dyDescent="0.3">
      <c r="A670" s="60"/>
      <c r="B670" s="61"/>
      <c r="C670" s="61"/>
      <c r="D670" s="61"/>
      <c r="E670" s="61"/>
      <c r="F670" s="61"/>
      <c r="G670" s="61"/>
      <c r="H670" s="61"/>
      <c r="I670" s="62"/>
      <c r="R670" s="23" t="str">
        <f t="shared" si="247"/>
        <v>t29</v>
      </c>
      <c r="S670" s="23">
        <f t="shared" si="248"/>
        <v>0</v>
      </c>
      <c r="T670" s="22">
        <f>+AA$26</f>
        <v>0</v>
      </c>
      <c r="U670" s="33">
        <f t="shared" si="249"/>
        <v>0</v>
      </c>
      <c r="V670" s="23">
        <f>+U670*S670</f>
        <v>0</v>
      </c>
      <c r="X670" s="33">
        <f t="shared" si="251"/>
        <v>0</v>
      </c>
      <c r="Y670" s="23">
        <f t="shared" ref="Y670" si="255">+(X670*S670)*$Y$4</f>
        <v>0</v>
      </c>
    </row>
    <row r="672" spans="1:25" ht="15.75" thickBot="1" x14ac:dyDescent="0.3"/>
    <row r="673" spans="1:25" ht="15.75" x14ac:dyDescent="0.25">
      <c r="A673" s="50" t="s">
        <v>222</v>
      </c>
      <c r="B673" s="51">
        <f>VLOOKUP(A673,'Lista de Trabajadores'!$A$7:$E$105,2,0)</f>
        <v>0</v>
      </c>
      <c r="C673" s="51">
        <f>VLOOKUP(A673,'Lista de Trabajadores'!$A$7:$E$105,3,0)</f>
        <v>0</v>
      </c>
      <c r="D673" s="52">
        <f>VLOOKUP(A673,'Lista de Trabajadores'!$A$7:$E$105,4,0)</f>
        <v>0</v>
      </c>
      <c r="E673" s="53"/>
      <c r="F673" s="53"/>
      <c r="G673" s="53"/>
      <c r="H673" s="53"/>
      <c r="I673" s="54"/>
      <c r="J673" s="37"/>
      <c r="Q673" s="37"/>
      <c r="S673" s="37"/>
      <c r="T673" s="37"/>
      <c r="U673" s="36"/>
      <c r="V673" s="37"/>
      <c r="W673" s="37"/>
      <c r="X673" s="36"/>
      <c r="Y673" s="37"/>
    </row>
    <row r="674" spans="1:25" x14ac:dyDescent="0.25">
      <c r="A674" s="55" t="s">
        <v>166</v>
      </c>
      <c r="B674" s="2"/>
      <c r="C674" s="2"/>
      <c r="D674" s="2"/>
      <c r="E674" s="2"/>
      <c r="F674" s="2"/>
      <c r="G674" s="34"/>
      <c r="H674" s="2"/>
      <c r="I674" s="56"/>
      <c r="R674" s="23" t="str">
        <f>A$673</f>
        <v>t30</v>
      </c>
      <c r="S674" s="23">
        <f>D$673</f>
        <v>0</v>
      </c>
      <c r="T674" s="22">
        <f>+AA$7</f>
        <v>0</v>
      </c>
      <c r="U674" s="33">
        <f>COUNTIF($B$674:$F$682,T674)</f>
        <v>0</v>
      </c>
      <c r="V674" s="23">
        <f>+U674*S674</f>
        <v>0</v>
      </c>
      <c r="X674" s="33">
        <f>SUMIF($H$674:$H$682,T674,$I$674:$I$682)</f>
        <v>0</v>
      </c>
      <c r="Y674" s="23">
        <f>+(X674*S674)*$Y$4</f>
        <v>0</v>
      </c>
    </row>
    <row r="675" spans="1:25" x14ac:dyDescent="0.25">
      <c r="A675" s="55" t="s">
        <v>167</v>
      </c>
      <c r="B675" s="2"/>
      <c r="C675" s="2"/>
      <c r="D675" s="2"/>
      <c r="E675" s="2"/>
      <c r="F675" s="2"/>
      <c r="G675" s="34"/>
      <c r="H675" s="2"/>
      <c r="I675" s="56"/>
      <c r="R675" s="23" t="str">
        <f t="shared" ref="R675:R693" si="256">A$673</f>
        <v>t30</v>
      </c>
      <c r="S675" s="23">
        <f t="shared" ref="S675:S693" si="257">D$673</f>
        <v>0</v>
      </c>
      <c r="T675" s="22">
        <f>+AA$8</f>
        <v>0</v>
      </c>
      <c r="U675" s="33">
        <f t="shared" ref="U675:U693" si="258">COUNTIF($B$674:$F$682,T675)</f>
        <v>0</v>
      </c>
      <c r="V675" s="23">
        <f t="shared" ref="V675:V676" si="259">+U675*S675</f>
        <v>0</v>
      </c>
      <c r="X675" s="33">
        <f t="shared" ref="X675:X693" si="260">SUMIF($H$674:$H$682,T675,$I$674:$I$682)</f>
        <v>0</v>
      </c>
      <c r="Y675" s="23">
        <f t="shared" ref="Y675:Y691" si="261">+(X675*S675)*$Y$4</f>
        <v>0</v>
      </c>
    </row>
    <row r="676" spans="1:25" x14ac:dyDescent="0.25">
      <c r="A676" s="55" t="s">
        <v>168</v>
      </c>
      <c r="B676" s="2"/>
      <c r="C676" s="2"/>
      <c r="D676" s="2"/>
      <c r="E676" s="2"/>
      <c r="F676" s="2"/>
      <c r="G676" s="34"/>
      <c r="H676" s="2"/>
      <c r="I676" s="56"/>
      <c r="R676" s="23" t="str">
        <f t="shared" si="256"/>
        <v>t30</v>
      </c>
      <c r="S676" s="23">
        <f t="shared" si="257"/>
        <v>0</v>
      </c>
      <c r="T676" s="22">
        <f>+AA$9</f>
        <v>0</v>
      </c>
      <c r="U676" s="33">
        <f t="shared" si="258"/>
        <v>0</v>
      </c>
      <c r="V676" s="23">
        <f t="shared" si="259"/>
        <v>0</v>
      </c>
      <c r="X676" s="33">
        <f t="shared" si="260"/>
        <v>0</v>
      </c>
      <c r="Y676" s="23">
        <f t="shared" si="261"/>
        <v>0</v>
      </c>
    </row>
    <row r="677" spans="1:25" x14ac:dyDescent="0.25">
      <c r="A677" s="55" t="s">
        <v>169</v>
      </c>
      <c r="B677" s="2"/>
      <c r="C677" s="2"/>
      <c r="D677" s="2"/>
      <c r="E677" s="2"/>
      <c r="F677" s="2"/>
      <c r="G677" s="34"/>
      <c r="H677" s="2"/>
      <c r="I677" s="56"/>
      <c r="R677" s="23" t="str">
        <f t="shared" si="256"/>
        <v>t30</v>
      </c>
      <c r="S677" s="23">
        <f t="shared" si="257"/>
        <v>0</v>
      </c>
      <c r="T677" s="22">
        <f>+AA$10</f>
        <v>0</v>
      </c>
      <c r="U677" s="33">
        <f t="shared" si="258"/>
        <v>0</v>
      </c>
      <c r="V677" s="23">
        <f>+U677*S677</f>
        <v>0</v>
      </c>
      <c r="X677" s="33">
        <f t="shared" si="260"/>
        <v>0</v>
      </c>
      <c r="Y677" s="23">
        <f t="shared" si="261"/>
        <v>0</v>
      </c>
    </row>
    <row r="678" spans="1:25" ht="15.75" thickBot="1" x14ac:dyDescent="0.3">
      <c r="A678" s="55" t="s">
        <v>170</v>
      </c>
      <c r="B678" s="46"/>
      <c r="C678" s="46"/>
      <c r="D678" s="46"/>
      <c r="E678" s="46"/>
      <c r="F678" s="46"/>
      <c r="G678" s="34"/>
      <c r="H678" s="46"/>
      <c r="I678" s="57"/>
      <c r="R678" s="23" t="str">
        <f t="shared" si="256"/>
        <v>t30</v>
      </c>
      <c r="S678" s="23">
        <f t="shared" si="257"/>
        <v>0</v>
      </c>
      <c r="T678" s="22">
        <f>+AA$11</f>
        <v>0</v>
      </c>
      <c r="U678" s="33">
        <f t="shared" si="258"/>
        <v>0</v>
      </c>
      <c r="V678" s="23">
        <f t="shared" ref="V678:V687" si="262">+U678*S678</f>
        <v>0</v>
      </c>
      <c r="X678" s="33">
        <f t="shared" si="260"/>
        <v>0</v>
      </c>
      <c r="Y678" s="23">
        <f t="shared" si="261"/>
        <v>0</v>
      </c>
    </row>
    <row r="679" spans="1:25" x14ac:dyDescent="0.25">
      <c r="A679" s="55" t="s">
        <v>171</v>
      </c>
      <c r="B679" s="45"/>
      <c r="C679" s="45"/>
      <c r="D679" s="45"/>
      <c r="E679" s="45"/>
      <c r="F679" s="45"/>
      <c r="G679" s="34"/>
      <c r="H679" s="45"/>
      <c r="I679" s="58"/>
      <c r="R679" s="23" t="str">
        <f t="shared" si="256"/>
        <v>t30</v>
      </c>
      <c r="S679" s="23">
        <f t="shared" si="257"/>
        <v>0</v>
      </c>
      <c r="T679" s="22">
        <f>+AA$12</f>
        <v>0</v>
      </c>
      <c r="U679" s="33">
        <f t="shared" si="258"/>
        <v>0</v>
      </c>
      <c r="V679" s="23">
        <f t="shared" si="262"/>
        <v>0</v>
      </c>
      <c r="X679" s="33">
        <f t="shared" si="260"/>
        <v>0</v>
      </c>
      <c r="Y679" s="23">
        <f t="shared" si="261"/>
        <v>0</v>
      </c>
    </row>
    <row r="680" spans="1:25" x14ac:dyDescent="0.25">
      <c r="A680" s="55" t="s">
        <v>172</v>
      </c>
      <c r="B680" s="2"/>
      <c r="C680" s="2"/>
      <c r="D680" s="2"/>
      <c r="E680" s="2"/>
      <c r="F680" s="2"/>
      <c r="G680" s="34"/>
      <c r="H680" s="2"/>
      <c r="I680" s="56"/>
      <c r="R680" s="23" t="str">
        <f t="shared" si="256"/>
        <v>t30</v>
      </c>
      <c r="S680" s="23">
        <f t="shared" si="257"/>
        <v>0</v>
      </c>
      <c r="T680" s="22">
        <f>+AA$13</f>
        <v>0</v>
      </c>
      <c r="U680" s="33">
        <f t="shared" si="258"/>
        <v>0</v>
      </c>
      <c r="V680" s="23">
        <f t="shared" si="262"/>
        <v>0</v>
      </c>
      <c r="X680" s="33">
        <f t="shared" si="260"/>
        <v>0</v>
      </c>
      <c r="Y680" s="23">
        <f t="shared" si="261"/>
        <v>0</v>
      </c>
    </row>
    <row r="681" spans="1:25" x14ac:dyDescent="0.25">
      <c r="A681" s="55" t="s">
        <v>173</v>
      </c>
      <c r="B681" s="2"/>
      <c r="C681" s="2"/>
      <c r="D681" s="2"/>
      <c r="E681" s="2"/>
      <c r="F681" s="2"/>
      <c r="G681" s="34"/>
      <c r="H681" s="2"/>
      <c r="I681" s="56"/>
      <c r="R681" s="23" t="str">
        <f t="shared" si="256"/>
        <v>t30</v>
      </c>
      <c r="S681" s="23">
        <f t="shared" si="257"/>
        <v>0</v>
      </c>
      <c r="T681" s="22">
        <f>+AA$14</f>
        <v>0</v>
      </c>
      <c r="U681" s="33">
        <f t="shared" si="258"/>
        <v>0</v>
      </c>
      <c r="V681" s="23">
        <f t="shared" si="262"/>
        <v>0</v>
      </c>
      <c r="X681" s="33">
        <f t="shared" si="260"/>
        <v>0</v>
      </c>
      <c r="Y681" s="23">
        <f t="shared" si="261"/>
        <v>0</v>
      </c>
    </row>
    <row r="682" spans="1:25" x14ac:dyDescent="0.25">
      <c r="A682" s="55" t="s">
        <v>174</v>
      </c>
      <c r="B682" s="2"/>
      <c r="C682" s="2"/>
      <c r="D682" s="2"/>
      <c r="E682" s="2"/>
      <c r="F682" s="2"/>
      <c r="G682" s="34"/>
      <c r="H682" s="2"/>
      <c r="I682" s="56"/>
      <c r="R682" s="23" t="str">
        <f t="shared" si="256"/>
        <v>t30</v>
      </c>
      <c r="S682" s="23">
        <f t="shared" si="257"/>
        <v>0</v>
      </c>
      <c r="T682" s="22">
        <f>+AA$15</f>
        <v>0</v>
      </c>
      <c r="U682" s="33">
        <f t="shared" si="258"/>
        <v>0</v>
      </c>
      <c r="V682" s="23">
        <f t="shared" si="262"/>
        <v>0</v>
      </c>
      <c r="X682" s="33">
        <f t="shared" si="260"/>
        <v>0</v>
      </c>
      <c r="Y682" s="23">
        <f t="shared" si="261"/>
        <v>0</v>
      </c>
    </row>
    <row r="683" spans="1:25" x14ac:dyDescent="0.25">
      <c r="A683" s="55"/>
      <c r="B683" s="34"/>
      <c r="C683" s="34"/>
      <c r="D683" s="34"/>
      <c r="E683" s="34"/>
      <c r="F683" s="34"/>
      <c r="G683" s="34"/>
      <c r="H683" s="34"/>
      <c r="I683" s="59"/>
      <c r="R683" s="23" t="str">
        <f t="shared" si="256"/>
        <v>t30</v>
      </c>
      <c r="S683" s="23">
        <f t="shared" si="257"/>
        <v>0</v>
      </c>
      <c r="T683" s="22">
        <f>+AA$16</f>
        <v>0</v>
      </c>
      <c r="U683" s="33">
        <f t="shared" si="258"/>
        <v>0</v>
      </c>
      <c r="V683" s="23">
        <f t="shared" si="262"/>
        <v>0</v>
      </c>
      <c r="X683" s="33">
        <f t="shared" si="260"/>
        <v>0</v>
      </c>
      <c r="Y683" s="23">
        <f t="shared" si="261"/>
        <v>0</v>
      </c>
    </row>
    <row r="684" spans="1:25" x14ac:dyDescent="0.25">
      <c r="A684" s="55"/>
      <c r="B684" s="34"/>
      <c r="C684" s="34"/>
      <c r="D684" s="34"/>
      <c r="E684" s="34"/>
      <c r="F684" s="34"/>
      <c r="G684" s="34"/>
      <c r="H684" s="34"/>
      <c r="I684" s="59"/>
      <c r="R684" s="23" t="str">
        <f t="shared" si="256"/>
        <v>t30</v>
      </c>
      <c r="S684" s="23">
        <f t="shared" si="257"/>
        <v>0</v>
      </c>
      <c r="T684" s="22">
        <f>+AA$17</f>
        <v>0</v>
      </c>
      <c r="U684" s="33">
        <f t="shared" si="258"/>
        <v>0</v>
      </c>
      <c r="V684" s="23">
        <f t="shared" si="262"/>
        <v>0</v>
      </c>
      <c r="X684" s="33">
        <f t="shared" si="260"/>
        <v>0</v>
      </c>
      <c r="Y684" s="23">
        <f t="shared" si="261"/>
        <v>0</v>
      </c>
    </row>
    <row r="685" spans="1:25" x14ac:dyDescent="0.25">
      <c r="A685" s="55"/>
      <c r="B685" s="34"/>
      <c r="C685" s="34"/>
      <c r="D685" s="34"/>
      <c r="E685" s="34"/>
      <c r="F685" s="34"/>
      <c r="G685" s="34"/>
      <c r="H685" s="34"/>
      <c r="I685" s="59"/>
      <c r="R685" s="23" t="str">
        <f t="shared" si="256"/>
        <v>t30</v>
      </c>
      <c r="S685" s="23">
        <f t="shared" si="257"/>
        <v>0</v>
      </c>
      <c r="T685" s="22">
        <f>+AA$18</f>
        <v>0</v>
      </c>
      <c r="U685" s="33">
        <f t="shared" si="258"/>
        <v>0</v>
      </c>
      <c r="V685" s="23">
        <f t="shared" si="262"/>
        <v>0</v>
      </c>
      <c r="X685" s="33">
        <f t="shared" si="260"/>
        <v>0</v>
      </c>
      <c r="Y685" s="23">
        <f t="shared" si="261"/>
        <v>0</v>
      </c>
    </row>
    <row r="686" spans="1:25" x14ac:dyDescent="0.25">
      <c r="A686" s="55"/>
      <c r="B686" s="34"/>
      <c r="C686" s="34"/>
      <c r="D686" s="34"/>
      <c r="E686" s="34"/>
      <c r="F686" s="34"/>
      <c r="G686" s="34"/>
      <c r="H686" s="34"/>
      <c r="I686" s="59"/>
      <c r="R686" s="23" t="str">
        <f t="shared" si="256"/>
        <v>t30</v>
      </c>
      <c r="S686" s="23">
        <f t="shared" si="257"/>
        <v>0</v>
      </c>
      <c r="T686" s="22">
        <f>+AA$19</f>
        <v>0</v>
      </c>
      <c r="U686" s="33">
        <f t="shared" si="258"/>
        <v>0</v>
      </c>
      <c r="V686" s="23">
        <f t="shared" si="262"/>
        <v>0</v>
      </c>
      <c r="X686" s="33">
        <f t="shared" si="260"/>
        <v>0</v>
      </c>
      <c r="Y686" s="23">
        <f t="shared" si="261"/>
        <v>0</v>
      </c>
    </row>
    <row r="687" spans="1:25" x14ac:dyDescent="0.25">
      <c r="A687" s="55"/>
      <c r="B687" s="34"/>
      <c r="C687" s="34"/>
      <c r="D687" s="34"/>
      <c r="E687" s="34"/>
      <c r="F687" s="34"/>
      <c r="G687" s="34"/>
      <c r="H687" s="34"/>
      <c r="I687" s="59"/>
      <c r="R687" s="23" t="str">
        <f t="shared" si="256"/>
        <v>t30</v>
      </c>
      <c r="S687" s="23">
        <f t="shared" si="257"/>
        <v>0</v>
      </c>
      <c r="T687" s="22">
        <f>+AA$20</f>
        <v>0</v>
      </c>
      <c r="U687" s="33">
        <f t="shared" si="258"/>
        <v>0</v>
      </c>
      <c r="V687" s="23">
        <f t="shared" si="262"/>
        <v>0</v>
      </c>
      <c r="X687" s="33">
        <f t="shared" si="260"/>
        <v>0</v>
      </c>
      <c r="Y687" s="23">
        <f t="shared" si="261"/>
        <v>0</v>
      </c>
    </row>
    <row r="688" spans="1:25" x14ac:dyDescent="0.25">
      <c r="A688" s="55"/>
      <c r="B688" s="34"/>
      <c r="C688" s="34"/>
      <c r="D688" s="34"/>
      <c r="E688" s="34"/>
      <c r="F688" s="34"/>
      <c r="G688" s="34"/>
      <c r="H688" s="34"/>
      <c r="I688" s="59"/>
      <c r="R688" s="23" t="str">
        <f t="shared" si="256"/>
        <v>t30</v>
      </c>
      <c r="S688" s="23">
        <f t="shared" si="257"/>
        <v>0</v>
      </c>
      <c r="T688" s="22">
        <f>+AA$21</f>
        <v>0</v>
      </c>
      <c r="U688" s="33">
        <f t="shared" si="258"/>
        <v>0</v>
      </c>
      <c r="V688" s="23">
        <f>+U688*S688</f>
        <v>0</v>
      </c>
      <c r="X688" s="33">
        <f t="shared" si="260"/>
        <v>0</v>
      </c>
      <c r="Y688" s="23">
        <f t="shared" si="261"/>
        <v>0</v>
      </c>
    </row>
    <row r="689" spans="1:25" x14ac:dyDescent="0.25">
      <c r="A689" s="55"/>
      <c r="B689" s="34"/>
      <c r="C689" s="34"/>
      <c r="D689" s="34"/>
      <c r="E689" s="34"/>
      <c r="F689" s="34"/>
      <c r="G689" s="34"/>
      <c r="H689" s="34"/>
      <c r="I689" s="59"/>
      <c r="R689" s="23" t="str">
        <f t="shared" si="256"/>
        <v>t30</v>
      </c>
      <c r="S689" s="23">
        <f t="shared" si="257"/>
        <v>0</v>
      </c>
      <c r="T689" s="22">
        <f>+AA$22</f>
        <v>0</v>
      </c>
      <c r="U689" s="33">
        <f t="shared" si="258"/>
        <v>0</v>
      </c>
      <c r="V689" s="23">
        <f t="shared" ref="V689:V692" si="263">+U689*S689</f>
        <v>0</v>
      </c>
      <c r="X689" s="33">
        <f t="shared" si="260"/>
        <v>0</v>
      </c>
      <c r="Y689" s="23">
        <f t="shared" si="261"/>
        <v>0</v>
      </c>
    </row>
    <row r="690" spans="1:25" x14ac:dyDescent="0.25">
      <c r="A690" s="55"/>
      <c r="B690" s="34"/>
      <c r="C690" s="34"/>
      <c r="D690" s="34"/>
      <c r="E690" s="34"/>
      <c r="F690" s="34"/>
      <c r="G690" s="34"/>
      <c r="H690" s="34"/>
      <c r="I690" s="59"/>
      <c r="R690" s="23" t="str">
        <f t="shared" si="256"/>
        <v>t30</v>
      </c>
      <c r="S690" s="23">
        <f t="shared" si="257"/>
        <v>0</v>
      </c>
      <c r="T690" s="22">
        <f>+AA$23</f>
        <v>0</v>
      </c>
      <c r="U690" s="33">
        <f t="shared" si="258"/>
        <v>0</v>
      </c>
      <c r="V690" s="23">
        <f t="shared" si="263"/>
        <v>0</v>
      </c>
      <c r="X690" s="33">
        <f t="shared" si="260"/>
        <v>0</v>
      </c>
      <c r="Y690" s="23">
        <f t="shared" si="261"/>
        <v>0</v>
      </c>
    </row>
    <row r="691" spans="1:25" x14ac:dyDescent="0.25">
      <c r="A691" s="55"/>
      <c r="B691" s="34"/>
      <c r="C691" s="34"/>
      <c r="D691" s="34"/>
      <c r="E691" s="34"/>
      <c r="F691" s="34"/>
      <c r="G691" s="34"/>
      <c r="H691" s="34"/>
      <c r="I691" s="59"/>
      <c r="R691" s="23" t="str">
        <f t="shared" si="256"/>
        <v>t30</v>
      </c>
      <c r="S691" s="23">
        <f t="shared" si="257"/>
        <v>0</v>
      </c>
      <c r="T691" s="22">
        <f>+AA$24</f>
        <v>0</v>
      </c>
      <c r="U691" s="33">
        <f t="shared" si="258"/>
        <v>0</v>
      </c>
      <c r="V691" s="23">
        <f t="shared" si="263"/>
        <v>0</v>
      </c>
      <c r="X691" s="33">
        <f t="shared" si="260"/>
        <v>0</v>
      </c>
      <c r="Y691" s="23">
        <f t="shared" si="261"/>
        <v>0</v>
      </c>
    </row>
    <row r="692" spans="1:25" x14ac:dyDescent="0.25">
      <c r="A692" s="55"/>
      <c r="B692" s="34"/>
      <c r="C692" s="34"/>
      <c r="D692" s="34"/>
      <c r="E692" s="34"/>
      <c r="F692" s="34"/>
      <c r="G692" s="34"/>
      <c r="H692" s="34"/>
      <c r="I692" s="59"/>
      <c r="R692" s="23" t="str">
        <f t="shared" si="256"/>
        <v>t30</v>
      </c>
      <c r="S692" s="23">
        <f t="shared" si="257"/>
        <v>0</v>
      </c>
      <c r="T692" s="22">
        <f>+AA$25</f>
        <v>0</v>
      </c>
      <c r="U692" s="33">
        <f t="shared" si="258"/>
        <v>0</v>
      </c>
      <c r="V692" s="23">
        <f t="shared" si="263"/>
        <v>0</v>
      </c>
      <c r="X692" s="33">
        <f t="shared" si="260"/>
        <v>0</v>
      </c>
      <c r="Y692" s="23">
        <f>+(X692*S692)*$Y$4</f>
        <v>0</v>
      </c>
    </row>
    <row r="693" spans="1:25" ht="15.75" thickBot="1" x14ac:dyDescent="0.3">
      <c r="A693" s="60"/>
      <c r="B693" s="61"/>
      <c r="C693" s="61"/>
      <c r="D693" s="61"/>
      <c r="E693" s="61"/>
      <c r="F693" s="61"/>
      <c r="G693" s="61"/>
      <c r="H693" s="61"/>
      <c r="I693" s="62"/>
      <c r="R693" s="23" t="str">
        <f t="shared" si="256"/>
        <v>t30</v>
      </c>
      <c r="S693" s="23">
        <f t="shared" si="257"/>
        <v>0</v>
      </c>
      <c r="T693" s="22">
        <f>+AA$26</f>
        <v>0</v>
      </c>
      <c r="U693" s="33">
        <f t="shared" si="258"/>
        <v>0</v>
      </c>
      <c r="V693" s="23">
        <f>+U693*S693</f>
        <v>0</v>
      </c>
      <c r="X693" s="33">
        <f t="shared" si="260"/>
        <v>0</v>
      </c>
      <c r="Y693" s="23">
        <f t="shared" ref="Y693" si="264">+(X693*S693)*$Y$4</f>
        <v>0</v>
      </c>
    </row>
    <row r="695" spans="1:25" ht="15.75" thickBot="1" x14ac:dyDescent="0.3"/>
    <row r="696" spans="1:25" ht="15.75" x14ac:dyDescent="0.25">
      <c r="A696" s="50" t="s">
        <v>223</v>
      </c>
      <c r="B696" s="51">
        <f>VLOOKUP(A696,'Lista de Trabajadores'!$A$7:$E$105,2,0)</f>
        <v>0</v>
      </c>
      <c r="C696" s="51">
        <f>VLOOKUP(A696,'Lista de Trabajadores'!$A$7:$E$105,3,0)</f>
        <v>0</v>
      </c>
      <c r="D696" s="52">
        <f>VLOOKUP(A696,'Lista de Trabajadores'!$A$7:$E$105,4,0)</f>
        <v>0</v>
      </c>
      <c r="E696" s="53"/>
      <c r="F696" s="53"/>
      <c r="G696" s="53"/>
      <c r="H696" s="53"/>
      <c r="I696" s="54"/>
      <c r="J696" s="37"/>
      <c r="Q696" s="37"/>
      <c r="S696" s="37"/>
      <c r="T696" s="37"/>
      <c r="U696" s="36"/>
      <c r="V696" s="37"/>
      <c r="W696" s="37"/>
      <c r="X696" s="36"/>
      <c r="Y696" s="37"/>
    </row>
    <row r="697" spans="1:25" x14ac:dyDescent="0.25">
      <c r="A697" s="55" t="s">
        <v>166</v>
      </c>
      <c r="B697" s="2"/>
      <c r="C697" s="2"/>
      <c r="D697" s="2"/>
      <c r="E697" s="2"/>
      <c r="F697" s="2"/>
      <c r="G697" s="34"/>
      <c r="H697" s="2"/>
      <c r="I697" s="56"/>
      <c r="R697" s="23" t="str">
        <f>A$696</f>
        <v>t31</v>
      </c>
      <c r="S697" s="23">
        <f>D$696</f>
        <v>0</v>
      </c>
      <c r="T697" s="22">
        <f>+AA$7</f>
        <v>0</v>
      </c>
      <c r="U697" s="33">
        <f>COUNTIF($B$697:$F$705,T697)</f>
        <v>0</v>
      </c>
      <c r="V697" s="23">
        <f>+U697*S697</f>
        <v>0</v>
      </c>
      <c r="X697" s="33">
        <f>SUMIF($H$697:$H$705,T697,$I$697:$I$705)</f>
        <v>0</v>
      </c>
      <c r="Y697" s="23">
        <f>+(X697*S697)*$Y$4</f>
        <v>0</v>
      </c>
    </row>
    <row r="698" spans="1:25" x14ac:dyDescent="0.25">
      <c r="A698" s="55" t="s">
        <v>167</v>
      </c>
      <c r="B698" s="2"/>
      <c r="C698" s="2"/>
      <c r="D698" s="2"/>
      <c r="E698" s="2"/>
      <c r="F698" s="2"/>
      <c r="G698" s="34"/>
      <c r="H698" s="2"/>
      <c r="I698" s="56"/>
      <c r="R698" s="23" t="str">
        <f t="shared" ref="R698:R716" si="265">A$696</f>
        <v>t31</v>
      </c>
      <c r="S698" s="23">
        <f t="shared" ref="S698:S716" si="266">D$696</f>
        <v>0</v>
      </c>
      <c r="T698" s="22">
        <f>+AA$8</f>
        <v>0</v>
      </c>
      <c r="U698" s="33">
        <f t="shared" ref="U698:U716" si="267">COUNTIF($B$697:$F$705,T698)</f>
        <v>0</v>
      </c>
      <c r="V698" s="23">
        <f t="shared" ref="V698:V699" si="268">+U698*S698</f>
        <v>0</v>
      </c>
      <c r="X698" s="33">
        <f t="shared" ref="X698:X716" si="269">SUMIF($H$697:$H$705,T698,$I$697:$I$705)</f>
        <v>0</v>
      </c>
      <c r="Y698" s="23">
        <f t="shared" ref="Y698:Y714" si="270">+(X698*S698)*$Y$4</f>
        <v>0</v>
      </c>
    </row>
    <row r="699" spans="1:25" x14ac:dyDescent="0.25">
      <c r="A699" s="55" t="s">
        <v>168</v>
      </c>
      <c r="B699" s="2"/>
      <c r="C699" s="2"/>
      <c r="D699" s="2"/>
      <c r="E699" s="2"/>
      <c r="F699" s="2"/>
      <c r="G699" s="34"/>
      <c r="H699" s="2"/>
      <c r="I699" s="56"/>
      <c r="R699" s="23" t="str">
        <f t="shared" si="265"/>
        <v>t31</v>
      </c>
      <c r="S699" s="23">
        <f t="shared" si="266"/>
        <v>0</v>
      </c>
      <c r="T699" s="22">
        <f>+AA$9</f>
        <v>0</v>
      </c>
      <c r="U699" s="33">
        <f t="shared" si="267"/>
        <v>0</v>
      </c>
      <c r="V699" s="23">
        <f t="shared" si="268"/>
        <v>0</v>
      </c>
      <c r="X699" s="33">
        <f t="shared" si="269"/>
        <v>0</v>
      </c>
      <c r="Y699" s="23">
        <f t="shared" si="270"/>
        <v>0</v>
      </c>
    </row>
    <row r="700" spans="1:25" x14ac:dyDescent="0.25">
      <c r="A700" s="55" t="s">
        <v>169</v>
      </c>
      <c r="B700" s="2"/>
      <c r="C700" s="2"/>
      <c r="D700" s="2"/>
      <c r="E700" s="2"/>
      <c r="F700" s="2"/>
      <c r="G700" s="34"/>
      <c r="H700" s="2"/>
      <c r="I700" s="56"/>
      <c r="R700" s="23" t="str">
        <f t="shared" si="265"/>
        <v>t31</v>
      </c>
      <c r="S700" s="23">
        <f t="shared" si="266"/>
        <v>0</v>
      </c>
      <c r="T700" s="22">
        <f>+AA$10</f>
        <v>0</v>
      </c>
      <c r="U700" s="33">
        <f t="shared" si="267"/>
        <v>0</v>
      </c>
      <c r="V700" s="23">
        <f>+U700*S700</f>
        <v>0</v>
      </c>
      <c r="X700" s="33">
        <f t="shared" si="269"/>
        <v>0</v>
      </c>
      <c r="Y700" s="23">
        <f t="shared" si="270"/>
        <v>0</v>
      </c>
    </row>
    <row r="701" spans="1:25" ht="15.75" thickBot="1" x14ac:dyDescent="0.3">
      <c r="A701" s="55" t="s">
        <v>170</v>
      </c>
      <c r="B701" s="46"/>
      <c r="C701" s="46"/>
      <c r="D701" s="46"/>
      <c r="E701" s="46"/>
      <c r="F701" s="46"/>
      <c r="G701" s="34"/>
      <c r="H701" s="46"/>
      <c r="I701" s="57"/>
      <c r="R701" s="23" t="str">
        <f t="shared" si="265"/>
        <v>t31</v>
      </c>
      <c r="S701" s="23">
        <f t="shared" si="266"/>
        <v>0</v>
      </c>
      <c r="T701" s="22">
        <f>+AA$11</f>
        <v>0</v>
      </c>
      <c r="U701" s="33">
        <f t="shared" si="267"/>
        <v>0</v>
      </c>
      <c r="V701" s="23">
        <f t="shared" ref="V701:V710" si="271">+U701*S701</f>
        <v>0</v>
      </c>
      <c r="X701" s="33">
        <f t="shared" si="269"/>
        <v>0</v>
      </c>
      <c r="Y701" s="23">
        <f t="shared" si="270"/>
        <v>0</v>
      </c>
    </row>
    <row r="702" spans="1:25" x14ac:dyDescent="0.25">
      <c r="A702" s="55" t="s">
        <v>171</v>
      </c>
      <c r="B702" s="45"/>
      <c r="C702" s="45"/>
      <c r="D702" s="45"/>
      <c r="E702" s="45"/>
      <c r="F702" s="45"/>
      <c r="G702" s="34"/>
      <c r="H702" s="45"/>
      <c r="I702" s="58"/>
      <c r="R702" s="23" t="str">
        <f t="shared" si="265"/>
        <v>t31</v>
      </c>
      <c r="S702" s="23">
        <f t="shared" si="266"/>
        <v>0</v>
      </c>
      <c r="T702" s="22">
        <f>+AA$12</f>
        <v>0</v>
      </c>
      <c r="U702" s="33">
        <f t="shared" si="267"/>
        <v>0</v>
      </c>
      <c r="V702" s="23">
        <f t="shared" si="271"/>
        <v>0</v>
      </c>
      <c r="X702" s="33">
        <f t="shared" si="269"/>
        <v>0</v>
      </c>
      <c r="Y702" s="23">
        <f t="shared" si="270"/>
        <v>0</v>
      </c>
    </row>
    <row r="703" spans="1:25" x14ac:dyDescent="0.25">
      <c r="A703" s="55" t="s">
        <v>172</v>
      </c>
      <c r="B703" s="2"/>
      <c r="C703" s="2"/>
      <c r="D703" s="2"/>
      <c r="E703" s="2"/>
      <c r="F703" s="2"/>
      <c r="G703" s="34"/>
      <c r="H703" s="2"/>
      <c r="I703" s="56"/>
      <c r="R703" s="23" t="str">
        <f t="shared" si="265"/>
        <v>t31</v>
      </c>
      <c r="S703" s="23">
        <f t="shared" si="266"/>
        <v>0</v>
      </c>
      <c r="T703" s="22">
        <f>+AA$13</f>
        <v>0</v>
      </c>
      <c r="U703" s="33">
        <f t="shared" si="267"/>
        <v>0</v>
      </c>
      <c r="V703" s="23">
        <f t="shared" si="271"/>
        <v>0</v>
      </c>
      <c r="X703" s="33">
        <f t="shared" si="269"/>
        <v>0</v>
      </c>
      <c r="Y703" s="23">
        <f t="shared" si="270"/>
        <v>0</v>
      </c>
    </row>
    <row r="704" spans="1:25" x14ac:dyDescent="0.25">
      <c r="A704" s="55" t="s">
        <v>173</v>
      </c>
      <c r="B704" s="2"/>
      <c r="C704" s="2"/>
      <c r="D704" s="2"/>
      <c r="E704" s="2"/>
      <c r="F704" s="2"/>
      <c r="G704" s="34"/>
      <c r="H704" s="2"/>
      <c r="I704" s="56"/>
      <c r="R704" s="23" t="str">
        <f t="shared" si="265"/>
        <v>t31</v>
      </c>
      <c r="S704" s="23">
        <f t="shared" si="266"/>
        <v>0</v>
      </c>
      <c r="T704" s="22">
        <f>+AA$14</f>
        <v>0</v>
      </c>
      <c r="U704" s="33">
        <f t="shared" si="267"/>
        <v>0</v>
      </c>
      <c r="V704" s="23">
        <f t="shared" si="271"/>
        <v>0</v>
      </c>
      <c r="X704" s="33">
        <f t="shared" si="269"/>
        <v>0</v>
      </c>
      <c r="Y704" s="23">
        <f t="shared" si="270"/>
        <v>0</v>
      </c>
    </row>
    <row r="705" spans="1:25" x14ac:dyDescent="0.25">
      <c r="A705" s="55" t="s">
        <v>174</v>
      </c>
      <c r="B705" s="2"/>
      <c r="C705" s="2"/>
      <c r="D705" s="2"/>
      <c r="E705" s="2"/>
      <c r="F705" s="2"/>
      <c r="G705" s="34"/>
      <c r="H705" s="2"/>
      <c r="I705" s="56"/>
      <c r="R705" s="23" t="str">
        <f t="shared" si="265"/>
        <v>t31</v>
      </c>
      <c r="S705" s="23">
        <f t="shared" si="266"/>
        <v>0</v>
      </c>
      <c r="T705" s="22">
        <f>+AA$15</f>
        <v>0</v>
      </c>
      <c r="U705" s="33">
        <f t="shared" si="267"/>
        <v>0</v>
      </c>
      <c r="V705" s="23">
        <f t="shared" si="271"/>
        <v>0</v>
      </c>
      <c r="X705" s="33">
        <f t="shared" si="269"/>
        <v>0</v>
      </c>
      <c r="Y705" s="23">
        <f t="shared" si="270"/>
        <v>0</v>
      </c>
    </row>
    <row r="706" spans="1:25" x14ac:dyDescent="0.25">
      <c r="A706" s="55"/>
      <c r="B706" s="34"/>
      <c r="C706" s="34"/>
      <c r="D706" s="34"/>
      <c r="E706" s="34"/>
      <c r="F706" s="34"/>
      <c r="G706" s="34"/>
      <c r="H706" s="34"/>
      <c r="I706" s="59"/>
      <c r="R706" s="23" t="str">
        <f t="shared" si="265"/>
        <v>t31</v>
      </c>
      <c r="S706" s="23">
        <f t="shared" si="266"/>
        <v>0</v>
      </c>
      <c r="T706" s="22">
        <f>+AA$16</f>
        <v>0</v>
      </c>
      <c r="U706" s="33">
        <f t="shared" si="267"/>
        <v>0</v>
      </c>
      <c r="V706" s="23">
        <f t="shared" si="271"/>
        <v>0</v>
      </c>
      <c r="X706" s="33">
        <f t="shared" si="269"/>
        <v>0</v>
      </c>
      <c r="Y706" s="23">
        <f t="shared" si="270"/>
        <v>0</v>
      </c>
    </row>
    <row r="707" spans="1:25" x14ac:dyDescent="0.25">
      <c r="A707" s="55"/>
      <c r="B707" s="34"/>
      <c r="C707" s="34"/>
      <c r="D707" s="34"/>
      <c r="E707" s="34"/>
      <c r="F707" s="34"/>
      <c r="G707" s="34"/>
      <c r="H707" s="34"/>
      <c r="I707" s="59"/>
      <c r="R707" s="23" t="str">
        <f t="shared" si="265"/>
        <v>t31</v>
      </c>
      <c r="S707" s="23">
        <f t="shared" si="266"/>
        <v>0</v>
      </c>
      <c r="T707" s="22">
        <f>+AA$17</f>
        <v>0</v>
      </c>
      <c r="U707" s="33">
        <f t="shared" si="267"/>
        <v>0</v>
      </c>
      <c r="V707" s="23">
        <f t="shared" si="271"/>
        <v>0</v>
      </c>
      <c r="X707" s="33">
        <f t="shared" si="269"/>
        <v>0</v>
      </c>
      <c r="Y707" s="23">
        <f t="shared" si="270"/>
        <v>0</v>
      </c>
    </row>
    <row r="708" spans="1:25" x14ac:dyDescent="0.25">
      <c r="A708" s="55"/>
      <c r="B708" s="34"/>
      <c r="C708" s="34"/>
      <c r="D708" s="34"/>
      <c r="E708" s="34"/>
      <c r="F708" s="34"/>
      <c r="G708" s="34"/>
      <c r="H708" s="34"/>
      <c r="I708" s="59"/>
      <c r="R708" s="23" t="str">
        <f t="shared" si="265"/>
        <v>t31</v>
      </c>
      <c r="S708" s="23">
        <f t="shared" si="266"/>
        <v>0</v>
      </c>
      <c r="T708" s="22">
        <f>+AA$18</f>
        <v>0</v>
      </c>
      <c r="U708" s="33">
        <f t="shared" si="267"/>
        <v>0</v>
      </c>
      <c r="V708" s="23">
        <f t="shared" si="271"/>
        <v>0</v>
      </c>
      <c r="X708" s="33">
        <f t="shared" si="269"/>
        <v>0</v>
      </c>
      <c r="Y708" s="23">
        <f t="shared" si="270"/>
        <v>0</v>
      </c>
    </row>
    <row r="709" spans="1:25" x14ac:dyDescent="0.25">
      <c r="A709" s="55"/>
      <c r="B709" s="34"/>
      <c r="C709" s="34"/>
      <c r="D709" s="34"/>
      <c r="E709" s="34"/>
      <c r="F709" s="34"/>
      <c r="G709" s="34"/>
      <c r="H709" s="34"/>
      <c r="I709" s="59"/>
      <c r="R709" s="23" t="str">
        <f t="shared" si="265"/>
        <v>t31</v>
      </c>
      <c r="S709" s="23">
        <f t="shared" si="266"/>
        <v>0</v>
      </c>
      <c r="T709" s="22">
        <f>+AA$19</f>
        <v>0</v>
      </c>
      <c r="U709" s="33">
        <f t="shared" si="267"/>
        <v>0</v>
      </c>
      <c r="V709" s="23">
        <f t="shared" si="271"/>
        <v>0</v>
      </c>
      <c r="X709" s="33">
        <f t="shared" si="269"/>
        <v>0</v>
      </c>
      <c r="Y709" s="23">
        <f t="shared" si="270"/>
        <v>0</v>
      </c>
    </row>
    <row r="710" spans="1:25" x14ac:dyDescent="0.25">
      <c r="A710" s="55"/>
      <c r="B710" s="34"/>
      <c r="C710" s="34"/>
      <c r="D710" s="34"/>
      <c r="E710" s="34"/>
      <c r="F710" s="34"/>
      <c r="G710" s="34"/>
      <c r="H710" s="34"/>
      <c r="I710" s="59"/>
      <c r="R710" s="23" t="str">
        <f t="shared" si="265"/>
        <v>t31</v>
      </c>
      <c r="S710" s="23">
        <f t="shared" si="266"/>
        <v>0</v>
      </c>
      <c r="T710" s="22">
        <f>+AA$20</f>
        <v>0</v>
      </c>
      <c r="U710" s="33">
        <f t="shared" si="267"/>
        <v>0</v>
      </c>
      <c r="V710" s="23">
        <f t="shared" si="271"/>
        <v>0</v>
      </c>
      <c r="X710" s="33">
        <f t="shared" si="269"/>
        <v>0</v>
      </c>
      <c r="Y710" s="23">
        <f t="shared" si="270"/>
        <v>0</v>
      </c>
    </row>
    <row r="711" spans="1:25" x14ac:dyDescent="0.25">
      <c r="A711" s="55"/>
      <c r="B711" s="34"/>
      <c r="C711" s="34"/>
      <c r="D711" s="34"/>
      <c r="E711" s="34"/>
      <c r="F711" s="34"/>
      <c r="G711" s="34"/>
      <c r="H711" s="34"/>
      <c r="I711" s="59"/>
      <c r="R711" s="23" t="str">
        <f t="shared" si="265"/>
        <v>t31</v>
      </c>
      <c r="S711" s="23">
        <f t="shared" si="266"/>
        <v>0</v>
      </c>
      <c r="T711" s="22">
        <f>+AA$21</f>
        <v>0</v>
      </c>
      <c r="U711" s="33">
        <f t="shared" si="267"/>
        <v>0</v>
      </c>
      <c r="V711" s="23">
        <f>+U711*S711</f>
        <v>0</v>
      </c>
      <c r="X711" s="33">
        <f t="shared" si="269"/>
        <v>0</v>
      </c>
      <c r="Y711" s="23">
        <f t="shared" si="270"/>
        <v>0</v>
      </c>
    </row>
    <row r="712" spans="1:25" x14ac:dyDescent="0.25">
      <c r="A712" s="55"/>
      <c r="B712" s="34"/>
      <c r="C712" s="34"/>
      <c r="D712" s="34"/>
      <c r="E712" s="34"/>
      <c r="F712" s="34"/>
      <c r="G712" s="34"/>
      <c r="H712" s="34"/>
      <c r="I712" s="59"/>
      <c r="R712" s="23" t="str">
        <f t="shared" si="265"/>
        <v>t31</v>
      </c>
      <c r="S712" s="23">
        <f t="shared" si="266"/>
        <v>0</v>
      </c>
      <c r="T712" s="22">
        <f>+AA$22</f>
        <v>0</v>
      </c>
      <c r="U712" s="33">
        <f t="shared" si="267"/>
        <v>0</v>
      </c>
      <c r="V712" s="23">
        <f t="shared" ref="V712:V715" si="272">+U712*S712</f>
        <v>0</v>
      </c>
      <c r="X712" s="33">
        <f t="shared" si="269"/>
        <v>0</v>
      </c>
      <c r="Y712" s="23">
        <f t="shared" si="270"/>
        <v>0</v>
      </c>
    </row>
    <row r="713" spans="1:25" x14ac:dyDescent="0.25">
      <c r="A713" s="55"/>
      <c r="B713" s="34"/>
      <c r="C713" s="34"/>
      <c r="D713" s="34"/>
      <c r="E713" s="34"/>
      <c r="F713" s="34"/>
      <c r="G713" s="34"/>
      <c r="H713" s="34"/>
      <c r="I713" s="59"/>
      <c r="R713" s="23" t="str">
        <f t="shared" si="265"/>
        <v>t31</v>
      </c>
      <c r="S713" s="23">
        <f t="shared" si="266"/>
        <v>0</v>
      </c>
      <c r="T713" s="22">
        <f>+AA$23</f>
        <v>0</v>
      </c>
      <c r="U713" s="33">
        <f t="shared" si="267"/>
        <v>0</v>
      </c>
      <c r="V713" s="23">
        <f t="shared" si="272"/>
        <v>0</v>
      </c>
      <c r="X713" s="33">
        <f t="shared" si="269"/>
        <v>0</v>
      </c>
      <c r="Y713" s="23">
        <f t="shared" si="270"/>
        <v>0</v>
      </c>
    </row>
    <row r="714" spans="1:25" x14ac:dyDescent="0.25">
      <c r="A714" s="55"/>
      <c r="B714" s="34"/>
      <c r="C714" s="34"/>
      <c r="D714" s="34"/>
      <c r="E714" s="34"/>
      <c r="F714" s="34"/>
      <c r="G714" s="34"/>
      <c r="H714" s="34"/>
      <c r="I714" s="59"/>
      <c r="R714" s="23" t="str">
        <f t="shared" si="265"/>
        <v>t31</v>
      </c>
      <c r="S714" s="23">
        <f t="shared" si="266"/>
        <v>0</v>
      </c>
      <c r="T714" s="22">
        <f>+AA$24</f>
        <v>0</v>
      </c>
      <c r="U714" s="33">
        <f t="shared" si="267"/>
        <v>0</v>
      </c>
      <c r="V714" s="23">
        <f t="shared" si="272"/>
        <v>0</v>
      </c>
      <c r="X714" s="33">
        <f t="shared" si="269"/>
        <v>0</v>
      </c>
      <c r="Y714" s="23">
        <f t="shared" si="270"/>
        <v>0</v>
      </c>
    </row>
    <row r="715" spans="1:25" x14ac:dyDescent="0.25">
      <c r="A715" s="55"/>
      <c r="B715" s="34"/>
      <c r="C715" s="34"/>
      <c r="D715" s="34"/>
      <c r="E715" s="34"/>
      <c r="F715" s="34"/>
      <c r="G715" s="34"/>
      <c r="H715" s="34"/>
      <c r="I715" s="59"/>
      <c r="R715" s="23" t="str">
        <f t="shared" si="265"/>
        <v>t31</v>
      </c>
      <c r="S715" s="23">
        <f t="shared" si="266"/>
        <v>0</v>
      </c>
      <c r="T715" s="22">
        <f>+AA$25</f>
        <v>0</v>
      </c>
      <c r="U715" s="33">
        <f t="shared" si="267"/>
        <v>0</v>
      </c>
      <c r="V715" s="23">
        <f t="shared" si="272"/>
        <v>0</v>
      </c>
      <c r="X715" s="33">
        <f t="shared" si="269"/>
        <v>0</v>
      </c>
      <c r="Y715" s="23">
        <f>+(X715*S715)*$Y$4</f>
        <v>0</v>
      </c>
    </row>
    <row r="716" spans="1:25" ht="15.75" thickBot="1" x14ac:dyDescent="0.3">
      <c r="A716" s="60"/>
      <c r="B716" s="61"/>
      <c r="C716" s="61"/>
      <c r="D716" s="61"/>
      <c r="E716" s="61"/>
      <c r="F716" s="61"/>
      <c r="G716" s="61"/>
      <c r="H716" s="61"/>
      <c r="I716" s="62"/>
      <c r="R716" s="23" t="str">
        <f t="shared" si="265"/>
        <v>t31</v>
      </c>
      <c r="S716" s="23">
        <f t="shared" si="266"/>
        <v>0</v>
      </c>
      <c r="T716" s="22">
        <f>+AA$26</f>
        <v>0</v>
      </c>
      <c r="U716" s="33">
        <f t="shared" si="267"/>
        <v>0</v>
      </c>
      <c r="V716" s="23">
        <f>+U716*S716</f>
        <v>0</v>
      </c>
      <c r="X716" s="33">
        <f t="shared" si="269"/>
        <v>0</v>
      </c>
      <c r="Y716" s="23">
        <f t="shared" ref="Y716" si="273">+(X716*S716)*$Y$4</f>
        <v>0</v>
      </c>
    </row>
    <row r="718" spans="1:25" ht="15.75" thickBot="1" x14ac:dyDescent="0.3"/>
    <row r="719" spans="1:25" ht="15.75" x14ac:dyDescent="0.25">
      <c r="A719" s="50" t="s">
        <v>224</v>
      </c>
      <c r="B719" s="51">
        <f>VLOOKUP(A719,'Lista de Trabajadores'!$A$7:$E$105,2,0)</f>
        <v>0</v>
      </c>
      <c r="C719" s="51">
        <f>VLOOKUP(A719,'Lista de Trabajadores'!$A$7:$E$105,3,0)</f>
        <v>0</v>
      </c>
      <c r="D719" s="52">
        <f>VLOOKUP(A719,'Lista de Trabajadores'!$A$7:$E$105,4,0)</f>
        <v>0</v>
      </c>
      <c r="E719" s="53"/>
      <c r="F719" s="53"/>
      <c r="G719" s="53"/>
      <c r="H719" s="53"/>
      <c r="I719" s="54"/>
      <c r="J719" s="37"/>
      <c r="Q719" s="37"/>
      <c r="S719" s="37"/>
      <c r="T719" s="37"/>
      <c r="U719" s="36"/>
      <c r="V719" s="37"/>
      <c r="W719" s="37"/>
      <c r="X719" s="36"/>
      <c r="Y719" s="37"/>
    </row>
    <row r="720" spans="1:25" x14ac:dyDescent="0.25">
      <c r="A720" s="55" t="s">
        <v>166</v>
      </c>
      <c r="B720" s="2"/>
      <c r="C720" s="2"/>
      <c r="D720" s="2"/>
      <c r="E720" s="2"/>
      <c r="F720" s="2"/>
      <c r="G720" s="34"/>
      <c r="H720" s="2"/>
      <c r="I720" s="56"/>
      <c r="R720" s="23" t="str">
        <f>A$719</f>
        <v>t32</v>
      </c>
      <c r="S720" s="23">
        <f>D$719</f>
        <v>0</v>
      </c>
      <c r="T720" s="22">
        <f>+AA$7</f>
        <v>0</v>
      </c>
      <c r="U720" s="33">
        <f>COUNTIF($B$720:$F$728,T720)</f>
        <v>0</v>
      </c>
      <c r="V720" s="23">
        <f>+U720*S720</f>
        <v>0</v>
      </c>
      <c r="X720" s="33">
        <f>SUMIF($H$720:$H$728,T720,$I$720:$I$728)</f>
        <v>0</v>
      </c>
      <c r="Y720" s="23">
        <f>+(X720*S720)*$Y$4</f>
        <v>0</v>
      </c>
    </row>
    <row r="721" spans="1:25" x14ac:dyDescent="0.25">
      <c r="A721" s="55" t="s">
        <v>167</v>
      </c>
      <c r="B721" s="2"/>
      <c r="C721" s="2"/>
      <c r="D721" s="2"/>
      <c r="E721" s="2"/>
      <c r="F721" s="2"/>
      <c r="G721" s="34"/>
      <c r="H721" s="2"/>
      <c r="I721" s="56"/>
      <c r="R721" s="23" t="str">
        <f t="shared" ref="R721:R739" si="274">A$719</f>
        <v>t32</v>
      </c>
      <c r="S721" s="23">
        <f t="shared" ref="S721:S739" si="275">D$719</f>
        <v>0</v>
      </c>
      <c r="T721" s="22">
        <f>+AA$8</f>
        <v>0</v>
      </c>
      <c r="U721" s="33">
        <f t="shared" ref="U721:U739" si="276">COUNTIF($B$720:$F$728,T721)</f>
        <v>0</v>
      </c>
      <c r="V721" s="23">
        <f t="shared" ref="V721:V722" si="277">+U721*S721</f>
        <v>0</v>
      </c>
      <c r="X721" s="33">
        <f t="shared" ref="X721:X739" si="278">SUMIF($H$720:$H$728,T721,$I$720:$I$728)</f>
        <v>0</v>
      </c>
      <c r="Y721" s="23">
        <f t="shared" ref="Y721:Y737" si="279">+(X721*S721)*$Y$4</f>
        <v>0</v>
      </c>
    </row>
    <row r="722" spans="1:25" x14ac:dyDescent="0.25">
      <c r="A722" s="55" t="s">
        <v>168</v>
      </c>
      <c r="B722" s="2"/>
      <c r="C722" s="2"/>
      <c r="D722" s="2"/>
      <c r="E722" s="2"/>
      <c r="F722" s="2"/>
      <c r="G722" s="34"/>
      <c r="H722" s="2"/>
      <c r="I722" s="56"/>
      <c r="R722" s="23" t="str">
        <f t="shared" si="274"/>
        <v>t32</v>
      </c>
      <c r="S722" s="23">
        <f t="shared" si="275"/>
        <v>0</v>
      </c>
      <c r="T722" s="22">
        <f>+AA$9</f>
        <v>0</v>
      </c>
      <c r="U722" s="33">
        <f t="shared" si="276"/>
        <v>0</v>
      </c>
      <c r="V722" s="23">
        <f t="shared" si="277"/>
        <v>0</v>
      </c>
      <c r="X722" s="33">
        <f t="shared" si="278"/>
        <v>0</v>
      </c>
      <c r="Y722" s="23">
        <f t="shared" si="279"/>
        <v>0</v>
      </c>
    </row>
    <row r="723" spans="1:25" x14ac:dyDescent="0.25">
      <c r="A723" s="55" t="s">
        <v>169</v>
      </c>
      <c r="B723" s="2"/>
      <c r="C723" s="2"/>
      <c r="D723" s="2"/>
      <c r="E723" s="2"/>
      <c r="F723" s="2"/>
      <c r="G723" s="34"/>
      <c r="H723" s="2"/>
      <c r="I723" s="56"/>
      <c r="R723" s="23" t="str">
        <f t="shared" si="274"/>
        <v>t32</v>
      </c>
      <c r="S723" s="23">
        <f t="shared" si="275"/>
        <v>0</v>
      </c>
      <c r="T723" s="22">
        <f>+AA$10</f>
        <v>0</v>
      </c>
      <c r="U723" s="33">
        <f t="shared" si="276"/>
        <v>0</v>
      </c>
      <c r="V723" s="23">
        <f>+U723*S723</f>
        <v>0</v>
      </c>
      <c r="X723" s="33">
        <f t="shared" si="278"/>
        <v>0</v>
      </c>
      <c r="Y723" s="23">
        <f t="shared" si="279"/>
        <v>0</v>
      </c>
    </row>
    <row r="724" spans="1:25" ht="15.75" thickBot="1" x14ac:dyDescent="0.3">
      <c r="A724" s="55" t="s">
        <v>170</v>
      </c>
      <c r="B724" s="46"/>
      <c r="C724" s="46"/>
      <c r="D724" s="46"/>
      <c r="E724" s="46"/>
      <c r="F724" s="46"/>
      <c r="G724" s="34"/>
      <c r="H724" s="46"/>
      <c r="I724" s="57"/>
      <c r="R724" s="23" t="str">
        <f t="shared" si="274"/>
        <v>t32</v>
      </c>
      <c r="S724" s="23">
        <f t="shared" si="275"/>
        <v>0</v>
      </c>
      <c r="T724" s="22">
        <f>+AA$11</f>
        <v>0</v>
      </c>
      <c r="U724" s="33">
        <f t="shared" si="276"/>
        <v>0</v>
      </c>
      <c r="V724" s="23">
        <f t="shared" ref="V724:V733" si="280">+U724*S724</f>
        <v>0</v>
      </c>
      <c r="X724" s="33">
        <f t="shared" si="278"/>
        <v>0</v>
      </c>
      <c r="Y724" s="23">
        <f t="shared" si="279"/>
        <v>0</v>
      </c>
    </row>
    <row r="725" spans="1:25" x14ac:dyDescent="0.25">
      <c r="A725" s="55" t="s">
        <v>171</v>
      </c>
      <c r="B725" s="45"/>
      <c r="C725" s="45"/>
      <c r="D725" s="45"/>
      <c r="E725" s="45"/>
      <c r="F725" s="45"/>
      <c r="G725" s="34"/>
      <c r="H725" s="45"/>
      <c r="I725" s="58"/>
      <c r="R725" s="23" t="str">
        <f t="shared" si="274"/>
        <v>t32</v>
      </c>
      <c r="S725" s="23">
        <f t="shared" si="275"/>
        <v>0</v>
      </c>
      <c r="T725" s="22">
        <f>+AA$12</f>
        <v>0</v>
      </c>
      <c r="U725" s="33">
        <f t="shared" si="276"/>
        <v>0</v>
      </c>
      <c r="V725" s="23">
        <f t="shared" si="280"/>
        <v>0</v>
      </c>
      <c r="X725" s="33">
        <f t="shared" si="278"/>
        <v>0</v>
      </c>
      <c r="Y725" s="23">
        <f t="shared" si="279"/>
        <v>0</v>
      </c>
    </row>
    <row r="726" spans="1:25" x14ac:dyDescent="0.25">
      <c r="A726" s="55" t="s">
        <v>172</v>
      </c>
      <c r="B726" s="2"/>
      <c r="C726" s="2"/>
      <c r="D726" s="2"/>
      <c r="E726" s="2"/>
      <c r="F726" s="2"/>
      <c r="G726" s="34"/>
      <c r="H726" s="2"/>
      <c r="I726" s="56"/>
      <c r="R726" s="23" t="str">
        <f t="shared" si="274"/>
        <v>t32</v>
      </c>
      <c r="S726" s="23">
        <f t="shared" si="275"/>
        <v>0</v>
      </c>
      <c r="T726" s="22">
        <f>+AA$13</f>
        <v>0</v>
      </c>
      <c r="U726" s="33">
        <f t="shared" si="276"/>
        <v>0</v>
      </c>
      <c r="V726" s="23">
        <f t="shared" si="280"/>
        <v>0</v>
      </c>
      <c r="X726" s="33">
        <f t="shared" si="278"/>
        <v>0</v>
      </c>
      <c r="Y726" s="23">
        <f t="shared" si="279"/>
        <v>0</v>
      </c>
    </row>
    <row r="727" spans="1:25" x14ac:dyDescent="0.25">
      <c r="A727" s="55" t="s">
        <v>173</v>
      </c>
      <c r="B727" s="2"/>
      <c r="C727" s="2"/>
      <c r="D727" s="2"/>
      <c r="E727" s="2"/>
      <c r="F727" s="2"/>
      <c r="G727" s="34"/>
      <c r="H727" s="2"/>
      <c r="I727" s="56"/>
      <c r="R727" s="23" t="str">
        <f t="shared" si="274"/>
        <v>t32</v>
      </c>
      <c r="S727" s="23">
        <f t="shared" si="275"/>
        <v>0</v>
      </c>
      <c r="T727" s="22">
        <f>+AA$14</f>
        <v>0</v>
      </c>
      <c r="U727" s="33">
        <f t="shared" si="276"/>
        <v>0</v>
      </c>
      <c r="V727" s="23">
        <f t="shared" si="280"/>
        <v>0</v>
      </c>
      <c r="X727" s="33">
        <f t="shared" si="278"/>
        <v>0</v>
      </c>
      <c r="Y727" s="23">
        <f t="shared" si="279"/>
        <v>0</v>
      </c>
    </row>
    <row r="728" spans="1:25" x14ac:dyDescent="0.25">
      <c r="A728" s="55" t="s">
        <v>174</v>
      </c>
      <c r="B728" s="2"/>
      <c r="C728" s="2"/>
      <c r="D728" s="2"/>
      <c r="E728" s="2"/>
      <c r="F728" s="2"/>
      <c r="G728" s="34"/>
      <c r="H728" s="2"/>
      <c r="I728" s="56"/>
      <c r="R728" s="23" t="str">
        <f t="shared" si="274"/>
        <v>t32</v>
      </c>
      <c r="S728" s="23">
        <f t="shared" si="275"/>
        <v>0</v>
      </c>
      <c r="T728" s="22">
        <f>+AA$15</f>
        <v>0</v>
      </c>
      <c r="U728" s="33">
        <f t="shared" si="276"/>
        <v>0</v>
      </c>
      <c r="V728" s="23">
        <f t="shared" si="280"/>
        <v>0</v>
      </c>
      <c r="X728" s="33">
        <f t="shared" si="278"/>
        <v>0</v>
      </c>
      <c r="Y728" s="23">
        <f t="shared" si="279"/>
        <v>0</v>
      </c>
    </row>
    <row r="729" spans="1:25" x14ac:dyDescent="0.25">
      <c r="A729" s="55"/>
      <c r="B729" s="34"/>
      <c r="C729" s="34"/>
      <c r="D729" s="34"/>
      <c r="E729" s="34"/>
      <c r="F729" s="34"/>
      <c r="G729" s="34"/>
      <c r="H729" s="34"/>
      <c r="I729" s="59"/>
      <c r="R729" s="23" t="str">
        <f t="shared" si="274"/>
        <v>t32</v>
      </c>
      <c r="S729" s="23">
        <f t="shared" si="275"/>
        <v>0</v>
      </c>
      <c r="T729" s="22">
        <f>+AA$16</f>
        <v>0</v>
      </c>
      <c r="U729" s="33">
        <f t="shared" si="276"/>
        <v>0</v>
      </c>
      <c r="V729" s="23">
        <f t="shared" si="280"/>
        <v>0</v>
      </c>
      <c r="X729" s="33">
        <f t="shared" si="278"/>
        <v>0</v>
      </c>
      <c r="Y729" s="23">
        <f t="shared" si="279"/>
        <v>0</v>
      </c>
    </row>
    <row r="730" spans="1:25" x14ac:dyDescent="0.25">
      <c r="A730" s="55"/>
      <c r="B730" s="34"/>
      <c r="C730" s="34"/>
      <c r="D730" s="34"/>
      <c r="E730" s="34"/>
      <c r="F730" s="34"/>
      <c r="G730" s="34"/>
      <c r="H730" s="34"/>
      <c r="I730" s="59"/>
      <c r="R730" s="23" t="str">
        <f t="shared" si="274"/>
        <v>t32</v>
      </c>
      <c r="S730" s="23">
        <f t="shared" si="275"/>
        <v>0</v>
      </c>
      <c r="T730" s="22">
        <f>+AA$17</f>
        <v>0</v>
      </c>
      <c r="U730" s="33">
        <f t="shared" si="276"/>
        <v>0</v>
      </c>
      <c r="V730" s="23">
        <f t="shared" si="280"/>
        <v>0</v>
      </c>
      <c r="X730" s="33">
        <f t="shared" si="278"/>
        <v>0</v>
      </c>
      <c r="Y730" s="23">
        <f t="shared" si="279"/>
        <v>0</v>
      </c>
    </row>
    <row r="731" spans="1:25" x14ac:dyDescent="0.25">
      <c r="A731" s="55"/>
      <c r="B731" s="34"/>
      <c r="C731" s="34"/>
      <c r="D731" s="34"/>
      <c r="E731" s="34"/>
      <c r="F731" s="34"/>
      <c r="G731" s="34"/>
      <c r="H731" s="34"/>
      <c r="I731" s="59"/>
      <c r="R731" s="23" t="str">
        <f t="shared" si="274"/>
        <v>t32</v>
      </c>
      <c r="S731" s="23">
        <f t="shared" si="275"/>
        <v>0</v>
      </c>
      <c r="T731" s="22">
        <f>+AA$18</f>
        <v>0</v>
      </c>
      <c r="U731" s="33">
        <f t="shared" si="276"/>
        <v>0</v>
      </c>
      <c r="V731" s="23">
        <f t="shared" si="280"/>
        <v>0</v>
      </c>
      <c r="X731" s="33">
        <f t="shared" si="278"/>
        <v>0</v>
      </c>
      <c r="Y731" s="23">
        <f t="shared" si="279"/>
        <v>0</v>
      </c>
    </row>
    <row r="732" spans="1:25" x14ac:dyDescent="0.25">
      <c r="A732" s="55"/>
      <c r="B732" s="34"/>
      <c r="C732" s="34"/>
      <c r="D732" s="34"/>
      <c r="E732" s="34"/>
      <c r="F732" s="34"/>
      <c r="G732" s="34"/>
      <c r="H732" s="34"/>
      <c r="I732" s="59"/>
      <c r="R732" s="23" t="str">
        <f t="shared" si="274"/>
        <v>t32</v>
      </c>
      <c r="S732" s="23">
        <f t="shared" si="275"/>
        <v>0</v>
      </c>
      <c r="T732" s="22">
        <f>+AA$19</f>
        <v>0</v>
      </c>
      <c r="U732" s="33">
        <f t="shared" si="276"/>
        <v>0</v>
      </c>
      <c r="V732" s="23">
        <f t="shared" si="280"/>
        <v>0</v>
      </c>
      <c r="X732" s="33">
        <f t="shared" si="278"/>
        <v>0</v>
      </c>
      <c r="Y732" s="23">
        <f t="shared" si="279"/>
        <v>0</v>
      </c>
    </row>
    <row r="733" spans="1:25" x14ac:dyDescent="0.25">
      <c r="A733" s="55"/>
      <c r="B733" s="34"/>
      <c r="C733" s="34"/>
      <c r="D733" s="34"/>
      <c r="E733" s="34"/>
      <c r="F733" s="34"/>
      <c r="G733" s="34"/>
      <c r="H733" s="34"/>
      <c r="I733" s="59"/>
      <c r="R733" s="23" t="str">
        <f t="shared" si="274"/>
        <v>t32</v>
      </c>
      <c r="S733" s="23">
        <f t="shared" si="275"/>
        <v>0</v>
      </c>
      <c r="T733" s="22">
        <f>+AA$20</f>
        <v>0</v>
      </c>
      <c r="U733" s="33">
        <f t="shared" si="276"/>
        <v>0</v>
      </c>
      <c r="V733" s="23">
        <f t="shared" si="280"/>
        <v>0</v>
      </c>
      <c r="X733" s="33">
        <f t="shared" si="278"/>
        <v>0</v>
      </c>
      <c r="Y733" s="23">
        <f t="shared" si="279"/>
        <v>0</v>
      </c>
    </row>
    <row r="734" spans="1:25" x14ac:dyDescent="0.25">
      <c r="A734" s="55"/>
      <c r="B734" s="34"/>
      <c r="C734" s="34"/>
      <c r="D734" s="34"/>
      <c r="E734" s="34"/>
      <c r="F734" s="34"/>
      <c r="G734" s="34"/>
      <c r="H734" s="34"/>
      <c r="I734" s="59"/>
      <c r="R734" s="23" t="str">
        <f t="shared" si="274"/>
        <v>t32</v>
      </c>
      <c r="S734" s="23">
        <f t="shared" si="275"/>
        <v>0</v>
      </c>
      <c r="T734" s="22">
        <f>+AA$21</f>
        <v>0</v>
      </c>
      <c r="U734" s="33">
        <f t="shared" si="276"/>
        <v>0</v>
      </c>
      <c r="V734" s="23">
        <f>+U734*S734</f>
        <v>0</v>
      </c>
      <c r="X734" s="33">
        <f t="shared" si="278"/>
        <v>0</v>
      </c>
      <c r="Y734" s="23">
        <f t="shared" si="279"/>
        <v>0</v>
      </c>
    </row>
    <row r="735" spans="1:25" x14ac:dyDescent="0.25">
      <c r="A735" s="55"/>
      <c r="B735" s="34"/>
      <c r="C735" s="34"/>
      <c r="D735" s="34"/>
      <c r="E735" s="34"/>
      <c r="F735" s="34"/>
      <c r="G735" s="34"/>
      <c r="H735" s="34"/>
      <c r="I735" s="59"/>
      <c r="R735" s="23" t="str">
        <f t="shared" si="274"/>
        <v>t32</v>
      </c>
      <c r="S735" s="23">
        <f t="shared" si="275"/>
        <v>0</v>
      </c>
      <c r="T735" s="22">
        <f>+AA$22</f>
        <v>0</v>
      </c>
      <c r="U735" s="33">
        <f t="shared" si="276"/>
        <v>0</v>
      </c>
      <c r="V735" s="23">
        <f t="shared" ref="V735:V738" si="281">+U735*S735</f>
        <v>0</v>
      </c>
      <c r="X735" s="33">
        <f t="shared" si="278"/>
        <v>0</v>
      </c>
      <c r="Y735" s="23">
        <f t="shared" si="279"/>
        <v>0</v>
      </c>
    </row>
    <row r="736" spans="1:25" x14ac:dyDescent="0.25">
      <c r="A736" s="55"/>
      <c r="B736" s="34"/>
      <c r="C736" s="34"/>
      <c r="D736" s="34"/>
      <c r="E736" s="34"/>
      <c r="F736" s="34"/>
      <c r="G736" s="34"/>
      <c r="H736" s="34"/>
      <c r="I736" s="59"/>
      <c r="R736" s="23" t="str">
        <f t="shared" si="274"/>
        <v>t32</v>
      </c>
      <c r="S736" s="23">
        <f t="shared" si="275"/>
        <v>0</v>
      </c>
      <c r="T736" s="22">
        <f>+AA$23</f>
        <v>0</v>
      </c>
      <c r="U736" s="33">
        <f t="shared" si="276"/>
        <v>0</v>
      </c>
      <c r="V736" s="23">
        <f t="shared" si="281"/>
        <v>0</v>
      </c>
      <c r="X736" s="33">
        <f t="shared" si="278"/>
        <v>0</v>
      </c>
      <c r="Y736" s="23">
        <f t="shared" si="279"/>
        <v>0</v>
      </c>
    </row>
    <row r="737" spans="1:25" x14ac:dyDescent="0.25">
      <c r="A737" s="55"/>
      <c r="B737" s="34"/>
      <c r="C737" s="34"/>
      <c r="D737" s="34"/>
      <c r="E737" s="34"/>
      <c r="F737" s="34"/>
      <c r="G737" s="34"/>
      <c r="H737" s="34"/>
      <c r="I737" s="59"/>
      <c r="R737" s="23" t="str">
        <f t="shared" si="274"/>
        <v>t32</v>
      </c>
      <c r="S737" s="23">
        <f t="shared" si="275"/>
        <v>0</v>
      </c>
      <c r="T737" s="22">
        <f>+AA$24</f>
        <v>0</v>
      </c>
      <c r="U737" s="33">
        <f t="shared" si="276"/>
        <v>0</v>
      </c>
      <c r="V737" s="23">
        <f t="shared" si="281"/>
        <v>0</v>
      </c>
      <c r="X737" s="33">
        <f t="shared" si="278"/>
        <v>0</v>
      </c>
      <c r="Y737" s="23">
        <f t="shared" si="279"/>
        <v>0</v>
      </c>
    </row>
    <row r="738" spans="1:25" x14ac:dyDescent="0.25">
      <c r="A738" s="55"/>
      <c r="B738" s="34"/>
      <c r="C738" s="34"/>
      <c r="D738" s="34"/>
      <c r="E738" s="34"/>
      <c r="F738" s="34"/>
      <c r="G738" s="34"/>
      <c r="H738" s="34"/>
      <c r="I738" s="59"/>
      <c r="R738" s="23" t="str">
        <f t="shared" si="274"/>
        <v>t32</v>
      </c>
      <c r="S738" s="23">
        <f t="shared" si="275"/>
        <v>0</v>
      </c>
      <c r="T738" s="22">
        <f>+AA$25</f>
        <v>0</v>
      </c>
      <c r="U738" s="33">
        <f t="shared" si="276"/>
        <v>0</v>
      </c>
      <c r="V738" s="23">
        <f t="shared" si="281"/>
        <v>0</v>
      </c>
      <c r="X738" s="33">
        <f t="shared" si="278"/>
        <v>0</v>
      </c>
      <c r="Y738" s="23">
        <f>+(X738*S738)*$Y$4</f>
        <v>0</v>
      </c>
    </row>
    <row r="739" spans="1:25" ht="15.75" thickBot="1" x14ac:dyDescent="0.3">
      <c r="A739" s="60"/>
      <c r="B739" s="61"/>
      <c r="C739" s="61"/>
      <c r="D739" s="61"/>
      <c r="E739" s="61"/>
      <c r="F739" s="61"/>
      <c r="G739" s="61"/>
      <c r="H739" s="61"/>
      <c r="I739" s="62"/>
      <c r="R739" s="23" t="str">
        <f t="shared" si="274"/>
        <v>t32</v>
      </c>
      <c r="S739" s="23">
        <f t="shared" si="275"/>
        <v>0</v>
      </c>
      <c r="T739" s="22">
        <f>+AA$26</f>
        <v>0</v>
      </c>
      <c r="U739" s="33">
        <f t="shared" si="276"/>
        <v>0</v>
      </c>
      <c r="V739" s="23">
        <f>+U739*S739</f>
        <v>0</v>
      </c>
      <c r="X739" s="33">
        <f t="shared" si="278"/>
        <v>0</v>
      </c>
      <c r="Y739" s="23">
        <f t="shared" ref="Y739" si="282">+(X739*S739)*$Y$4</f>
        <v>0</v>
      </c>
    </row>
    <row r="741" spans="1:25" ht="15.75" thickBot="1" x14ac:dyDescent="0.3"/>
    <row r="742" spans="1:25" ht="15.75" x14ac:dyDescent="0.25">
      <c r="A742" s="50" t="s">
        <v>232</v>
      </c>
      <c r="B742" s="51">
        <f>VLOOKUP(A742,'Lista de Trabajadores'!$A$7:$E$105,2,0)</f>
        <v>0</v>
      </c>
      <c r="C742" s="51">
        <f>VLOOKUP(A742,'Lista de Trabajadores'!$A$7:$E$105,3,0)</f>
        <v>0</v>
      </c>
      <c r="D742" s="52">
        <f>VLOOKUP(A742,'Lista de Trabajadores'!$A$7:$E$105,4,0)</f>
        <v>0</v>
      </c>
      <c r="E742" s="53"/>
      <c r="F742" s="53"/>
      <c r="G742" s="53"/>
      <c r="H742" s="53"/>
      <c r="I742" s="54"/>
      <c r="J742" s="37"/>
      <c r="Q742" s="37"/>
      <c r="S742" s="37"/>
      <c r="T742" s="37"/>
      <c r="U742" s="36"/>
      <c r="V742" s="37"/>
      <c r="W742" s="37"/>
      <c r="X742" s="36"/>
      <c r="Y742" s="37"/>
    </row>
    <row r="743" spans="1:25" x14ac:dyDescent="0.25">
      <c r="A743" s="55" t="s">
        <v>166</v>
      </c>
      <c r="B743" s="2"/>
      <c r="C743" s="2"/>
      <c r="D743" s="2"/>
      <c r="E743" s="2"/>
      <c r="F743" s="2"/>
      <c r="G743" s="34"/>
      <c r="H743" s="2"/>
      <c r="I743" s="56"/>
      <c r="R743" s="23" t="str">
        <f>A$742</f>
        <v>t33</v>
      </c>
      <c r="S743" s="23">
        <f>D$742</f>
        <v>0</v>
      </c>
      <c r="T743" s="22">
        <f>+AA$7</f>
        <v>0</v>
      </c>
      <c r="U743" s="33">
        <f>COUNTIF($B$743:$F$751,T743)</f>
        <v>0</v>
      </c>
      <c r="V743" s="23">
        <f>+U743*S743</f>
        <v>0</v>
      </c>
      <c r="X743" s="33">
        <f>SUMIF($H$743:$H$751,T743,$I$743:$I$751)</f>
        <v>0</v>
      </c>
      <c r="Y743" s="23">
        <f>+(X743*S743)*$Y$4</f>
        <v>0</v>
      </c>
    </row>
    <row r="744" spans="1:25" x14ac:dyDescent="0.25">
      <c r="A744" s="55" t="s">
        <v>167</v>
      </c>
      <c r="B744" s="2"/>
      <c r="C744" s="2"/>
      <c r="D744" s="2"/>
      <c r="E744" s="2"/>
      <c r="F744" s="2"/>
      <c r="G744" s="34"/>
      <c r="H744" s="2"/>
      <c r="I744" s="56"/>
      <c r="R744" s="23" t="str">
        <f t="shared" ref="R744:R762" si="283">A$742</f>
        <v>t33</v>
      </c>
      <c r="S744" s="23">
        <f t="shared" ref="S744:S762" si="284">D$742</f>
        <v>0</v>
      </c>
      <c r="T744" s="22">
        <f>+AA$8</f>
        <v>0</v>
      </c>
      <c r="U744" s="33">
        <f t="shared" ref="U744:U762" si="285">COUNTIF($B$743:$F$751,T744)</f>
        <v>0</v>
      </c>
      <c r="V744" s="23">
        <f t="shared" ref="V744:V745" si="286">+U744*S744</f>
        <v>0</v>
      </c>
      <c r="X744" s="33">
        <f t="shared" ref="X744:X762" si="287">SUMIF($H$743:$H$751,T744,$I$743:$I$751)</f>
        <v>0</v>
      </c>
      <c r="Y744" s="23">
        <f t="shared" ref="Y744:Y760" si="288">+(X744*S744)*$Y$4</f>
        <v>0</v>
      </c>
    </row>
    <row r="745" spans="1:25" x14ac:dyDescent="0.25">
      <c r="A745" s="55" t="s">
        <v>168</v>
      </c>
      <c r="B745" s="2"/>
      <c r="C745" s="2"/>
      <c r="D745" s="2"/>
      <c r="E745" s="2"/>
      <c r="F745" s="2"/>
      <c r="G745" s="34"/>
      <c r="H745" s="2"/>
      <c r="I745" s="56"/>
      <c r="R745" s="23" t="str">
        <f t="shared" si="283"/>
        <v>t33</v>
      </c>
      <c r="S745" s="23">
        <f t="shared" si="284"/>
        <v>0</v>
      </c>
      <c r="T745" s="22">
        <f>+AA$9</f>
        <v>0</v>
      </c>
      <c r="U745" s="33">
        <f t="shared" si="285"/>
        <v>0</v>
      </c>
      <c r="V745" s="23">
        <f t="shared" si="286"/>
        <v>0</v>
      </c>
      <c r="X745" s="33">
        <f t="shared" si="287"/>
        <v>0</v>
      </c>
      <c r="Y745" s="23">
        <f t="shared" si="288"/>
        <v>0</v>
      </c>
    </row>
    <row r="746" spans="1:25" x14ac:dyDescent="0.25">
      <c r="A746" s="55" t="s">
        <v>169</v>
      </c>
      <c r="B746" s="2"/>
      <c r="C746" s="2"/>
      <c r="D746" s="2"/>
      <c r="E746" s="2"/>
      <c r="F746" s="2"/>
      <c r="G746" s="34"/>
      <c r="H746" s="2"/>
      <c r="I746" s="56"/>
      <c r="R746" s="23" t="str">
        <f t="shared" si="283"/>
        <v>t33</v>
      </c>
      <c r="S746" s="23">
        <f t="shared" si="284"/>
        <v>0</v>
      </c>
      <c r="T746" s="22">
        <f>+AA$10</f>
        <v>0</v>
      </c>
      <c r="U746" s="33">
        <f t="shared" si="285"/>
        <v>0</v>
      </c>
      <c r="V746" s="23">
        <f>+U746*S746</f>
        <v>0</v>
      </c>
      <c r="X746" s="33">
        <f t="shared" si="287"/>
        <v>0</v>
      </c>
      <c r="Y746" s="23">
        <f t="shared" si="288"/>
        <v>0</v>
      </c>
    </row>
    <row r="747" spans="1:25" ht="15.75" thickBot="1" x14ac:dyDescent="0.3">
      <c r="A747" s="55" t="s">
        <v>170</v>
      </c>
      <c r="B747" s="46"/>
      <c r="C747" s="46"/>
      <c r="D747" s="46"/>
      <c r="E747" s="46"/>
      <c r="F747" s="46"/>
      <c r="G747" s="34"/>
      <c r="H747" s="46"/>
      <c r="I747" s="57"/>
      <c r="R747" s="23" t="str">
        <f t="shared" si="283"/>
        <v>t33</v>
      </c>
      <c r="S747" s="23">
        <f t="shared" si="284"/>
        <v>0</v>
      </c>
      <c r="T747" s="22">
        <f>+AA$11</f>
        <v>0</v>
      </c>
      <c r="U747" s="33">
        <f t="shared" si="285"/>
        <v>0</v>
      </c>
      <c r="V747" s="23">
        <f t="shared" ref="V747:V756" si="289">+U747*S747</f>
        <v>0</v>
      </c>
      <c r="X747" s="33">
        <f t="shared" si="287"/>
        <v>0</v>
      </c>
      <c r="Y747" s="23">
        <f t="shared" si="288"/>
        <v>0</v>
      </c>
    </row>
    <row r="748" spans="1:25" x14ac:dyDescent="0.25">
      <c r="A748" s="55" t="s">
        <v>171</v>
      </c>
      <c r="B748" s="45"/>
      <c r="C748" s="45"/>
      <c r="D748" s="45"/>
      <c r="E748" s="45"/>
      <c r="F748" s="45"/>
      <c r="G748" s="34"/>
      <c r="H748" s="45"/>
      <c r="I748" s="58"/>
      <c r="R748" s="23" t="str">
        <f t="shared" si="283"/>
        <v>t33</v>
      </c>
      <c r="S748" s="23">
        <f t="shared" si="284"/>
        <v>0</v>
      </c>
      <c r="T748" s="22">
        <f>+AA$12</f>
        <v>0</v>
      </c>
      <c r="U748" s="33">
        <f t="shared" si="285"/>
        <v>0</v>
      </c>
      <c r="V748" s="23">
        <f t="shared" si="289"/>
        <v>0</v>
      </c>
      <c r="X748" s="33">
        <f t="shared" si="287"/>
        <v>0</v>
      </c>
      <c r="Y748" s="23">
        <f t="shared" si="288"/>
        <v>0</v>
      </c>
    </row>
    <row r="749" spans="1:25" x14ac:dyDescent="0.25">
      <c r="A749" s="55" t="s">
        <v>172</v>
      </c>
      <c r="B749" s="2"/>
      <c r="C749" s="2"/>
      <c r="D749" s="2"/>
      <c r="E749" s="2"/>
      <c r="F749" s="2"/>
      <c r="G749" s="34"/>
      <c r="H749" s="2"/>
      <c r="I749" s="56"/>
      <c r="R749" s="23" t="str">
        <f t="shared" si="283"/>
        <v>t33</v>
      </c>
      <c r="S749" s="23">
        <f t="shared" si="284"/>
        <v>0</v>
      </c>
      <c r="T749" s="22">
        <f>+AA$13</f>
        <v>0</v>
      </c>
      <c r="U749" s="33">
        <f t="shared" si="285"/>
        <v>0</v>
      </c>
      <c r="V749" s="23">
        <f t="shared" si="289"/>
        <v>0</v>
      </c>
      <c r="X749" s="33">
        <f t="shared" si="287"/>
        <v>0</v>
      </c>
      <c r="Y749" s="23">
        <f t="shared" si="288"/>
        <v>0</v>
      </c>
    </row>
    <row r="750" spans="1:25" x14ac:dyDescent="0.25">
      <c r="A750" s="55" t="s">
        <v>173</v>
      </c>
      <c r="B750" s="2"/>
      <c r="C750" s="2"/>
      <c r="D750" s="2"/>
      <c r="E750" s="2"/>
      <c r="F750" s="2"/>
      <c r="G750" s="34"/>
      <c r="H750" s="2"/>
      <c r="I750" s="56"/>
      <c r="R750" s="23" t="str">
        <f t="shared" si="283"/>
        <v>t33</v>
      </c>
      <c r="S750" s="23">
        <f t="shared" si="284"/>
        <v>0</v>
      </c>
      <c r="T750" s="22">
        <f>+AA$14</f>
        <v>0</v>
      </c>
      <c r="U750" s="33">
        <f t="shared" si="285"/>
        <v>0</v>
      </c>
      <c r="V750" s="23">
        <f t="shared" si="289"/>
        <v>0</v>
      </c>
      <c r="X750" s="33">
        <f t="shared" si="287"/>
        <v>0</v>
      </c>
      <c r="Y750" s="23">
        <f t="shared" si="288"/>
        <v>0</v>
      </c>
    </row>
    <row r="751" spans="1:25" x14ac:dyDescent="0.25">
      <c r="A751" s="55" t="s">
        <v>174</v>
      </c>
      <c r="B751" s="2"/>
      <c r="C751" s="2"/>
      <c r="D751" s="2"/>
      <c r="E751" s="2"/>
      <c r="F751" s="2"/>
      <c r="G751" s="34"/>
      <c r="H751" s="2"/>
      <c r="I751" s="56"/>
      <c r="R751" s="23" t="str">
        <f t="shared" si="283"/>
        <v>t33</v>
      </c>
      <c r="S751" s="23">
        <f t="shared" si="284"/>
        <v>0</v>
      </c>
      <c r="T751" s="22">
        <f>+AA$15</f>
        <v>0</v>
      </c>
      <c r="U751" s="33">
        <f t="shared" si="285"/>
        <v>0</v>
      </c>
      <c r="V751" s="23">
        <f t="shared" si="289"/>
        <v>0</v>
      </c>
      <c r="X751" s="33">
        <f t="shared" si="287"/>
        <v>0</v>
      </c>
      <c r="Y751" s="23">
        <f t="shared" si="288"/>
        <v>0</v>
      </c>
    </row>
    <row r="752" spans="1:25" x14ac:dyDescent="0.25">
      <c r="A752" s="55"/>
      <c r="B752" s="34"/>
      <c r="C752" s="34"/>
      <c r="D752" s="34"/>
      <c r="E752" s="34"/>
      <c r="F752" s="34"/>
      <c r="G752" s="34"/>
      <c r="H752" s="34"/>
      <c r="I752" s="59"/>
      <c r="R752" s="23" t="str">
        <f t="shared" si="283"/>
        <v>t33</v>
      </c>
      <c r="S752" s="23">
        <f t="shared" si="284"/>
        <v>0</v>
      </c>
      <c r="T752" s="22">
        <f>+AA$16</f>
        <v>0</v>
      </c>
      <c r="U752" s="33">
        <f t="shared" si="285"/>
        <v>0</v>
      </c>
      <c r="V752" s="23">
        <f t="shared" si="289"/>
        <v>0</v>
      </c>
      <c r="X752" s="33">
        <f t="shared" si="287"/>
        <v>0</v>
      </c>
      <c r="Y752" s="23">
        <f t="shared" si="288"/>
        <v>0</v>
      </c>
    </row>
    <row r="753" spans="1:25" x14ac:dyDescent="0.25">
      <c r="A753" s="55"/>
      <c r="B753" s="34"/>
      <c r="C753" s="34"/>
      <c r="D753" s="34"/>
      <c r="E753" s="34"/>
      <c r="F753" s="34"/>
      <c r="G753" s="34"/>
      <c r="H753" s="34"/>
      <c r="I753" s="59"/>
      <c r="R753" s="23" t="str">
        <f t="shared" si="283"/>
        <v>t33</v>
      </c>
      <c r="S753" s="23">
        <f t="shared" si="284"/>
        <v>0</v>
      </c>
      <c r="T753" s="22">
        <f>+AA$17</f>
        <v>0</v>
      </c>
      <c r="U753" s="33">
        <f t="shared" si="285"/>
        <v>0</v>
      </c>
      <c r="V753" s="23">
        <f t="shared" si="289"/>
        <v>0</v>
      </c>
      <c r="X753" s="33">
        <f t="shared" si="287"/>
        <v>0</v>
      </c>
      <c r="Y753" s="23">
        <f t="shared" si="288"/>
        <v>0</v>
      </c>
    </row>
    <row r="754" spans="1:25" x14ac:dyDescent="0.25">
      <c r="A754" s="55"/>
      <c r="B754" s="34"/>
      <c r="C754" s="34"/>
      <c r="D754" s="34"/>
      <c r="E754" s="34"/>
      <c r="F754" s="34"/>
      <c r="G754" s="34"/>
      <c r="H754" s="34"/>
      <c r="I754" s="59"/>
      <c r="R754" s="23" t="str">
        <f t="shared" si="283"/>
        <v>t33</v>
      </c>
      <c r="S754" s="23">
        <f t="shared" si="284"/>
        <v>0</v>
      </c>
      <c r="T754" s="22">
        <f>+AA$18</f>
        <v>0</v>
      </c>
      <c r="U754" s="33">
        <f t="shared" si="285"/>
        <v>0</v>
      </c>
      <c r="V754" s="23">
        <f t="shared" si="289"/>
        <v>0</v>
      </c>
      <c r="X754" s="33">
        <f t="shared" si="287"/>
        <v>0</v>
      </c>
      <c r="Y754" s="23">
        <f t="shared" si="288"/>
        <v>0</v>
      </c>
    </row>
    <row r="755" spans="1:25" x14ac:dyDescent="0.25">
      <c r="A755" s="55"/>
      <c r="B755" s="34"/>
      <c r="C755" s="34"/>
      <c r="D755" s="34"/>
      <c r="E755" s="34"/>
      <c r="F755" s="34"/>
      <c r="G755" s="34"/>
      <c r="H755" s="34"/>
      <c r="I755" s="59"/>
      <c r="R755" s="23" t="str">
        <f t="shared" si="283"/>
        <v>t33</v>
      </c>
      <c r="S755" s="23">
        <f t="shared" si="284"/>
        <v>0</v>
      </c>
      <c r="T755" s="22">
        <f>+AA$19</f>
        <v>0</v>
      </c>
      <c r="U755" s="33">
        <f t="shared" si="285"/>
        <v>0</v>
      </c>
      <c r="V755" s="23">
        <f t="shared" si="289"/>
        <v>0</v>
      </c>
      <c r="X755" s="33">
        <f t="shared" si="287"/>
        <v>0</v>
      </c>
      <c r="Y755" s="23">
        <f t="shared" si="288"/>
        <v>0</v>
      </c>
    </row>
    <row r="756" spans="1:25" x14ac:dyDescent="0.25">
      <c r="A756" s="55"/>
      <c r="B756" s="34"/>
      <c r="C756" s="34"/>
      <c r="D756" s="34"/>
      <c r="E756" s="34"/>
      <c r="F756" s="34"/>
      <c r="G756" s="34"/>
      <c r="H756" s="34"/>
      <c r="I756" s="59"/>
      <c r="R756" s="23" t="str">
        <f t="shared" si="283"/>
        <v>t33</v>
      </c>
      <c r="S756" s="23">
        <f t="shared" si="284"/>
        <v>0</v>
      </c>
      <c r="T756" s="22">
        <f>+AA$20</f>
        <v>0</v>
      </c>
      <c r="U756" s="33">
        <f t="shared" si="285"/>
        <v>0</v>
      </c>
      <c r="V756" s="23">
        <f t="shared" si="289"/>
        <v>0</v>
      </c>
      <c r="X756" s="33">
        <f t="shared" si="287"/>
        <v>0</v>
      </c>
      <c r="Y756" s="23">
        <f t="shared" si="288"/>
        <v>0</v>
      </c>
    </row>
    <row r="757" spans="1:25" x14ac:dyDescent="0.25">
      <c r="A757" s="55"/>
      <c r="B757" s="34"/>
      <c r="C757" s="34"/>
      <c r="D757" s="34"/>
      <c r="E757" s="34"/>
      <c r="F757" s="34"/>
      <c r="G757" s="34"/>
      <c r="H757" s="34"/>
      <c r="I757" s="59"/>
      <c r="R757" s="23" t="str">
        <f t="shared" si="283"/>
        <v>t33</v>
      </c>
      <c r="S757" s="23">
        <f t="shared" si="284"/>
        <v>0</v>
      </c>
      <c r="T757" s="22">
        <f>+AA$21</f>
        <v>0</v>
      </c>
      <c r="U757" s="33">
        <f t="shared" si="285"/>
        <v>0</v>
      </c>
      <c r="V757" s="23">
        <f>+U757*S757</f>
        <v>0</v>
      </c>
      <c r="X757" s="33">
        <f t="shared" si="287"/>
        <v>0</v>
      </c>
      <c r="Y757" s="23">
        <f t="shared" si="288"/>
        <v>0</v>
      </c>
    </row>
    <row r="758" spans="1:25" x14ac:dyDescent="0.25">
      <c r="A758" s="55"/>
      <c r="B758" s="34"/>
      <c r="C758" s="34"/>
      <c r="D758" s="34"/>
      <c r="E758" s="34"/>
      <c r="F758" s="34"/>
      <c r="G758" s="34"/>
      <c r="H758" s="34"/>
      <c r="I758" s="59"/>
      <c r="R758" s="23" t="str">
        <f t="shared" si="283"/>
        <v>t33</v>
      </c>
      <c r="S758" s="23">
        <f t="shared" si="284"/>
        <v>0</v>
      </c>
      <c r="T758" s="22">
        <f>+AA$22</f>
        <v>0</v>
      </c>
      <c r="U758" s="33">
        <f t="shared" si="285"/>
        <v>0</v>
      </c>
      <c r="V758" s="23">
        <f t="shared" ref="V758:V761" si="290">+U758*S758</f>
        <v>0</v>
      </c>
      <c r="X758" s="33">
        <f t="shared" si="287"/>
        <v>0</v>
      </c>
      <c r="Y758" s="23">
        <f t="shared" si="288"/>
        <v>0</v>
      </c>
    </row>
    <row r="759" spans="1:25" x14ac:dyDescent="0.25">
      <c r="A759" s="55"/>
      <c r="B759" s="34"/>
      <c r="C759" s="34"/>
      <c r="D759" s="34"/>
      <c r="E759" s="34"/>
      <c r="F759" s="34"/>
      <c r="G759" s="34"/>
      <c r="H759" s="34"/>
      <c r="I759" s="59"/>
      <c r="R759" s="23" t="str">
        <f t="shared" si="283"/>
        <v>t33</v>
      </c>
      <c r="S759" s="23">
        <f t="shared" si="284"/>
        <v>0</v>
      </c>
      <c r="T759" s="22">
        <f>+AA$23</f>
        <v>0</v>
      </c>
      <c r="U759" s="33">
        <f t="shared" si="285"/>
        <v>0</v>
      </c>
      <c r="V759" s="23">
        <f t="shared" si="290"/>
        <v>0</v>
      </c>
      <c r="X759" s="33">
        <f t="shared" si="287"/>
        <v>0</v>
      </c>
      <c r="Y759" s="23">
        <f t="shared" si="288"/>
        <v>0</v>
      </c>
    </row>
    <row r="760" spans="1:25" x14ac:dyDescent="0.25">
      <c r="A760" s="55"/>
      <c r="B760" s="34"/>
      <c r="C760" s="34"/>
      <c r="D760" s="34"/>
      <c r="E760" s="34"/>
      <c r="F760" s="34"/>
      <c r="G760" s="34"/>
      <c r="H760" s="34"/>
      <c r="I760" s="59"/>
      <c r="R760" s="23" t="str">
        <f t="shared" si="283"/>
        <v>t33</v>
      </c>
      <c r="S760" s="23">
        <f t="shared" si="284"/>
        <v>0</v>
      </c>
      <c r="T760" s="22">
        <f>+AA$24</f>
        <v>0</v>
      </c>
      <c r="U760" s="33">
        <f t="shared" si="285"/>
        <v>0</v>
      </c>
      <c r="V760" s="23">
        <f t="shared" si="290"/>
        <v>0</v>
      </c>
      <c r="X760" s="33">
        <f t="shared" si="287"/>
        <v>0</v>
      </c>
      <c r="Y760" s="23">
        <f t="shared" si="288"/>
        <v>0</v>
      </c>
    </row>
    <row r="761" spans="1:25" x14ac:dyDescent="0.25">
      <c r="A761" s="55"/>
      <c r="B761" s="34"/>
      <c r="C761" s="34"/>
      <c r="D761" s="34"/>
      <c r="E761" s="34"/>
      <c r="F761" s="34"/>
      <c r="G761" s="34"/>
      <c r="H761" s="34"/>
      <c r="I761" s="59"/>
      <c r="R761" s="23" t="str">
        <f t="shared" si="283"/>
        <v>t33</v>
      </c>
      <c r="S761" s="23">
        <f t="shared" si="284"/>
        <v>0</v>
      </c>
      <c r="T761" s="22">
        <f>+AA$25</f>
        <v>0</v>
      </c>
      <c r="U761" s="33">
        <f t="shared" si="285"/>
        <v>0</v>
      </c>
      <c r="V761" s="23">
        <f t="shared" si="290"/>
        <v>0</v>
      </c>
      <c r="X761" s="33">
        <f t="shared" si="287"/>
        <v>0</v>
      </c>
      <c r="Y761" s="23">
        <f>+(X761*S761)*$Y$4</f>
        <v>0</v>
      </c>
    </row>
    <row r="762" spans="1:25" ht="15.75" thickBot="1" x14ac:dyDescent="0.3">
      <c r="A762" s="60"/>
      <c r="B762" s="61"/>
      <c r="C762" s="61"/>
      <c r="D762" s="61"/>
      <c r="E762" s="61"/>
      <c r="F762" s="61"/>
      <c r="G762" s="61"/>
      <c r="H762" s="61"/>
      <c r="I762" s="62"/>
      <c r="R762" s="23" t="str">
        <f t="shared" si="283"/>
        <v>t33</v>
      </c>
      <c r="S762" s="23">
        <f t="shared" si="284"/>
        <v>0</v>
      </c>
      <c r="T762" s="22">
        <f>+AA$26</f>
        <v>0</v>
      </c>
      <c r="U762" s="33">
        <f t="shared" si="285"/>
        <v>0</v>
      </c>
      <c r="V762" s="23">
        <f>+U762*S762</f>
        <v>0</v>
      </c>
      <c r="X762" s="33">
        <f t="shared" si="287"/>
        <v>0</v>
      </c>
      <c r="Y762" s="23">
        <f t="shared" ref="Y762" si="291">+(X762*S762)*$Y$4</f>
        <v>0</v>
      </c>
    </row>
    <row r="764" spans="1:25" ht="15.75" thickBot="1" x14ac:dyDescent="0.3"/>
    <row r="765" spans="1:25" ht="15.75" x14ac:dyDescent="0.25">
      <c r="A765" s="50" t="s">
        <v>231</v>
      </c>
      <c r="B765" s="51">
        <f>VLOOKUP(A765,'Lista de Trabajadores'!$A$7:$E$105,2,0)</f>
        <v>0</v>
      </c>
      <c r="C765" s="51">
        <f>VLOOKUP(A765,'Lista de Trabajadores'!$A$7:$E$105,3,0)</f>
        <v>0</v>
      </c>
      <c r="D765" s="52">
        <f>VLOOKUP(A765,'Lista de Trabajadores'!$A$7:$E$105,4,0)</f>
        <v>0</v>
      </c>
      <c r="E765" s="53"/>
      <c r="F765" s="53"/>
      <c r="G765" s="53"/>
      <c r="H765" s="53"/>
      <c r="I765" s="54"/>
      <c r="J765" s="37"/>
      <c r="Q765" s="37"/>
      <c r="S765" s="37"/>
      <c r="T765" s="37"/>
      <c r="U765" s="36"/>
      <c r="V765" s="37"/>
      <c r="W765" s="37"/>
      <c r="X765" s="36"/>
      <c r="Y765" s="37"/>
    </row>
    <row r="766" spans="1:25" x14ac:dyDescent="0.25">
      <c r="A766" s="55" t="s">
        <v>166</v>
      </c>
      <c r="B766" s="2"/>
      <c r="C766" s="2"/>
      <c r="D766" s="2"/>
      <c r="E766" s="2"/>
      <c r="F766" s="2"/>
      <c r="G766" s="34"/>
      <c r="H766" s="2"/>
      <c r="I766" s="56"/>
      <c r="R766" s="23" t="str">
        <f>A$765</f>
        <v>t34</v>
      </c>
      <c r="S766" s="23">
        <f>D$765</f>
        <v>0</v>
      </c>
      <c r="T766" s="22">
        <f>+AA$7</f>
        <v>0</v>
      </c>
      <c r="U766" s="33">
        <f>COUNTIF($B$766:$F$774,T766)</f>
        <v>0</v>
      </c>
      <c r="V766" s="23">
        <f>+U766*S766</f>
        <v>0</v>
      </c>
      <c r="X766" s="33">
        <f>SUMIF($H$766:$H$774,T766,$I$766:$I$774)</f>
        <v>0</v>
      </c>
      <c r="Y766" s="23">
        <f>+(X766*S766)*$Y$4</f>
        <v>0</v>
      </c>
    </row>
    <row r="767" spans="1:25" x14ac:dyDescent="0.25">
      <c r="A767" s="55" t="s">
        <v>167</v>
      </c>
      <c r="B767" s="2"/>
      <c r="C767" s="2"/>
      <c r="D767" s="2"/>
      <c r="E767" s="2"/>
      <c r="F767" s="2"/>
      <c r="G767" s="34"/>
      <c r="H767" s="2"/>
      <c r="I767" s="56"/>
      <c r="R767" s="23" t="str">
        <f t="shared" ref="R767:R785" si="292">A$765</f>
        <v>t34</v>
      </c>
      <c r="S767" s="23">
        <f t="shared" ref="S767:S785" si="293">D$765</f>
        <v>0</v>
      </c>
      <c r="T767" s="22">
        <f>+AA$8</f>
        <v>0</v>
      </c>
      <c r="U767" s="33">
        <f t="shared" ref="U767:U785" si="294">COUNTIF($B$766:$F$774,T767)</f>
        <v>0</v>
      </c>
      <c r="V767" s="23">
        <f t="shared" ref="V767:V768" si="295">+U767*S767</f>
        <v>0</v>
      </c>
      <c r="X767" s="33">
        <f t="shared" ref="X767:X785" si="296">SUMIF($H$766:$H$774,T767,$I$766:$I$774)</f>
        <v>0</v>
      </c>
      <c r="Y767" s="23">
        <f t="shared" ref="Y767:Y783" si="297">+(X767*S767)*$Y$4</f>
        <v>0</v>
      </c>
    </row>
    <row r="768" spans="1:25" x14ac:dyDescent="0.25">
      <c r="A768" s="55" t="s">
        <v>168</v>
      </c>
      <c r="B768" s="2"/>
      <c r="C768" s="2"/>
      <c r="D768" s="2"/>
      <c r="E768" s="2"/>
      <c r="F768" s="2"/>
      <c r="G768" s="34"/>
      <c r="H768" s="2"/>
      <c r="I768" s="56"/>
      <c r="R768" s="23" t="str">
        <f t="shared" si="292"/>
        <v>t34</v>
      </c>
      <c r="S768" s="23">
        <f t="shared" si="293"/>
        <v>0</v>
      </c>
      <c r="T768" s="22">
        <f>+AA$9</f>
        <v>0</v>
      </c>
      <c r="U768" s="33">
        <f t="shared" si="294"/>
        <v>0</v>
      </c>
      <c r="V768" s="23">
        <f t="shared" si="295"/>
        <v>0</v>
      </c>
      <c r="X768" s="33">
        <f t="shared" si="296"/>
        <v>0</v>
      </c>
      <c r="Y768" s="23">
        <f t="shared" si="297"/>
        <v>0</v>
      </c>
    </row>
    <row r="769" spans="1:25" x14ac:dyDescent="0.25">
      <c r="A769" s="55" t="s">
        <v>169</v>
      </c>
      <c r="B769" s="2"/>
      <c r="C769" s="2"/>
      <c r="D769" s="2"/>
      <c r="E769" s="2"/>
      <c r="F769" s="2"/>
      <c r="G769" s="34"/>
      <c r="H769" s="2"/>
      <c r="I769" s="56"/>
      <c r="R769" s="23" t="str">
        <f t="shared" si="292"/>
        <v>t34</v>
      </c>
      <c r="S769" s="23">
        <f t="shared" si="293"/>
        <v>0</v>
      </c>
      <c r="T769" s="22">
        <f>+AA$10</f>
        <v>0</v>
      </c>
      <c r="U769" s="33">
        <f t="shared" si="294"/>
        <v>0</v>
      </c>
      <c r="V769" s="23">
        <f>+U769*S769</f>
        <v>0</v>
      </c>
      <c r="X769" s="33">
        <f t="shared" si="296"/>
        <v>0</v>
      </c>
      <c r="Y769" s="23">
        <f t="shared" si="297"/>
        <v>0</v>
      </c>
    </row>
    <row r="770" spans="1:25" ht="15.75" thickBot="1" x14ac:dyDescent="0.3">
      <c r="A770" s="55" t="s">
        <v>170</v>
      </c>
      <c r="B770" s="46"/>
      <c r="C770" s="46"/>
      <c r="D770" s="46"/>
      <c r="E770" s="46"/>
      <c r="F770" s="46"/>
      <c r="G770" s="34"/>
      <c r="H770" s="46"/>
      <c r="I770" s="57"/>
      <c r="R770" s="23" t="str">
        <f t="shared" si="292"/>
        <v>t34</v>
      </c>
      <c r="S770" s="23">
        <f t="shared" si="293"/>
        <v>0</v>
      </c>
      <c r="T770" s="22">
        <f>+AA$11</f>
        <v>0</v>
      </c>
      <c r="U770" s="33">
        <f t="shared" si="294"/>
        <v>0</v>
      </c>
      <c r="V770" s="23">
        <f t="shared" ref="V770:V779" si="298">+U770*S770</f>
        <v>0</v>
      </c>
      <c r="X770" s="33">
        <f t="shared" si="296"/>
        <v>0</v>
      </c>
      <c r="Y770" s="23">
        <f t="shared" si="297"/>
        <v>0</v>
      </c>
    </row>
    <row r="771" spans="1:25" x14ac:dyDescent="0.25">
      <c r="A771" s="55" t="s">
        <v>171</v>
      </c>
      <c r="B771" s="45"/>
      <c r="C771" s="45"/>
      <c r="D771" s="45"/>
      <c r="E771" s="45"/>
      <c r="F771" s="45"/>
      <c r="G771" s="34"/>
      <c r="H771" s="45"/>
      <c r="I771" s="58"/>
      <c r="R771" s="23" t="str">
        <f t="shared" si="292"/>
        <v>t34</v>
      </c>
      <c r="S771" s="23">
        <f t="shared" si="293"/>
        <v>0</v>
      </c>
      <c r="T771" s="22">
        <f>+AA$12</f>
        <v>0</v>
      </c>
      <c r="U771" s="33">
        <f t="shared" si="294"/>
        <v>0</v>
      </c>
      <c r="V771" s="23">
        <f t="shared" si="298"/>
        <v>0</v>
      </c>
      <c r="X771" s="33">
        <f t="shared" si="296"/>
        <v>0</v>
      </c>
      <c r="Y771" s="23">
        <f t="shared" si="297"/>
        <v>0</v>
      </c>
    </row>
    <row r="772" spans="1:25" x14ac:dyDescent="0.25">
      <c r="A772" s="55" t="s">
        <v>172</v>
      </c>
      <c r="B772" s="2"/>
      <c r="C772" s="2"/>
      <c r="D772" s="2"/>
      <c r="E772" s="2"/>
      <c r="F772" s="2"/>
      <c r="G772" s="34"/>
      <c r="H772" s="2"/>
      <c r="I772" s="56"/>
      <c r="R772" s="23" t="str">
        <f t="shared" si="292"/>
        <v>t34</v>
      </c>
      <c r="S772" s="23">
        <f t="shared" si="293"/>
        <v>0</v>
      </c>
      <c r="T772" s="22">
        <f>+AA$13</f>
        <v>0</v>
      </c>
      <c r="U772" s="33">
        <f t="shared" si="294"/>
        <v>0</v>
      </c>
      <c r="V772" s="23">
        <f t="shared" si="298"/>
        <v>0</v>
      </c>
      <c r="X772" s="33">
        <f t="shared" si="296"/>
        <v>0</v>
      </c>
      <c r="Y772" s="23">
        <f t="shared" si="297"/>
        <v>0</v>
      </c>
    </row>
    <row r="773" spans="1:25" x14ac:dyDescent="0.25">
      <c r="A773" s="55" t="s">
        <v>173</v>
      </c>
      <c r="B773" s="2"/>
      <c r="C773" s="2"/>
      <c r="D773" s="2"/>
      <c r="E773" s="2"/>
      <c r="F773" s="2"/>
      <c r="G773" s="34"/>
      <c r="H773" s="2"/>
      <c r="I773" s="56"/>
      <c r="R773" s="23" t="str">
        <f t="shared" si="292"/>
        <v>t34</v>
      </c>
      <c r="S773" s="23">
        <f t="shared" si="293"/>
        <v>0</v>
      </c>
      <c r="T773" s="22">
        <f>+AA$14</f>
        <v>0</v>
      </c>
      <c r="U773" s="33">
        <f t="shared" si="294"/>
        <v>0</v>
      </c>
      <c r="V773" s="23">
        <f t="shared" si="298"/>
        <v>0</v>
      </c>
      <c r="X773" s="33">
        <f t="shared" si="296"/>
        <v>0</v>
      </c>
      <c r="Y773" s="23">
        <f t="shared" si="297"/>
        <v>0</v>
      </c>
    </row>
    <row r="774" spans="1:25" x14ac:dyDescent="0.25">
      <c r="A774" s="55" t="s">
        <v>174</v>
      </c>
      <c r="B774" s="2"/>
      <c r="C774" s="2"/>
      <c r="D774" s="2"/>
      <c r="E774" s="2"/>
      <c r="F774" s="2"/>
      <c r="G774" s="34"/>
      <c r="H774" s="2"/>
      <c r="I774" s="56"/>
      <c r="R774" s="23" t="str">
        <f t="shared" si="292"/>
        <v>t34</v>
      </c>
      <c r="S774" s="23">
        <f t="shared" si="293"/>
        <v>0</v>
      </c>
      <c r="T774" s="22">
        <f>+AA$15</f>
        <v>0</v>
      </c>
      <c r="U774" s="33">
        <f t="shared" si="294"/>
        <v>0</v>
      </c>
      <c r="V774" s="23">
        <f t="shared" si="298"/>
        <v>0</v>
      </c>
      <c r="X774" s="33">
        <f t="shared" si="296"/>
        <v>0</v>
      </c>
      <c r="Y774" s="23">
        <f t="shared" si="297"/>
        <v>0</v>
      </c>
    </row>
    <row r="775" spans="1:25" x14ac:dyDescent="0.25">
      <c r="A775" s="55"/>
      <c r="B775" s="34"/>
      <c r="C775" s="34"/>
      <c r="D775" s="34"/>
      <c r="E775" s="34"/>
      <c r="F775" s="34"/>
      <c r="G775" s="34"/>
      <c r="H775" s="34"/>
      <c r="I775" s="59"/>
      <c r="R775" s="23" t="str">
        <f t="shared" si="292"/>
        <v>t34</v>
      </c>
      <c r="S775" s="23">
        <f t="shared" si="293"/>
        <v>0</v>
      </c>
      <c r="T775" s="22">
        <f>+AA$16</f>
        <v>0</v>
      </c>
      <c r="U775" s="33">
        <f t="shared" si="294"/>
        <v>0</v>
      </c>
      <c r="V775" s="23">
        <f t="shared" si="298"/>
        <v>0</v>
      </c>
      <c r="X775" s="33">
        <f t="shared" si="296"/>
        <v>0</v>
      </c>
      <c r="Y775" s="23">
        <f t="shared" si="297"/>
        <v>0</v>
      </c>
    </row>
    <row r="776" spans="1:25" x14ac:dyDescent="0.25">
      <c r="A776" s="55"/>
      <c r="B776" s="34"/>
      <c r="C776" s="34"/>
      <c r="D776" s="34"/>
      <c r="E776" s="34"/>
      <c r="F776" s="34"/>
      <c r="G776" s="34"/>
      <c r="H776" s="34"/>
      <c r="I776" s="59"/>
      <c r="R776" s="23" t="str">
        <f t="shared" si="292"/>
        <v>t34</v>
      </c>
      <c r="S776" s="23">
        <f t="shared" si="293"/>
        <v>0</v>
      </c>
      <c r="T776" s="22">
        <f>+AA$17</f>
        <v>0</v>
      </c>
      <c r="U776" s="33">
        <f t="shared" si="294"/>
        <v>0</v>
      </c>
      <c r="V776" s="23">
        <f t="shared" si="298"/>
        <v>0</v>
      </c>
      <c r="X776" s="33">
        <f t="shared" si="296"/>
        <v>0</v>
      </c>
      <c r="Y776" s="23">
        <f t="shared" si="297"/>
        <v>0</v>
      </c>
    </row>
    <row r="777" spans="1:25" x14ac:dyDescent="0.25">
      <c r="A777" s="55"/>
      <c r="B777" s="34"/>
      <c r="C777" s="34"/>
      <c r="D777" s="34"/>
      <c r="E777" s="34"/>
      <c r="F777" s="34"/>
      <c r="G777" s="34"/>
      <c r="H777" s="34"/>
      <c r="I777" s="59"/>
      <c r="R777" s="23" t="str">
        <f t="shared" si="292"/>
        <v>t34</v>
      </c>
      <c r="S777" s="23">
        <f t="shared" si="293"/>
        <v>0</v>
      </c>
      <c r="T777" s="22">
        <f>+AA$18</f>
        <v>0</v>
      </c>
      <c r="U777" s="33">
        <f t="shared" si="294"/>
        <v>0</v>
      </c>
      <c r="V777" s="23">
        <f t="shared" si="298"/>
        <v>0</v>
      </c>
      <c r="X777" s="33">
        <f t="shared" si="296"/>
        <v>0</v>
      </c>
      <c r="Y777" s="23">
        <f t="shared" si="297"/>
        <v>0</v>
      </c>
    </row>
    <row r="778" spans="1:25" x14ac:dyDescent="0.25">
      <c r="A778" s="55"/>
      <c r="B778" s="34"/>
      <c r="C778" s="34"/>
      <c r="D778" s="34"/>
      <c r="E778" s="34"/>
      <c r="F778" s="34"/>
      <c r="G778" s="34"/>
      <c r="H778" s="34"/>
      <c r="I778" s="59"/>
      <c r="R778" s="23" t="str">
        <f t="shared" si="292"/>
        <v>t34</v>
      </c>
      <c r="S778" s="23">
        <f t="shared" si="293"/>
        <v>0</v>
      </c>
      <c r="T778" s="22">
        <f>+AA$19</f>
        <v>0</v>
      </c>
      <c r="U778" s="33">
        <f t="shared" si="294"/>
        <v>0</v>
      </c>
      <c r="V778" s="23">
        <f t="shared" si="298"/>
        <v>0</v>
      </c>
      <c r="X778" s="33">
        <f t="shared" si="296"/>
        <v>0</v>
      </c>
      <c r="Y778" s="23">
        <f t="shared" si="297"/>
        <v>0</v>
      </c>
    </row>
    <row r="779" spans="1:25" x14ac:dyDescent="0.25">
      <c r="A779" s="55"/>
      <c r="B779" s="34"/>
      <c r="C779" s="34"/>
      <c r="D779" s="34"/>
      <c r="E779" s="34"/>
      <c r="F779" s="34"/>
      <c r="G779" s="34"/>
      <c r="H779" s="34"/>
      <c r="I779" s="59"/>
      <c r="R779" s="23" t="str">
        <f t="shared" si="292"/>
        <v>t34</v>
      </c>
      <c r="S779" s="23">
        <f t="shared" si="293"/>
        <v>0</v>
      </c>
      <c r="T779" s="22">
        <f>+AA$20</f>
        <v>0</v>
      </c>
      <c r="U779" s="33">
        <f t="shared" si="294"/>
        <v>0</v>
      </c>
      <c r="V779" s="23">
        <f t="shared" si="298"/>
        <v>0</v>
      </c>
      <c r="X779" s="33">
        <f t="shared" si="296"/>
        <v>0</v>
      </c>
      <c r="Y779" s="23">
        <f t="shared" si="297"/>
        <v>0</v>
      </c>
    </row>
    <row r="780" spans="1:25" x14ac:dyDescent="0.25">
      <c r="A780" s="55"/>
      <c r="B780" s="34"/>
      <c r="C780" s="34"/>
      <c r="D780" s="34"/>
      <c r="E780" s="34"/>
      <c r="F780" s="34"/>
      <c r="G780" s="34"/>
      <c r="H780" s="34"/>
      <c r="I780" s="59"/>
      <c r="R780" s="23" t="str">
        <f t="shared" si="292"/>
        <v>t34</v>
      </c>
      <c r="S780" s="23">
        <f t="shared" si="293"/>
        <v>0</v>
      </c>
      <c r="T780" s="22">
        <f>+AA$21</f>
        <v>0</v>
      </c>
      <c r="U780" s="33">
        <f t="shared" si="294"/>
        <v>0</v>
      </c>
      <c r="V780" s="23">
        <f>+U780*S780</f>
        <v>0</v>
      </c>
      <c r="X780" s="33">
        <f t="shared" si="296"/>
        <v>0</v>
      </c>
      <c r="Y780" s="23">
        <f t="shared" si="297"/>
        <v>0</v>
      </c>
    </row>
    <row r="781" spans="1:25" x14ac:dyDescent="0.25">
      <c r="A781" s="55"/>
      <c r="B781" s="34"/>
      <c r="C781" s="34"/>
      <c r="D781" s="34"/>
      <c r="E781" s="34"/>
      <c r="F781" s="34"/>
      <c r="G781" s="34"/>
      <c r="H781" s="34"/>
      <c r="I781" s="59"/>
      <c r="R781" s="23" t="str">
        <f t="shared" si="292"/>
        <v>t34</v>
      </c>
      <c r="S781" s="23">
        <f t="shared" si="293"/>
        <v>0</v>
      </c>
      <c r="T781" s="22">
        <f>+AA$22</f>
        <v>0</v>
      </c>
      <c r="U781" s="33">
        <f t="shared" si="294"/>
        <v>0</v>
      </c>
      <c r="V781" s="23">
        <f t="shared" ref="V781:V784" si="299">+U781*S781</f>
        <v>0</v>
      </c>
      <c r="X781" s="33">
        <f t="shared" si="296"/>
        <v>0</v>
      </c>
      <c r="Y781" s="23">
        <f t="shared" si="297"/>
        <v>0</v>
      </c>
    </row>
    <row r="782" spans="1:25" x14ac:dyDescent="0.25">
      <c r="A782" s="55"/>
      <c r="B782" s="34"/>
      <c r="C782" s="34"/>
      <c r="D782" s="34"/>
      <c r="E782" s="34"/>
      <c r="F782" s="34"/>
      <c r="G782" s="34"/>
      <c r="H782" s="34"/>
      <c r="I782" s="59"/>
      <c r="R782" s="23" t="str">
        <f t="shared" si="292"/>
        <v>t34</v>
      </c>
      <c r="S782" s="23">
        <f t="shared" si="293"/>
        <v>0</v>
      </c>
      <c r="T782" s="22">
        <f>+AA$23</f>
        <v>0</v>
      </c>
      <c r="U782" s="33">
        <f t="shared" si="294"/>
        <v>0</v>
      </c>
      <c r="V782" s="23">
        <f t="shared" si="299"/>
        <v>0</v>
      </c>
      <c r="X782" s="33">
        <f t="shared" si="296"/>
        <v>0</v>
      </c>
      <c r="Y782" s="23">
        <f t="shared" si="297"/>
        <v>0</v>
      </c>
    </row>
    <row r="783" spans="1:25" x14ac:dyDescent="0.25">
      <c r="A783" s="55"/>
      <c r="B783" s="34"/>
      <c r="C783" s="34"/>
      <c r="D783" s="34"/>
      <c r="E783" s="34"/>
      <c r="F783" s="34"/>
      <c r="G783" s="34"/>
      <c r="H783" s="34"/>
      <c r="I783" s="59"/>
      <c r="R783" s="23" t="str">
        <f t="shared" si="292"/>
        <v>t34</v>
      </c>
      <c r="S783" s="23">
        <f t="shared" si="293"/>
        <v>0</v>
      </c>
      <c r="T783" s="22">
        <f>+AA$24</f>
        <v>0</v>
      </c>
      <c r="U783" s="33">
        <f t="shared" si="294"/>
        <v>0</v>
      </c>
      <c r="V783" s="23">
        <f t="shared" si="299"/>
        <v>0</v>
      </c>
      <c r="X783" s="33">
        <f t="shared" si="296"/>
        <v>0</v>
      </c>
      <c r="Y783" s="23">
        <f t="shared" si="297"/>
        <v>0</v>
      </c>
    </row>
    <row r="784" spans="1:25" x14ac:dyDescent="0.25">
      <c r="A784" s="55"/>
      <c r="B784" s="34"/>
      <c r="C784" s="34"/>
      <c r="D784" s="34"/>
      <c r="E784" s="34"/>
      <c r="F784" s="34"/>
      <c r="G784" s="34"/>
      <c r="H784" s="34"/>
      <c r="I784" s="59"/>
      <c r="R784" s="23" t="str">
        <f t="shared" si="292"/>
        <v>t34</v>
      </c>
      <c r="S784" s="23">
        <f t="shared" si="293"/>
        <v>0</v>
      </c>
      <c r="T784" s="22">
        <f>+AA$25</f>
        <v>0</v>
      </c>
      <c r="U784" s="33">
        <f t="shared" si="294"/>
        <v>0</v>
      </c>
      <c r="V784" s="23">
        <f t="shared" si="299"/>
        <v>0</v>
      </c>
      <c r="X784" s="33">
        <f t="shared" si="296"/>
        <v>0</v>
      </c>
      <c r="Y784" s="23">
        <f>+(X784*S784)*$Y$4</f>
        <v>0</v>
      </c>
    </row>
    <row r="785" spans="1:25" ht="15.75" thickBot="1" x14ac:dyDescent="0.3">
      <c r="A785" s="60"/>
      <c r="B785" s="61"/>
      <c r="C785" s="61"/>
      <c r="D785" s="61"/>
      <c r="E785" s="61"/>
      <c r="F785" s="61"/>
      <c r="G785" s="61"/>
      <c r="H785" s="61"/>
      <c r="I785" s="62"/>
      <c r="R785" s="23" t="str">
        <f t="shared" si="292"/>
        <v>t34</v>
      </c>
      <c r="S785" s="23">
        <f t="shared" si="293"/>
        <v>0</v>
      </c>
      <c r="T785" s="22">
        <f>+AA$26</f>
        <v>0</v>
      </c>
      <c r="U785" s="33">
        <f t="shared" si="294"/>
        <v>0</v>
      </c>
      <c r="V785" s="23">
        <f>+U785*S785</f>
        <v>0</v>
      </c>
      <c r="X785" s="33">
        <f t="shared" si="296"/>
        <v>0</v>
      </c>
      <c r="Y785" s="23">
        <f t="shared" ref="Y785" si="300">+(X785*S785)*$Y$4</f>
        <v>0</v>
      </c>
    </row>
    <row r="787" spans="1:25" ht="15.75" thickBot="1" x14ac:dyDescent="0.3"/>
    <row r="788" spans="1:25" ht="15.75" x14ac:dyDescent="0.25">
      <c r="A788" s="50" t="s">
        <v>230</v>
      </c>
      <c r="B788" s="51">
        <f>VLOOKUP(A788,'Lista de Trabajadores'!$A$7:$E$105,2,0)</f>
        <v>0</v>
      </c>
      <c r="C788" s="51">
        <f>VLOOKUP(A788,'Lista de Trabajadores'!$A$7:$E$105,3,0)</f>
        <v>0</v>
      </c>
      <c r="D788" s="52">
        <f>VLOOKUP(A788,'Lista de Trabajadores'!$A$7:$E$105,4,0)</f>
        <v>0</v>
      </c>
      <c r="E788" s="53"/>
      <c r="F788" s="53"/>
      <c r="G788" s="53"/>
      <c r="H788" s="53"/>
      <c r="I788" s="54"/>
      <c r="J788" s="37"/>
      <c r="Q788" s="37"/>
      <c r="S788" s="37"/>
      <c r="T788" s="37"/>
      <c r="U788" s="36"/>
      <c r="V788" s="37"/>
      <c r="W788" s="37"/>
      <c r="X788" s="36"/>
      <c r="Y788" s="37"/>
    </row>
    <row r="789" spans="1:25" x14ac:dyDescent="0.25">
      <c r="A789" s="55" t="s">
        <v>166</v>
      </c>
      <c r="B789" s="2"/>
      <c r="C789" s="2"/>
      <c r="D789" s="2"/>
      <c r="E789" s="2"/>
      <c r="F789" s="2"/>
      <c r="G789" s="34"/>
      <c r="H789" s="2"/>
      <c r="I789" s="56"/>
      <c r="R789" s="23" t="str">
        <f>A$788</f>
        <v>t35</v>
      </c>
      <c r="S789" s="23">
        <f>D$788</f>
        <v>0</v>
      </c>
      <c r="T789" s="22">
        <f>+AA$7</f>
        <v>0</v>
      </c>
      <c r="U789" s="33">
        <f>COUNTIF($B$789:$F$797,T789)</f>
        <v>0</v>
      </c>
      <c r="V789" s="23">
        <f>+U789*S789</f>
        <v>0</v>
      </c>
      <c r="X789" s="33">
        <f>SUMIF($H$789:$H$797,T789,$I$789:$I$797)</f>
        <v>0</v>
      </c>
      <c r="Y789" s="23">
        <f>+(X789*S789)*$Y$4</f>
        <v>0</v>
      </c>
    </row>
    <row r="790" spans="1:25" x14ac:dyDescent="0.25">
      <c r="A790" s="55" t="s">
        <v>167</v>
      </c>
      <c r="B790" s="2"/>
      <c r="C790" s="2"/>
      <c r="D790" s="2"/>
      <c r="E790" s="2"/>
      <c r="F790" s="2"/>
      <c r="G790" s="34"/>
      <c r="H790" s="2"/>
      <c r="I790" s="56"/>
      <c r="R790" s="23" t="str">
        <f t="shared" ref="R790:R808" si="301">A$788</f>
        <v>t35</v>
      </c>
      <c r="S790" s="23">
        <f t="shared" ref="S790:S808" si="302">D$788</f>
        <v>0</v>
      </c>
      <c r="T790" s="22">
        <f>+AA$8</f>
        <v>0</v>
      </c>
      <c r="U790" s="33">
        <f t="shared" ref="U790:U808" si="303">COUNTIF($B$789:$F$797,T790)</f>
        <v>0</v>
      </c>
      <c r="V790" s="23">
        <f t="shared" ref="V790:V791" si="304">+U790*S790</f>
        <v>0</v>
      </c>
      <c r="X790" s="33">
        <f t="shared" ref="X790:X808" si="305">SUMIF($H$789:$H$797,T790,$I$789:$I$797)</f>
        <v>0</v>
      </c>
      <c r="Y790" s="23">
        <f t="shared" ref="Y790:Y806" si="306">+(X790*S790)*$Y$4</f>
        <v>0</v>
      </c>
    </row>
    <row r="791" spans="1:25" x14ac:dyDescent="0.25">
      <c r="A791" s="55" t="s">
        <v>168</v>
      </c>
      <c r="B791" s="2"/>
      <c r="C791" s="2"/>
      <c r="D791" s="2"/>
      <c r="E791" s="2"/>
      <c r="F791" s="2"/>
      <c r="G791" s="34"/>
      <c r="H791" s="2"/>
      <c r="I791" s="56"/>
      <c r="R791" s="23" t="str">
        <f t="shared" si="301"/>
        <v>t35</v>
      </c>
      <c r="S791" s="23">
        <f t="shared" si="302"/>
        <v>0</v>
      </c>
      <c r="T791" s="22">
        <f>+AA$9</f>
        <v>0</v>
      </c>
      <c r="U791" s="33">
        <f t="shared" si="303"/>
        <v>0</v>
      </c>
      <c r="V791" s="23">
        <f t="shared" si="304"/>
        <v>0</v>
      </c>
      <c r="X791" s="33">
        <f t="shared" si="305"/>
        <v>0</v>
      </c>
      <c r="Y791" s="23">
        <f t="shared" si="306"/>
        <v>0</v>
      </c>
    </row>
    <row r="792" spans="1:25" x14ac:dyDescent="0.25">
      <c r="A792" s="55" t="s">
        <v>169</v>
      </c>
      <c r="B792" s="2"/>
      <c r="C792" s="2"/>
      <c r="D792" s="2"/>
      <c r="E792" s="2"/>
      <c r="F792" s="2"/>
      <c r="G792" s="34"/>
      <c r="H792" s="2"/>
      <c r="I792" s="56"/>
      <c r="R792" s="23" t="str">
        <f t="shared" si="301"/>
        <v>t35</v>
      </c>
      <c r="S792" s="23">
        <f t="shared" si="302"/>
        <v>0</v>
      </c>
      <c r="T792" s="22">
        <f>+AA$10</f>
        <v>0</v>
      </c>
      <c r="U792" s="33">
        <f t="shared" si="303"/>
        <v>0</v>
      </c>
      <c r="V792" s="23">
        <f>+U792*S792</f>
        <v>0</v>
      </c>
      <c r="X792" s="33">
        <f t="shared" si="305"/>
        <v>0</v>
      </c>
      <c r="Y792" s="23">
        <f t="shared" si="306"/>
        <v>0</v>
      </c>
    </row>
    <row r="793" spans="1:25" ht="15.75" thickBot="1" x14ac:dyDescent="0.3">
      <c r="A793" s="55" t="s">
        <v>170</v>
      </c>
      <c r="B793" s="46"/>
      <c r="C793" s="46"/>
      <c r="D793" s="46"/>
      <c r="E793" s="46"/>
      <c r="F793" s="46"/>
      <c r="G793" s="34"/>
      <c r="H793" s="46"/>
      <c r="I793" s="57"/>
      <c r="R793" s="23" t="str">
        <f t="shared" si="301"/>
        <v>t35</v>
      </c>
      <c r="S793" s="23">
        <f t="shared" si="302"/>
        <v>0</v>
      </c>
      <c r="T793" s="22">
        <f>+AA$11</f>
        <v>0</v>
      </c>
      <c r="U793" s="33">
        <f t="shared" si="303"/>
        <v>0</v>
      </c>
      <c r="V793" s="23">
        <f t="shared" ref="V793:V802" si="307">+U793*S793</f>
        <v>0</v>
      </c>
      <c r="X793" s="33">
        <f t="shared" si="305"/>
        <v>0</v>
      </c>
      <c r="Y793" s="23">
        <f t="shared" si="306"/>
        <v>0</v>
      </c>
    </row>
    <row r="794" spans="1:25" x14ac:dyDescent="0.25">
      <c r="A794" s="55" t="s">
        <v>171</v>
      </c>
      <c r="B794" s="45"/>
      <c r="C794" s="45"/>
      <c r="D794" s="45"/>
      <c r="E794" s="45"/>
      <c r="F794" s="45"/>
      <c r="G794" s="34"/>
      <c r="H794" s="45"/>
      <c r="I794" s="58"/>
      <c r="R794" s="23" t="str">
        <f t="shared" si="301"/>
        <v>t35</v>
      </c>
      <c r="S794" s="23">
        <f t="shared" si="302"/>
        <v>0</v>
      </c>
      <c r="T794" s="22">
        <f>+AA$12</f>
        <v>0</v>
      </c>
      <c r="U794" s="33">
        <f t="shared" si="303"/>
        <v>0</v>
      </c>
      <c r="V794" s="23">
        <f t="shared" si="307"/>
        <v>0</v>
      </c>
      <c r="X794" s="33">
        <f t="shared" si="305"/>
        <v>0</v>
      </c>
      <c r="Y794" s="23">
        <f t="shared" si="306"/>
        <v>0</v>
      </c>
    </row>
    <row r="795" spans="1:25" x14ac:dyDescent="0.25">
      <c r="A795" s="55" t="s">
        <v>172</v>
      </c>
      <c r="B795" s="2"/>
      <c r="C795" s="2"/>
      <c r="D795" s="2"/>
      <c r="E795" s="2"/>
      <c r="F795" s="2"/>
      <c r="G795" s="34"/>
      <c r="H795" s="2"/>
      <c r="I795" s="56"/>
      <c r="R795" s="23" t="str">
        <f t="shared" si="301"/>
        <v>t35</v>
      </c>
      <c r="S795" s="23">
        <f t="shared" si="302"/>
        <v>0</v>
      </c>
      <c r="T795" s="22">
        <f>+AA$13</f>
        <v>0</v>
      </c>
      <c r="U795" s="33">
        <f t="shared" si="303"/>
        <v>0</v>
      </c>
      <c r="V795" s="23">
        <f t="shared" si="307"/>
        <v>0</v>
      </c>
      <c r="X795" s="33">
        <f t="shared" si="305"/>
        <v>0</v>
      </c>
      <c r="Y795" s="23">
        <f t="shared" si="306"/>
        <v>0</v>
      </c>
    </row>
    <row r="796" spans="1:25" x14ac:dyDescent="0.25">
      <c r="A796" s="55" t="s">
        <v>173</v>
      </c>
      <c r="B796" s="2"/>
      <c r="C796" s="2"/>
      <c r="D796" s="2"/>
      <c r="E796" s="2"/>
      <c r="F796" s="2"/>
      <c r="G796" s="34"/>
      <c r="H796" s="2"/>
      <c r="I796" s="56"/>
      <c r="R796" s="23" t="str">
        <f t="shared" si="301"/>
        <v>t35</v>
      </c>
      <c r="S796" s="23">
        <f t="shared" si="302"/>
        <v>0</v>
      </c>
      <c r="T796" s="22">
        <f>+AA$14</f>
        <v>0</v>
      </c>
      <c r="U796" s="33">
        <f t="shared" si="303"/>
        <v>0</v>
      </c>
      <c r="V796" s="23">
        <f t="shared" si="307"/>
        <v>0</v>
      </c>
      <c r="X796" s="33">
        <f t="shared" si="305"/>
        <v>0</v>
      </c>
      <c r="Y796" s="23">
        <f t="shared" si="306"/>
        <v>0</v>
      </c>
    </row>
    <row r="797" spans="1:25" x14ac:dyDescent="0.25">
      <c r="A797" s="55" t="s">
        <v>174</v>
      </c>
      <c r="B797" s="2"/>
      <c r="C797" s="2"/>
      <c r="D797" s="2"/>
      <c r="E797" s="2"/>
      <c r="F797" s="2"/>
      <c r="G797" s="34"/>
      <c r="H797" s="2"/>
      <c r="I797" s="56"/>
      <c r="R797" s="23" t="str">
        <f t="shared" si="301"/>
        <v>t35</v>
      </c>
      <c r="S797" s="23">
        <f t="shared" si="302"/>
        <v>0</v>
      </c>
      <c r="T797" s="22">
        <f>+AA$15</f>
        <v>0</v>
      </c>
      <c r="U797" s="33">
        <f t="shared" si="303"/>
        <v>0</v>
      </c>
      <c r="V797" s="23">
        <f t="shared" si="307"/>
        <v>0</v>
      </c>
      <c r="X797" s="33">
        <f t="shared" si="305"/>
        <v>0</v>
      </c>
      <c r="Y797" s="23">
        <f t="shared" si="306"/>
        <v>0</v>
      </c>
    </row>
    <row r="798" spans="1:25" x14ac:dyDescent="0.25">
      <c r="A798" s="55"/>
      <c r="B798" s="34"/>
      <c r="C798" s="34"/>
      <c r="D798" s="34"/>
      <c r="E798" s="34"/>
      <c r="F798" s="34"/>
      <c r="G798" s="34"/>
      <c r="H798" s="34"/>
      <c r="I798" s="59"/>
      <c r="R798" s="23" t="str">
        <f t="shared" si="301"/>
        <v>t35</v>
      </c>
      <c r="S798" s="23">
        <f t="shared" si="302"/>
        <v>0</v>
      </c>
      <c r="T798" s="22">
        <f>+AA$16</f>
        <v>0</v>
      </c>
      <c r="U798" s="33">
        <f t="shared" si="303"/>
        <v>0</v>
      </c>
      <c r="V798" s="23">
        <f t="shared" si="307"/>
        <v>0</v>
      </c>
      <c r="X798" s="33">
        <f t="shared" si="305"/>
        <v>0</v>
      </c>
      <c r="Y798" s="23">
        <f t="shared" si="306"/>
        <v>0</v>
      </c>
    </row>
    <row r="799" spans="1:25" x14ac:dyDescent="0.25">
      <c r="A799" s="55"/>
      <c r="B799" s="34"/>
      <c r="C799" s="34"/>
      <c r="D799" s="34"/>
      <c r="E799" s="34"/>
      <c r="F799" s="34"/>
      <c r="G799" s="34"/>
      <c r="H799" s="34"/>
      <c r="I799" s="59"/>
      <c r="R799" s="23" t="str">
        <f t="shared" si="301"/>
        <v>t35</v>
      </c>
      <c r="S799" s="23">
        <f t="shared" si="302"/>
        <v>0</v>
      </c>
      <c r="T799" s="22">
        <f>+AA$17</f>
        <v>0</v>
      </c>
      <c r="U799" s="33">
        <f t="shared" si="303"/>
        <v>0</v>
      </c>
      <c r="V799" s="23">
        <f t="shared" si="307"/>
        <v>0</v>
      </c>
      <c r="X799" s="33">
        <f t="shared" si="305"/>
        <v>0</v>
      </c>
      <c r="Y799" s="23">
        <f t="shared" si="306"/>
        <v>0</v>
      </c>
    </row>
    <row r="800" spans="1:25" x14ac:dyDescent="0.25">
      <c r="A800" s="55"/>
      <c r="B800" s="34"/>
      <c r="C800" s="34"/>
      <c r="D800" s="34"/>
      <c r="E800" s="34"/>
      <c r="F800" s="34"/>
      <c r="G800" s="34"/>
      <c r="H800" s="34"/>
      <c r="I800" s="59"/>
      <c r="R800" s="23" t="str">
        <f t="shared" si="301"/>
        <v>t35</v>
      </c>
      <c r="S800" s="23">
        <f t="shared" si="302"/>
        <v>0</v>
      </c>
      <c r="T800" s="22">
        <f>+AA$18</f>
        <v>0</v>
      </c>
      <c r="U800" s="33">
        <f t="shared" si="303"/>
        <v>0</v>
      </c>
      <c r="V800" s="23">
        <f t="shared" si="307"/>
        <v>0</v>
      </c>
      <c r="X800" s="33">
        <f t="shared" si="305"/>
        <v>0</v>
      </c>
      <c r="Y800" s="23">
        <f t="shared" si="306"/>
        <v>0</v>
      </c>
    </row>
    <row r="801" spans="1:25" x14ac:dyDescent="0.25">
      <c r="A801" s="55"/>
      <c r="B801" s="34"/>
      <c r="C801" s="34"/>
      <c r="D801" s="34"/>
      <c r="E801" s="34"/>
      <c r="F801" s="34"/>
      <c r="G801" s="34"/>
      <c r="H801" s="34"/>
      <c r="I801" s="59"/>
      <c r="R801" s="23" t="str">
        <f t="shared" si="301"/>
        <v>t35</v>
      </c>
      <c r="S801" s="23">
        <f t="shared" si="302"/>
        <v>0</v>
      </c>
      <c r="T801" s="22">
        <f>+AA$19</f>
        <v>0</v>
      </c>
      <c r="U801" s="33">
        <f t="shared" si="303"/>
        <v>0</v>
      </c>
      <c r="V801" s="23">
        <f t="shared" si="307"/>
        <v>0</v>
      </c>
      <c r="X801" s="33">
        <f t="shared" si="305"/>
        <v>0</v>
      </c>
      <c r="Y801" s="23">
        <f t="shared" si="306"/>
        <v>0</v>
      </c>
    </row>
    <row r="802" spans="1:25" x14ac:dyDescent="0.25">
      <c r="A802" s="55"/>
      <c r="B802" s="34"/>
      <c r="C802" s="34"/>
      <c r="D802" s="34"/>
      <c r="E802" s="34"/>
      <c r="F802" s="34"/>
      <c r="G802" s="34"/>
      <c r="H802" s="34"/>
      <c r="I802" s="59"/>
      <c r="R802" s="23" t="str">
        <f t="shared" si="301"/>
        <v>t35</v>
      </c>
      <c r="S802" s="23">
        <f t="shared" si="302"/>
        <v>0</v>
      </c>
      <c r="T802" s="22">
        <f>+AA$20</f>
        <v>0</v>
      </c>
      <c r="U802" s="33">
        <f t="shared" si="303"/>
        <v>0</v>
      </c>
      <c r="V802" s="23">
        <f t="shared" si="307"/>
        <v>0</v>
      </c>
      <c r="X802" s="33">
        <f t="shared" si="305"/>
        <v>0</v>
      </c>
      <c r="Y802" s="23">
        <f t="shared" si="306"/>
        <v>0</v>
      </c>
    </row>
    <row r="803" spans="1:25" x14ac:dyDescent="0.25">
      <c r="A803" s="55"/>
      <c r="B803" s="34"/>
      <c r="C803" s="34"/>
      <c r="D803" s="34"/>
      <c r="E803" s="34"/>
      <c r="F803" s="34"/>
      <c r="G803" s="34"/>
      <c r="H803" s="34"/>
      <c r="I803" s="59"/>
      <c r="R803" s="23" t="str">
        <f t="shared" si="301"/>
        <v>t35</v>
      </c>
      <c r="S803" s="23">
        <f t="shared" si="302"/>
        <v>0</v>
      </c>
      <c r="T803" s="22">
        <f>+AA$21</f>
        <v>0</v>
      </c>
      <c r="U803" s="33">
        <f t="shared" si="303"/>
        <v>0</v>
      </c>
      <c r="V803" s="23">
        <f>+U803*S803</f>
        <v>0</v>
      </c>
      <c r="X803" s="33">
        <f t="shared" si="305"/>
        <v>0</v>
      </c>
      <c r="Y803" s="23">
        <f t="shared" si="306"/>
        <v>0</v>
      </c>
    </row>
    <row r="804" spans="1:25" x14ac:dyDescent="0.25">
      <c r="A804" s="55"/>
      <c r="B804" s="34"/>
      <c r="C804" s="34"/>
      <c r="D804" s="34"/>
      <c r="E804" s="34"/>
      <c r="F804" s="34"/>
      <c r="G804" s="34"/>
      <c r="H804" s="34"/>
      <c r="I804" s="59"/>
      <c r="R804" s="23" t="str">
        <f t="shared" si="301"/>
        <v>t35</v>
      </c>
      <c r="S804" s="23">
        <f t="shared" si="302"/>
        <v>0</v>
      </c>
      <c r="T804" s="22">
        <f>+AA$22</f>
        <v>0</v>
      </c>
      <c r="U804" s="33">
        <f t="shared" si="303"/>
        <v>0</v>
      </c>
      <c r="V804" s="23">
        <f t="shared" ref="V804:V807" si="308">+U804*S804</f>
        <v>0</v>
      </c>
      <c r="X804" s="33">
        <f t="shared" si="305"/>
        <v>0</v>
      </c>
      <c r="Y804" s="23">
        <f t="shared" si="306"/>
        <v>0</v>
      </c>
    </row>
    <row r="805" spans="1:25" x14ac:dyDescent="0.25">
      <c r="A805" s="55"/>
      <c r="B805" s="34"/>
      <c r="C805" s="34"/>
      <c r="D805" s="34"/>
      <c r="E805" s="34"/>
      <c r="F805" s="34"/>
      <c r="G805" s="34"/>
      <c r="H805" s="34"/>
      <c r="I805" s="59"/>
      <c r="R805" s="23" t="str">
        <f t="shared" si="301"/>
        <v>t35</v>
      </c>
      <c r="S805" s="23">
        <f t="shared" si="302"/>
        <v>0</v>
      </c>
      <c r="T805" s="22">
        <f>+AA$23</f>
        <v>0</v>
      </c>
      <c r="U805" s="33">
        <f t="shared" si="303"/>
        <v>0</v>
      </c>
      <c r="V805" s="23">
        <f t="shared" si="308"/>
        <v>0</v>
      </c>
      <c r="X805" s="33">
        <f t="shared" si="305"/>
        <v>0</v>
      </c>
      <c r="Y805" s="23">
        <f t="shared" si="306"/>
        <v>0</v>
      </c>
    </row>
    <row r="806" spans="1:25" x14ac:dyDescent="0.25">
      <c r="A806" s="55"/>
      <c r="B806" s="34"/>
      <c r="C806" s="34"/>
      <c r="D806" s="34"/>
      <c r="E806" s="34"/>
      <c r="F806" s="34"/>
      <c r="G806" s="34"/>
      <c r="H806" s="34"/>
      <c r="I806" s="59"/>
      <c r="R806" s="23" t="str">
        <f t="shared" si="301"/>
        <v>t35</v>
      </c>
      <c r="S806" s="23">
        <f t="shared" si="302"/>
        <v>0</v>
      </c>
      <c r="T806" s="22">
        <f>+AA$24</f>
        <v>0</v>
      </c>
      <c r="U806" s="33">
        <f t="shared" si="303"/>
        <v>0</v>
      </c>
      <c r="V806" s="23">
        <f t="shared" si="308"/>
        <v>0</v>
      </c>
      <c r="X806" s="33">
        <f t="shared" si="305"/>
        <v>0</v>
      </c>
      <c r="Y806" s="23">
        <f t="shared" si="306"/>
        <v>0</v>
      </c>
    </row>
    <row r="807" spans="1:25" x14ac:dyDescent="0.25">
      <c r="A807" s="55"/>
      <c r="B807" s="34"/>
      <c r="C807" s="34"/>
      <c r="D807" s="34"/>
      <c r="E807" s="34"/>
      <c r="F807" s="34"/>
      <c r="G807" s="34"/>
      <c r="H807" s="34"/>
      <c r="I807" s="59"/>
      <c r="R807" s="23" t="str">
        <f t="shared" si="301"/>
        <v>t35</v>
      </c>
      <c r="S807" s="23">
        <f t="shared" si="302"/>
        <v>0</v>
      </c>
      <c r="T807" s="22">
        <f>+AA$25</f>
        <v>0</v>
      </c>
      <c r="U807" s="33">
        <f t="shared" si="303"/>
        <v>0</v>
      </c>
      <c r="V807" s="23">
        <f t="shared" si="308"/>
        <v>0</v>
      </c>
      <c r="X807" s="33">
        <f t="shared" si="305"/>
        <v>0</v>
      </c>
      <c r="Y807" s="23">
        <f>+(X807*S807)*$Y$4</f>
        <v>0</v>
      </c>
    </row>
    <row r="808" spans="1:25" ht="15.75" thickBot="1" x14ac:dyDescent="0.3">
      <c r="A808" s="60"/>
      <c r="B808" s="61"/>
      <c r="C808" s="61"/>
      <c r="D808" s="61"/>
      <c r="E808" s="61"/>
      <c r="F808" s="61"/>
      <c r="G808" s="61"/>
      <c r="H808" s="61"/>
      <c r="I808" s="62"/>
      <c r="R808" s="23" t="str">
        <f t="shared" si="301"/>
        <v>t35</v>
      </c>
      <c r="S808" s="23">
        <f t="shared" si="302"/>
        <v>0</v>
      </c>
      <c r="T808" s="22">
        <f>+AA$26</f>
        <v>0</v>
      </c>
      <c r="U808" s="33">
        <f t="shared" si="303"/>
        <v>0</v>
      </c>
      <c r="V808" s="23">
        <f>+U808*S808</f>
        <v>0</v>
      </c>
      <c r="X808" s="33">
        <f t="shared" si="305"/>
        <v>0</v>
      </c>
      <c r="Y808" s="23">
        <f t="shared" ref="Y808" si="309">+(X808*S808)*$Y$4</f>
        <v>0</v>
      </c>
    </row>
    <row r="810" spans="1:25" ht="15.75" thickBot="1" x14ac:dyDescent="0.3"/>
    <row r="811" spans="1:25" ht="15.75" x14ac:dyDescent="0.25">
      <c r="A811" s="50" t="s">
        <v>229</v>
      </c>
      <c r="B811" s="51">
        <f>VLOOKUP(A811,'Lista de Trabajadores'!$A$7:$E$105,2,0)</f>
        <v>0</v>
      </c>
      <c r="C811" s="51">
        <f>VLOOKUP(A811,'Lista de Trabajadores'!$A$7:$E$105,3,0)</f>
        <v>0</v>
      </c>
      <c r="D811" s="52">
        <f>VLOOKUP(A811,'Lista de Trabajadores'!$A$7:$E$105,4,0)</f>
        <v>0</v>
      </c>
      <c r="E811" s="53"/>
      <c r="F811" s="53"/>
      <c r="G811" s="53"/>
      <c r="H811" s="53"/>
      <c r="I811" s="54"/>
      <c r="J811" s="37"/>
      <c r="Q811" s="37"/>
      <c r="S811" s="37"/>
      <c r="T811" s="37"/>
      <c r="U811" s="36"/>
      <c r="V811" s="37"/>
      <c r="W811" s="37"/>
      <c r="X811" s="36"/>
      <c r="Y811" s="37"/>
    </row>
    <row r="812" spans="1:25" x14ac:dyDescent="0.25">
      <c r="A812" s="55" t="s">
        <v>166</v>
      </c>
      <c r="B812" s="2"/>
      <c r="C812" s="2"/>
      <c r="D812" s="2"/>
      <c r="E812" s="2"/>
      <c r="F812" s="2"/>
      <c r="G812" s="34"/>
      <c r="H812" s="2"/>
      <c r="I812" s="56"/>
      <c r="R812" s="23" t="str">
        <f>A$811</f>
        <v>t36</v>
      </c>
      <c r="S812" s="23">
        <f>D$811</f>
        <v>0</v>
      </c>
      <c r="T812" s="22">
        <f>+AA$7</f>
        <v>0</v>
      </c>
      <c r="U812" s="33">
        <f>COUNTIF($B$812:$F$820,T812)</f>
        <v>0</v>
      </c>
      <c r="V812" s="23">
        <f>+U812*S812</f>
        <v>0</v>
      </c>
      <c r="X812" s="33">
        <f>SUMIF($H$812:$H$820,T812,$I$812:$I$820)</f>
        <v>0</v>
      </c>
      <c r="Y812" s="23">
        <f>+(X812*S812)*$Y$4</f>
        <v>0</v>
      </c>
    </row>
    <row r="813" spans="1:25" x14ac:dyDescent="0.25">
      <c r="A813" s="55" t="s">
        <v>167</v>
      </c>
      <c r="B813" s="2"/>
      <c r="C813" s="2"/>
      <c r="D813" s="2"/>
      <c r="E813" s="2"/>
      <c r="F813" s="2"/>
      <c r="G813" s="34"/>
      <c r="H813" s="2"/>
      <c r="I813" s="56"/>
      <c r="R813" s="23" t="str">
        <f t="shared" ref="R813:R831" si="310">A$811</f>
        <v>t36</v>
      </c>
      <c r="S813" s="23">
        <f t="shared" ref="S813:S831" si="311">D$811</f>
        <v>0</v>
      </c>
      <c r="T813" s="22">
        <f>+AA$8</f>
        <v>0</v>
      </c>
      <c r="U813" s="33">
        <f t="shared" ref="U813:U831" si="312">COUNTIF($B$812:$F$820,T813)</f>
        <v>0</v>
      </c>
      <c r="V813" s="23">
        <f t="shared" ref="V813:V814" si="313">+U813*S813</f>
        <v>0</v>
      </c>
      <c r="X813" s="33">
        <f t="shared" ref="X813:X831" si="314">SUMIF($H$812:$H$820,T813,$I$812:$I$820)</f>
        <v>0</v>
      </c>
      <c r="Y813" s="23">
        <f t="shared" ref="Y813:Y829" si="315">+(X813*S813)*$Y$4</f>
        <v>0</v>
      </c>
    </row>
    <row r="814" spans="1:25" x14ac:dyDescent="0.25">
      <c r="A814" s="55" t="s">
        <v>168</v>
      </c>
      <c r="B814" s="2"/>
      <c r="C814" s="2"/>
      <c r="D814" s="2"/>
      <c r="E814" s="2"/>
      <c r="F814" s="2"/>
      <c r="G814" s="34"/>
      <c r="H814" s="2"/>
      <c r="I814" s="56"/>
      <c r="R814" s="23" t="str">
        <f t="shared" si="310"/>
        <v>t36</v>
      </c>
      <c r="S814" s="23">
        <f t="shared" si="311"/>
        <v>0</v>
      </c>
      <c r="T814" s="22">
        <f>+AA$9</f>
        <v>0</v>
      </c>
      <c r="U814" s="33">
        <f t="shared" si="312"/>
        <v>0</v>
      </c>
      <c r="V814" s="23">
        <f t="shared" si="313"/>
        <v>0</v>
      </c>
      <c r="X814" s="33">
        <f t="shared" si="314"/>
        <v>0</v>
      </c>
      <c r="Y814" s="23">
        <f t="shared" si="315"/>
        <v>0</v>
      </c>
    </row>
    <row r="815" spans="1:25" x14ac:dyDescent="0.25">
      <c r="A815" s="55" t="s">
        <v>169</v>
      </c>
      <c r="B815" s="2"/>
      <c r="C815" s="2"/>
      <c r="D815" s="2"/>
      <c r="E815" s="2"/>
      <c r="F815" s="2"/>
      <c r="G815" s="34"/>
      <c r="H815" s="2"/>
      <c r="I815" s="56"/>
      <c r="R815" s="23" t="str">
        <f t="shared" si="310"/>
        <v>t36</v>
      </c>
      <c r="S815" s="23">
        <f t="shared" si="311"/>
        <v>0</v>
      </c>
      <c r="T815" s="22">
        <f>+AA$10</f>
        <v>0</v>
      </c>
      <c r="U815" s="33">
        <f t="shared" si="312"/>
        <v>0</v>
      </c>
      <c r="V815" s="23">
        <f>+U815*S815</f>
        <v>0</v>
      </c>
      <c r="X815" s="33">
        <f t="shared" si="314"/>
        <v>0</v>
      </c>
      <c r="Y815" s="23">
        <f t="shared" si="315"/>
        <v>0</v>
      </c>
    </row>
    <row r="816" spans="1:25" ht="15.75" thickBot="1" x14ac:dyDescent="0.3">
      <c r="A816" s="55" t="s">
        <v>170</v>
      </c>
      <c r="B816" s="46"/>
      <c r="C816" s="46"/>
      <c r="D816" s="46"/>
      <c r="E816" s="46"/>
      <c r="F816" s="46"/>
      <c r="G816" s="34"/>
      <c r="H816" s="46"/>
      <c r="I816" s="57"/>
      <c r="R816" s="23" t="str">
        <f t="shared" si="310"/>
        <v>t36</v>
      </c>
      <c r="S816" s="23">
        <f t="shared" si="311"/>
        <v>0</v>
      </c>
      <c r="T816" s="22">
        <f>+AA$11</f>
        <v>0</v>
      </c>
      <c r="U816" s="33">
        <f t="shared" si="312"/>
        <v>0</v>
      </c>
      <c r="V816" s="23">
        <f t="shared" ref="V816:V825" si="316">+U816*S816</f>
        <v>0</v>
      </c>
      <c r="X816" s="33">
        <f t="shared" si="314"/>
        <v>0</v>
      </c>
      <c r="Y816" s="23">
        <f t="shared" si="315"/>
        <v>0</v>
      </c>
    </row>
    <row r="817" spans="1:25" x14ac:dyDescent="0.25">
      <c r="A817" s="55" t="s">
        <v>171</v>
      </c>
      <c r="B817" s="45"/>
      <c r="C817" s="45"/>
      <c r="D817" s="45"/>
      <c r="E817" s="45"/>
      <c r="F817" s="45"/>
      <c r="G817" s="34"/>
      <c r="H817" s="45"/>
      <c r="I817" s="58"/>
      <c r="R817" s="23" t="str">
        <f t="shared" si="310"/>
        <v>t36</v>
      </c>
      <c r="S817" s="23">
        <f t="shared" si="311"/>
        <v>0</v>
      </c>
      <c r="T817" s="22">
        <f>+AA$12</f>
        <v>0</v>
      </c>
      <c r="U817" s="33">
        <f t="shared" si="312"/>
        <v>0</v>
      </c>
      <c r="V817" s="23">
        <f t="shared" si="316"/>
        <v>0</v>
      </c>
      <c r="X817" s="33">
        <f t="shared" si="314"/>
        <v>0</v>
      </c>
      <c r="Y817" s="23">
        <f t="shared" si="315"/>
        <v>0</v>
      </c>
    </row>
    <row r="818" spans="1:25" x14ac:dyDescent="0.25">
      <c r="A818" s="55" t="s">
        <v>172</v>
      </c>
      <c r="B818" s="2"/>
      <c r="C818" s="2"/>
      <c r="D818" s="2"/>
      <c r="E818" s="2"/>
      <c r="F818" s="2"/>
      <c r="G818" s="34"/>
      <c r="H818" s="2"/>
      <c r="I818" s="56"/>
      <c r="R818" s="23" t="str">
        <f t="shared" si="310"/>
        <v>t36</v>
      </c>
      <c r="S818" s="23">
        <f t="shared" si="311"/>
        <v>0</v>
      </c>
      <c r="T818" s="22">
        <f>+AA$13</f>
        <v>0</v>
      </c>
      <c r="U818" s="33">
        <f t="shared" si="312"/>
        <v>0</v>
      </c>
      <c r="V818" s="23">
        <f t="shared" si="316"/>
        <v>0</v>
      </c>
      <c r="X818" s="33">
        <f t="shared" si="314"/>
        <v>0</v>
      </c>
      <c r="Y818" s="23">
        <f t="shared" si="315"/>
        <v>0</v>
      </c>
    </row>
    <row r="819" spans="1:25" x14ac:dyDescent="0.25">
      <c r="A819" s="55" t="s">
        <v>173</v>
      </c>
      <c r="B819" s="2"/>
      <c r="C819" s="2"/>
      <c r="D819" s="2"/>
      <c r="E819" s="2"/>
      <c r="F819" s="2"/>
      <c r="G819" s="34"/>
      <c r="H819" s="2"/>
      <c r="I819" s="56"/>
      <c r="R819" s="23" t="str">
        <f t="shared" si="310"/>
        <v>t36</v>
      </c>
      <c r="S819" s="23">
        <f t="shared" si="311"/>
        <v>0</v>
      </c>
      <c r="T819" s="22">
        <f>+AA$14</f>
        <v>0</v>
      </c>
      <c r="U819" s="33">
        <f t="shared" si="312"/>
        <v>0</v>
      </c>
      <c r="V819" s="23">
        <f t="shared" si="316"/>
        <v>0</v>
      </c>
      <c r="X819" s="33">
        <f t="shared" si="314"/>
        <v>0</v>
      </c>
      <c r="Y819" s="23">
        <f t="shared" si="315"/>
        <v>0</v>
      </c>
    </row>
    <row r="820" spans="1:25" x14ac:dyDescent="0.25">
      <c r="A820" s="55" t="s">
        <v>174</v>
      </c>
      <c r="B820" s="2"/>
      <c r="C820" s="2"/>
      <c r="D820" s="2"/>
      <c r="E820" s="2"/>
      <c r="F820" s="2"/>
      <c r="G820" s="34"/>
      <c r="H820" s="2"/>
      <c r="I820" s="56"/>
      <c r="R820" s="23" t="str">
        <f t="shared" si="310"/>
        <v>t36</v>
      </c>
      <c r="S820" s="23">
        <f t="shared" si="311"/>
        <v>0</v>
      </c>
      <c r="T820" s="22">
        <f>+AA$15</f>
        <v>0</v>
      </c>
      <c r="U820" s="33">
        <f t="shared" si="312"/>
        <v>0</v>
      </c>
      <c r="V820" s="23">
        <f t="shared" si="316"/>
        <v>0</v>
      </c>
      <c r="X820" s="33">
        <f t="shared" si="314"/>
        <v>0</v>
      </c>
      <c r="Y820" s="23">
        <f t="shared" si="315"/>
        <v>0</v>
      </c>
    </row>
    <row r="821" spans="1:25" x14ac:dyDescent="0.25">
      <c r="A821" s="55"/>
      <c r="B821" s="34"/>
      <c r="C821" s="34"/>
      <c r="D821" s="34"/>
      <c r="E821" s="34"/>
      <c r="F821" s="34"/>
      <c r="G821" s="34"/>
      <c r="H821" s="34"/>
      <c r="I821" s="59"/>
      <c r="R821" s="23" t="str">
        <f t="shared" si="310"/>
        <v>t36</v>
      </c>
      <c r="S821" s="23">
        <f t="shared" si="311"/>
        <v>0</v>
      </c>
      <c r="T821" s="22">
        <f>+AA$16</f>
        <v>0</v>
      </c>
      <c r="U821" s="33">
        <f t="shared" si="312"/>
        <v>0</v>
      </c>
      <c r="V821" s="23">
        <f t="shared" si="316"/>
        <v>0</v>
      </c>
      <c r="X821" s="33">
        <f t="shared" si="314"/>
        <v>0</v>
      </c>
      <c r="Y821" s="23">
        <f t="shared" si="315"/>
        <v>0</v>
      </c>
    </row>
    <row r="822" spans="1:25" x14ac:dyDescent="0.25">
      <c r="A822" s="55"/>
      <c r="B822" s="34"/>
      <c r="C822" s="34"/>
      <c r="D822" s="34"/>
      <c r="E822" s="34"/>
      <c r="F822" s="34"/>
      <c r="G822" s="34"/>
      <c r="H822" s="34"/>
      <c r="I822" s="59"/>
      <c r="R822" s="23" t="str">
        <f t="shared" si="310"/>
        <v>t36</v>
      </c>
      <c r="S822" s="23">
        <f t="shared" si="311"/>
        <v>0</v>
      </c>
      <c r="T822" s="22">
        <f>+AA$17</f>
        <v>0</v>
      </c>
      <c r="U822" s="33">
        <f t="shared" si="312"/>
        <v>0</v>
      </c>
      <c r="V822" s="23">
        <f t="shared" si="316"/>
        <v>0</v>
      </c>
      <c r="X822" s="33">
        <f t="shared" si="314"/>
        <v>0</v>
      </c>
      <c r="Y822" s="23">
        <f t="shared" si="315"/>
        <v>0</v>
      </c>
    </row>
    <row r="823" spans="1:25" x14ac:dyDescent="0.25">
      <c r="A823" s="55"/>
      <c r="B823" s="34"/>
      <c r="C823" s="34"/>
      <c r="D823" s="34"/>
      <c r="E823" s="34"/>
      <c r="F823" s="34"/>
      <c r="G823" s="34"/>
      <c r="H823" s="34"/>
      <c r="I823" s="59"/>
      <c r="R823" s="23" t="str">
        <f t="shared" si="310"/>
        <v>t36</v>
      </c>
      <c r="S823" s="23">
        <f t="shared" si="311"/>
        <v>0</v>
      </c>
      <c r="T823" s="22">
        <f>+AA$18</f>
        <v>0</v>
      </c>
      <c r="U823" s="33">
        <f t="shared" si="312"/>
        <v>0</v>
      </c>
      <c r="V823" s="23">
        <f t="shared" si="316"/>
        <v>0</v>
      </c>
      <c r="X823" s="33">
        <f t="shared" si="314"/>
        <v>0</v>
      </c>
      <c r="Y823" s="23">
        <f t="shared" si="315"/>
        <v>0</v>
      </c>
    </row>
    <row r="824" spans="1:25" x14ac:dyDescent="0.25">
      <c r="A824" s="55"/>
      <c r="B824" s="34"/>
      <c r="C824" s="34"/>
      <c r="D824" s="34"/>
      <c r="E824" s="34"/>
      <c r="F824" s="34"/>
      <c r="G824" s="34"/>
      <c r="H824" s="34"/>
      <c r="I824" s="59"/>
      <c r="R824" s="23" t="str">
        <f t="shared" si="310"/>
        <v>t36</v>
      </c>
      <c r="S824" s="23">
        <f t="shared" si="311"/>
        <v>0</v>
      </c>
      <c r="T824" s="22">
        <f>+AA$19</f>
        <v>0</v>
      </c>
      <c r="U824" s="33">
        <f t="shared" si="312"/>
        <v>0</v>
      </c>
      <c r="V824" s="23">
        <f t="shared" si="316"/>
        <v>0</v>
      </c>
      <c r="X824" s="33">
        <f t="shared" si="314"/>
        <v>0</v>
      </c>
      <c r="Y824" s="23">
        <f t="shared" si="315"/>
        <v>0</v>
      </c>
    </row>
    <row r="825" spans="1:25" x14ac:dyDescent="0.25">
      <c r="A825" s="55"/>
      <c r="B825" s="34"/>
      <c r="C825" s="34"/>
      <c r="D825" s="34"/>
      <c r="E825" s="34"/>
      <c r="F825" s="34"/>
      <c r="G825" s="34"/>
      <c r="H825" s="34"/>
      <c r="I825" s="59"/>
      <c r="R825" s="23" t="str">
        <f t="shared" si="310"/>
        <v>t36</v>
      </c>
      <c r="S825" s="23">
        <f t="shared" si="311"/>
        <v>0</v>
      </c>
      <c r="T825" s="22">
        <f>+AA$20</f>
        <v>0</v>
      </c>
      <c r="U825" s="33">
        <f t="shared" si="312"/>
        <v>0</v>
      </c>
      <c r="V825" s="23">
        <f t="shared" si="316"/>
        <v>0</v>
      </c>
      <c r="X825" s="33">
        <f t="shared" si="314"/>
        <v>0</v>
      </c>
      <c r="Y825" s="23">
        <f t="shared" si="315"/>
        <v>0</v>
      </c>
    </row>
    <row r="826" spans="1:25" x14ac:dyDescent="0.25">
      <c r="A826" s="55"/>
      <c r="B826" s="34"/>
      <c r="C826" s="34"/>
      <c r="D826" s="34"/>
      <c r="E826" s="34"/>
      <c r="F826" s="34"/>
      <c r="G826" s="34"/>
      <c r="H826" s="34"/>
      <c r="I826" s="59"/>
      <c r="R826" s="23" t="str">
        <f t="shared" si="310"/>
        <v>t36</v>
      </c>
      <c r="S826" s="23">
        <f t="shared" si="311"/>
        <v>0</v>
      </c>
      <c r="T826" s="22">
        <f>+AA$21</f>
        <v>0</v>
      </c>
      <c r="U826" s="33">
        <f t="shared" si="312"/>
        <v>0</v>
      </c>
      <c r="V826" s="23">
        <f>+U826*S826</f>
        <v>0</v>
      </c>
      <c r="X826" s="33">
        <f t="shared" si="314"/>
        <v>0</v>
      </c>
      <c r="Y826" s="23">
        <f t="shared" si="315"/>
        <v>0</v>
      </c>
    </row>
    <row r="827" spans="1:25" x14ac:dyDescent="0.25">
      <c r="A827" s="55"/>
      <c r="B827" s="34"/>
      <c r="C827" s="34"/>
      <c r="D827" s="34"/>
      <c r="E827" s="34"/>
      <c r="F827" s="34"/>
      <c r="G827" s="34"/>
      <c r="H827" s="34"/>
      <c r="I827" s="59"/>
      <c r="R827" s="23" t="str">
        <f t="shared" si="310"/>
        <v>t36</v>
      </c>
      <c r="S827" s="23">
        <f t="shared" si="311"/>
        <v>0</v>
      </c>
      <c r="T827" s="22">
        <f>+AA$22</f>
        <v>0</v>
      </c>
      <c r="U827" s="33">
        <f t="shared" si="312"/>
        <v>0</v>
      </c>
      <c r="V827" s="23">
        <f t="shared" ref="V827:V830" si="317">+U827*S827</f>
        <v>0</v>
      </c>
      <c r="X827" s="33">
        <f t="shared" si="314"/>
        <v>0</v>
      </c>
      <c r="Y827" s="23">
        <f t="shared" si="315"/>
        <v>0</v>
      </c>
    </row>
    <row r="828" spans="1:25" x14ac:dyDescent="0.25">
      <c r="A828" s="55"/>
      <c r="B828" s="34"/>
      <c r="C828" s="34"/>
      <c r="D828" s="34"/>
      <c r="E828" s="34"/>
      <c r="F828" s="34"/>
      <c r="G828" s="34"/>
      <c r="H828" s="34"/>
      <c r="I828" s="59"/>
      <c r="R828" s="23" t="str">
        <f t="shared" si="310"/>
        <v>t36</v>
      </c>
      <c r="S828" s="23">
        <f t="shared" si="311"/>
        <v>0</v>
      </c>
      <c r="T828" s="22">
        <f>+AA$23</f>
        <v>0</v>
      </c>
      <c r="U828" s="33">
        <f t="shared" si="312"/>
        <v>0</v>
      </c>
      <c r="V828" s="23">
        <f t="shared" si="317"/>
        <v>0</v>
      </c>
      <c r="X828" s="33">
        <f t="shared" si="314"/>
        <v>0</v>
      </c>
      <c r="Y828" s="23">
        <f t="shared" si="315"/>
        <v>0</v>
      </c>
    </row>
    <row r="829" spans="1:25" x14ac:dyDescent="0.25">
      <c r="A829" s="55"/>
      <c r="B829" s="34"/>
      <c r="C829" s="34"/>
      <c r="D829" s="34"/>
      <c r="E829" s="34"/>
      <c r="F829" s="34"/>
      <c r="G829" s="34"/>
      <c r="H829" s="34"/>
      <c r="I829" s="59"/>
      <c r="R829" s="23" t="str">
        <f t="shared" si="310"/>
        <v>t36</v>
      </c>
      <c r="S829" s="23">
        <f t="shared" si="311"/>
        <v>0</v>
      </c>
      <c r="T829" s="22">
        <f>+AA$24</f>
        <v>0</v>
      </c>
      <c r="U829" s="33">
        <f t="shared" si="312"/>
        <v>0</v>
      </c>
      <c r="V829" s="23">
        <f t="shared" si="317"/>
        <v>0</v>
      </c>
      <c r="X829" s="33">
        <f t="shared" si="314"/>
        <v>0</v>
      </c>
      <c r="Y829" s="23">
        <f t="shared" si="315"/>
        <v>0</v>
      </c>
    </row>
    <row r="830" spans="1:25" x14ac:dyDescent="0.25">
      <c r="A830" s="55"/>
      <c r="B830" s="34"/>
      <c r="C830" s="34"/>
      <c r="D830" s="34"/>
      <c r="E830" s="34"/>
      <c r="F830" s="34"/>
      <c r="G830" s="34"/>
      <c r="H830" s="34"/>
      <c r="I830" s="59"/>
      <c r="R830" s="23" t="str">
        <f t="shared" si="310"/>
        <v>t36</v>
      </c>
      <c r="S830" s="23">
        <f t="shared" si="311"/>
        <v>0</v>
      </c>
      <c r="T830" s="22">
        <f>+AA$25</f>
        <v>0</v>
      </c>
      <c r="U830" s="33">
        <f t="shared" si="312"/>
        <v>0</v>
      </c>
      <c r="V830" s="23">
        <f t="shared" si="317"/>
        <v>0</v>
      </c>
      <c r="X830" s="33">
        <f t="shared" si="314"/>
        <v>0</v>
      </c>
      <c r="Y830" s="23">
        <f>+(X830*S830)*$Y$4</f>
        <v>0</v>
      </c>
    </row>
    <row r="831" spans="1:25" ht="15.75" thickBot="1" x14ac:dyDescent="0.3">
      <c r="A831" s="60"/>
      <c r="B831" s="61"/>
      <c r="C831" s="61"/>
      <c r="D831" s="61"/>
      <c r="E831" s="61"/>
      <c r="F831" s="61"/>
      <c r="G831" s="61"/>
      <c r="H831" s="61"/>
      <c r="I831" s="62"/>
      <c r="R831" s="23" t="str">
        <f t="shared" si="310"/>
        <v>t36</v>
      </c>
      <c r="S831" s="23">
        <f t="shared" si="311"/>
        <v>0</v>
      </c>
      <c r="T831" s="22">
        <f>+AA$26</f>
        <v>0</v>
      </c>
      <c r="U831" s="33">
        <f t="shared" si="312"/>
        <v>0</v>
      </c>
      <c r="V831" s="23">
        <f>+U831*S831</f>
        <v>0</v>
      </c>
      <c r="X831" s="33">
        <f t="shared" si="314"/>
        <v>0</v>
      </c>
      <c r="Y831" s="23">
        <f t="shared" ref="Y831" si="318">+(X831*S831)*$Y$4</f>
        <v>0</v>
      </c>
    </row>
    <row r="833" spans="1:25" ht="15.75" thickBot="1" x14ac:dyDescent="0.3"/>
    <row r="834" spans="1:25" ht="15.75" x14ac:dyDescent="0.25">
      <c r="A834" s="50" t="s">
        <v>228</v>
      </c>
      <c r="B834" s="51">
        <f>VLOOKUP(A834,'Lista de Trabajadores'!$A$7:$E$105,2,0)</f>
        <v>0</v>
      </c>
      <c r="C834" s="51">
        <f>VLOOKUP(A834,'Lista de Trabajadores'!$A$7:$E$105,3,0)</f>
        <v>0</v>
      </c>
      <c r="D834" s="52">
        <f>VLOOKUP(A834,'Lista de Trabajadores'!$A$7:$E$105,4,0)</f>
        <v>0</v>
      </c>
      <c r="E834" s="53"/>
      <c r="F834" s="53"/>
      <c r="G834" s="53"/>
      <c r="H834" s="53"/>
      <c r="I834" s="54"/>
      <c r="J834" s="37"/>
      <c r="Q834" s="37"/>
      <c r="S834" s="37"/>
      <c r="T834" s="37"/>
      <c r="U834" s="36"/>
      <c r="V834" s="37"/>
      <c r="W834" s="37"/>
      <c r="X834" s="36"/>
      <c r="Y834" s="37"/>
    </row>
    <row r="835" spans="1:25" x14ac:dyDescent="0.25">
      <c r="A835" s="55" t="s">
        <v>166</v>
      </c>
      <c r="B835" s="2"/>
      <c r="C835" s="2"/>
      <c r="D835" s="2"/>
      <c r="E835" s="2"/>
      <c r="F835" s="2"/>
      <c r="G835" s="34"/>
      <c r="H835" s="2"/>
      <c r="I835" s="56"/>
      <c r="R835" s="23" t="str">
        <f>A$834</f>
        <v>t37</v>
      </c>
      <c r="S835" s="23">
        <f>D$834</f>
        <v>0</v>
      </c>
      <c r="T835" s="22">
        <f>+AA$7</f>
        <v>0</v>
      </c>
      <c r="U835" s="33">
        <f>COUNTIF($B$835:$F$843,T835)</f>
        <v>0</v>
      </c>
      <c r="V835" s="23">
        <f>+U835*S835</f>
        <v>0</v>
      </c>
      <c r="X835" s="33">
        <f>SUMIF($H$835:$H$843,T835,$I$835:$I$843)</f>
        <v>0</v>
      </c>
      <c r="Y835" s="23">
        <f>+(X835*S835)*$Y$4</f>
        <v>0</v>
      </c>
    </row>
    <row r="836" spans="1:25" x14ac:dyDescent="0.25">
      <c r="A836" s="55" t="s">
        <v>167</v>
      </c>
      <c r="B836" s="2"/>
      <c r="C836" s="2"/>
      <c r="D836" s="2"/>
      <c r="E836" s="2"/>
      <c r="F836" s="2"/>
      <c r="G836" s="34"/>
      <c r="H836" s="2"/>
      <c r="I836" s="56"/>
      <c r="R836" s="23" t="str">
        <f t="shared" ref="R836:R854" si="319">A$834</f>
        <v>t37</v>
      </c>
      <c r="S836" s="23">
        <f t="shared" ref="S836:S854" si="320">D$834</f>
        <v>0</v>
      </c>
      <c r="T836" s="22">
        <f>+AA$8</f>
        <v>0</v>
      </c>
      <c r="U836" s="33">
        <f t="shared" ref="U836:U854" si="321">COUNTIF($B$835:$F$843,T836)</f>
        <v>0</v>
      </c>
      <c r="V836" s="23">
        <f t="shared" ref="V836:V837" si="322">+U836*S836</f>
        <v>0</v>
      </c>
      <c r="X836" s="33">
        <f t="shared" ref="X836:X854" si="323">SUMIF($H$835:$H$843,T836,$I$835:$I$843)</f>
        <v>0</v>
      </c>
      <c r="Y836" s="23">
        <f t="shared" ref="Y836:Y852" si="324">+(X836*S836)*$Y$4</f>
        <v>0</v>
      </c>
    </row>
    <row r="837" spans="1:25" x14ac:dyDescent="0.25">
      <c r="A837" s="55" t="s">
        <v>168</v>
      </c>
      <c r="B837" s="2"/>
      <c r="C837" s="2"/>
      <c r="D837" s="2"/>
      <c r="E837" s="2"/>
      <c r="F837" s="2"/>
      <c r="G837" s="34"/>
      <c r="H837" s="2"/>
      <c r="I837" s="56"/>
      <c r="R837" s="23" t="str">
        <f t="shared" si="319"/>
        <v>t37</v>
      </c>
      <c r="S837" s="23">
        <f t="shared" si="320"/>
        <v>0</v>
      </c>
      <c r="T837" s="22">
        <f>+AA$9</f>
        <v>0</v>
      </c>
      <c r="U837" s="33">
        <f t="shared" si="321"/>
        <v>0</v>
      </c>
      <c r="V837" s="23">
        <f t="shared" si="322"/>
        <v>0</v>
      </c>
      <c r="X837" s="33">
        <f t="shared" si="323"/>
        <v>0</v>
      </c>
      <c r="Y837" s="23">
        <f t="shared" si="324"/>
        <v>0</v>
      </c>
    </row>
    <row r="838" spans="1:25" x14ac:dyDescent="0.25">
      <c r="A838" s="55" t="s">
        <v>169</v>
      </c>
      <c r="B838" s="2"/>
      <c r="C838" s="2"/>
      <c r="D838" s="2"/>
      <c r="E838" s="2"/>
      <c r="F838" s="2"/>
      <c r="G838" s="34"/>
      <c r="H838" s="2"/>
      <c r="I838" s="56"/>
      <c r="R838" s="23" t="str">
        <f t="shared" si="319"/>
        <v>t37</v>
      </c>
      <c r="S838" s="23">
        <f t="shared" si="320"/>
        <v>0</v>
      </c>
      <c r="T838" s="22">
        <f>+AA$10</f>
        <v>0</v>
      </c>
      <c r="U838" s="33">
        <f t="shared" si="321"/>
        <v>0</v>
      </c>
      <c r="V838" s="23">
        <f>+U838*S838</f>
        <v>0</v>
      </c>
      <c r="X838" s="33">
        <f t="shared" si="323"/>
        <v>0</v>
      </c>
      <c r="Y838" s="23">
        <f t="shared" si="324"/>
        <v>0</v>
      </c>
    </row>
    <row r="839" spans="1:25" ht="15.75" thickBot="1" x14ac:dyDescent="0.3">
      <c r="A839" s="55" t="s">
        <v>170</v>
      </c>
      <c r="B839" s="46"/>
      <c r="C839" s="46"/>
      <c r="D839" s="46"/>
      <c r="E839" s="46"/>
      <c r="F839" s="46"/>
      <c r="G839" s="34"/>
      <c r="H839" s="46"/>
      <c r="I839" s="57"/>
      <c r="R839" s="23" t="str">
        <f t="shared" si="319"/>
        <v>t37</v>
      </c>
      <c r="S839" s="23">
        <f t="shared" si="320"/>
        <v>0</v>
      </c>
      <c r="T839" s="22">
        <f>+AA$11</f>
        <v>0</v>
      </c>
      <c r="U839" s="33">
        <f t="shared" si="321"/>
        <v>0</v>
      </c>
      <c r="V839" s="23">
        <f t="shared" ref="V839:V848" si="325">+U839*S839</f>
        <v>0</v>
      </c>
      <c r="X839" s="33">
        <f t="shared" si="323"/>
        <v>0</v>
      </c>
      <c r="Y839" s="23">
        <f t="shared" si="324"/>
        <v>0</v>
      </c>
    </row>
    <row r="840" spans="1:25" x14ac:dyDescent="0.25">
      <c r="A840" s="55" t="s">
        <v>171</v>
      </c>
      <c r="B840" s="45"/>
      <c r="C840" s="45"/>
      <c r="D840" s="45"/>
      <c r="E840" s="45"/>
      <c r="F840" s="45"/>
      <c r="G840" s="34"/>
      <c r="H840" s="45"/>
      <c r="I840" s="58"/>
      <c r="R840" s="23" t="str">
        <f t="shared" si="319"/>
        <v>t37</v>
      </c>
      <c r="S840" s="23">
        <f t="shared" si="320"/>
        <v>0</v>
      </c>
      <c r="T840" s="22">
        <f>+AA$12</f>
        <v>0</v>
      </c>
      <c r="U840" s="33">
        <f t="shared" si="321"/>
        <v>0</v>
      </c>
      <c r="V840" s="23">
        <f t="shared" si="325"/>
        <v>0</v>
      </c>
      <c r="X840" s="33">
        <f t="shared" si="323"/>
        <v>0</v>
      </c>
      <c r="Y840" s="23">
        <f t="shared" si="324"/>
        <v>0</v>
      </c>
    </row>
    <row r="841" spans="1:25" x14ac:dyDescent="0.25">
      <c r="A841" s="55" t="s">
        <v>172</v>
      </c>
      <c r="B841" s="2"/>
      <c r="C841" s="2"/>
      <c r="D841" s="2"/>
      <c r="E841" s="2"/>
      <c r="F841" s="2"/>
      <c r="G841" s="34"/>
      <c r="H841" s="2"/>
      <c r="I841" s="56"/>
      <c r="R841" s="23" t="str">
        <f t="shared" si="319"/>
        <v>t37</v>
      </c>
      <c r="S841" s="23">
        <f t="shared" si="320"/>
        <v>0</v>
      </c>
      <c r="T841" s="22">
        <f>+AA$13</f>
        <v>0</v>
      </c>
      <c r="U841" s="33">
        <f t="shared" si="321"/>
        <v>0</v>
      </c>
      <c r="V841" s="23">
        <f t="shared" si="325"/>
        <v>0</v>
      </c>
      <c r="X841" s="33">
        <f t="shared" si="323"/>
        <v>0</v>
      </c>
      <c r="Y841" s="23">
        <f t="shared" si="324"/>
        <v>0</v>
      </c>
    </row>
    <row r="842" spans="1:25" x14ac:dyDescent="0.25">
      <c r="A842" s="55" t="s">
        <v>173</v>
      </c>
      <c r="B842" s="2"/>
      <c r="C842" s="2"/>
      <c r="D842" s="2"/>
      <c r="E842" s="2"/>
      <c r="F842" s="2"/>
      <c r="G842" s="34"/>
      <c r="H842" s="2"/>
      <c r="I842" s="56"/>
      <c r="R842" s="23" t="str">
        <f t="shared" si="319"/>
        <v>t37</v>
      </c>
      <c r="S842" s="23">
        <f t="shared" si="320"/>
        <v>0</v>
      </c>
      <c r="T842" s="22">
        <f>+AA$14</f>
        <v>0</v>
      </c>
      <c r="U842" s="33">
        <f t="shared" si="321"/>
        <v>0</v>
      </c>
      <c r="V842" s="23">
        <f t="shared" si="325"/>
        <v>0</v>
      </c>
      <c r="X842" s="33">
        <f t="shared" si="323"/>
        <v>0</v>
      </c>
      <c r="Y842" s="23">
        <f t="shared" si="324"/>
        <v>0</v>
      </c>
    </row>
    <row r="843" spans="1:25" x14ac:dyDescent="0.25">
      <c r="A843" s="55" t="s">
        <v>174</v>
      </c>
      <c r="B843" s="2"/>
      <c r="C843" s="2"/>
      <c r="D843" s="2"/>
      <c r="E843" s="2"/>
      <c r="F843" s="2"/>
      <c r="G843" s="34"/>
      <c r="H843" s="2"/>
      <c r="I843" s="56"/>
      <c r="R843" s="23" t="str">
        <f t="shared" si="319"/>
        <v>t37</v>
      </c>
      <c r="S843" s="23">
        <f t="shared" si="320"/>
        <v>0</v>
      </c>
      <c r="T843" s="22">
        <f>+AA$15</f>
        <v>0</v>
      </c>
      <c r="U843" s="33">
        <f t="shared" si="321"/>
        <v>0</v>
      </c>
      <c r="V843" s="23">
        <f t="shared" si="325"/>
        <v>0</v>
      </c>
      <c r="X843" s="33">
        <f t="shared" si="323"/>
        <v>0</v>
      </c>
      <c r="Y843" s="23">
        <f t="shared" si="324"/>
        <v>0</v>
      </c>
    </row>
    <row r="844" spans="1:25" x14ac:dyDescent="0.25">
      <c r="A844" s="55"/>
      <c r="B844" s="34"/>
      <c r="C844" s="34"/>
      <c r="D844" s="34"/>
      <c r="E844" s="34"/>
      <c r="F844" s="34"/>
      <c r="G844" s="34"/>
      <c r="H844" s="34"/>
      <c r="I844" s="59"/>
      <c r="R844" s="23" t="str">
        <f t="shared" si="319"/>
        <v>t37</v>
      </c>
      <c r="S844" s="23">
        <f t="shared" si="320"/>
        <v>0</v>
      </c>
      <c r="T844" s="22">
        <f>+AA$16</f>
        <v>0</v>
      </c>
      <c r="U844" s="33">
        <f t="shared" si="321"/>
        <v>0</v>
      </c>
      <c r="V844" s="23">
        <f t="shared" si="325"/>
        <v>0</v>
      </c>
      <c r="X844" s="33">
        <f t="shared" si="323"/>
        <v>0</v>
      </c>
      <c r="Y844" s="23">
        <f t="shared" si="324"/>
        <v>0</v>
      </c>
    </row>
    <row r="845" spans="1:25" x14ac:dyDescent="0.25">
      <c r="A845" s="55"/>
      <c r="B845" s="34"/>
      <c r="C845" s="34"/>
      <c r="D845" s="34"/>
      <c r="E845" s="34"/>
      <c r="F845" s="34"/>
      <c r="G845" s="34"/>
      <c r="H845" s="34"/>
      <c r="I845" s="59"/>
      <c r="R845" s="23" t="str">
        <f t="shared" si="319"/>
        <v>t37</v>
      </c>
      <c r="S845" s="23">
        <f t="shared" si="320"/>
        <v>0</v>
      </c>
      <c r="T845" s="22">
        <f>+AA$17</f>
        <v>0</v>
      </c>
      <c r="U845" s="33">
        <f t="shared" si="321"/>
        <v>0</v>
      </c>
      <c r="V845" s="23">
        <f t="shared" si="325"/>
        <v>0</v>
      </c>
      <c r="X845" s="33">
        <f t="shared" si="323"/>
        <v>0</v>
      </c>
      <c r="Y845" s="23">
        <f t="shared" si="324"/>
        <v>0</v>
      </c>
    </row>
    <row r="846" spans="1:25" x14ac:dyDescent="0.25">
      <c r="A846" s="55"/>
      <c r="B846" s="34"/>
      <c r="C846" s="34"/>
      <c r="D846" s="34"/>
      <c r="E846" s="34"/>
      <c r="F846" s="34"/>
      <c r="G846" s="34"/>
      <c r="H846" s="34"/>
      <c r="I846" s="59"/>
      <c r="R846" s="23" t="str">
        <f t="shared" si="319"/>
        <v>t37</v>
      </c>
      <c r="S846" s="23">
        <f t="shared" si="320"/>
        <v>0</v>
      </c>
      <c r="T846" s="22">
        <f>+AA$18</f>
        <v>0</v>
      </c>
      <c r="U846" s="33">
        <f t="shared" si="321"/>
        <v>0</v>
      </c>
      <c r="V846" s="23">
        <f t="shared" si="325"/>
        <v>0</v>
      </c>
      <c r="X846" s="33">
        <f t="shared" si="323"/>
        <v>0</v>
      </c>
      <c r="Y846" s="23">
        <f t="shared" si="324"/>
        <v>0</v>
      </c>
    </row>
    <row r="847" spans="1:25" x14ac:dyDescent="0.25">
      <c r="A847" s="55"/>
      <c r="B847" s="34"/>
      <c r="C847" s="34"/>
      <c r="D847" s="34"/>
      <c r="E847" s="34"/>
      <c r="F847" s="34"/>
      <c r="G847" s="34"/>
      <c r="H847" s="34"/>
      <c r="I847" s="59"/>
      <c r="R847" s="23" t="str">
        <f t="shared" si="319"/>
        <v>t37</v>
      </c>
      <c r="S847" s="23">
        <f t="shared" si="320"/>
        <v>0</v>
      </c>
      <c r="T847" s="22">
        <f>+AA$19</f>
        <v>0</v>
      </c>
      <c r="U847" s="33">
        <f t="shared" si="321"/>
        <v>0</v>
      </c>
      <c r="V847" s="23">
        <f t="shared" si="325"/>
        <v>0</v>
      </c>
      <c r="X847" s="33">
        <f t="shared" si="323"/>
        <v>0</v>
      </c>
      <c r="Y847" s="23">
        <f t="shared" si="324"/>
        <v>0</v>
      </c>
    </row>
    <row r="848" spans="1:25" x14ac:dyDescent="0.25">
      <c r="A848" s="55"/>
      <c r="B848" s="34"/>
      <c r="C848" s="34"/>
      <c r="D848" s="34"/>
      <c r="E848" s="34"/>
      <c r="F848" s="34"/>
      <c r="G848" s="34"/>
      <c r="H848" s="34"/>
      <c r="I848" s="59"/>
      <c r="R848" s="23" t="str">
        <f t="shared" si="319"/>
        <v>t37</v>
      </c>
      <c r="S848" s="23">
        <f t="shared" si="320"/>
        <v>0</v>
      </c>
      <c r="T848" s="22">
        <f>+AA$20</f>
        <v>0</v>
      </c>
      <c r="U848" s="33">
        <f t="shared" si="321"/>
        <v>0</v>
      </c>
      <c r="V848" s="23">
        <f t="shared" si="325"/>
        <v>0</v>
      </c>
      <c r="X848" s="33">
        <f t="shared" si="323"/>
        <v>0</v>
      </c>
      <c r="Y848" s="23">
        <f t="shared" si="324"/>
        <v>0</v>
      </c>
    </row>
    <row r="849" spans="1:25" x14ac:dyDescent="0.25">
      <c r="A849" s="55"/>
      <c r="B849" s="34"/>
      <c r="C849" s="34"/>
      <c r="D849" s="34"/>
      <c r="E849" s="34"/>
      <c r="F849" s="34"/>
      <c r="G849" s="34"/>
      <c r="H849" s="34"/>
      <c r="I849" s="59"/>
      <c r="R849" s="23" t="str">
        <f t="shared" si="319"/>
        <v>t37</v>
      </c>
      <c r="S849" s="23">
        <f t="shared" si="320"/>
        <v>0</v>
      </c>
      <c r="T849" s="22">
        <f>+AA$21</f>
        <v>0</v>
      </c>
      <c r="U849" s="33">
        <f t="shared" si="321"/>
        <v>0</v>
      </c>
      <c r="V849" s="23">
        <f>+U849*S849</f>
        <v>0</v>
      </c>
      <c r="X849" s="33">
        <f t="shared" si="323"/>
        <v>0</v>
      </c>
      <c r="Y849" s="23">
        <f t="shared" si="324"/>
        <v>0</v>
      </c>
    </row>
    <row r="850" spans="1:25" x14ac:dyDescent="0.25">
      <c r="A850" s="55"/>
      <c r="B850" s="34"/>
      <c r="C850" s="34"/>
      <c r="D850" s="34"/>
      <c r="E850" s="34"/>
      <c r="F850" s="34"/>
      <c r="G850" s="34"/>
      <c r="H850" s="34"/>
      <c r="I850" s="59"/>
      <c r="R850" s="23" t="str">
        <f t="shared" si="319"/>
        <v>t37</v>
      </c>
      <c r="S850" s="23">
        <f t="shared" si="320"/>
        <v>0</v>
      </c>
      <c r="T850" s="22">
        <f>+AA$22</f>
        <v>0</v>
      </c>
      <c r="U850" s="33">
        <f t="shared" si="321"/>
        <v>0</v>
      </c>
      <c r="V850" s="23">
        <f t="shared" ref="V850:V853" si="326">+U850*S850</f>
        <v>0</v>
      </c>
      <c r="X850" s="33">
        <f t="shared" si="323"/>
        <v>0</v>
      </c>
      <c r="Y850" s="23">
        <f t="shared" si="324"/>
        <v>0</v>
      </c>
    </row>
    <row r="851" spans="1:25" x14ac:dyDescent="0.25">
      <c r="A851" s="55"/>
      <c r="B851" s="34"/>
      <c r="C851" s="34"/>
      <c r="D851" s="34"/>
      <c r="E851" s="34"/>
      <c r="F851" s="34"/>
      <c r="G851" s="34"/>
      <c r="H851" s="34"/>
      <c r="I851" s="59"/>
      <c r="R851" s="23" t="str">
        <f t="shared" si="319"/>
        <v>t37</v>
      </c>
      <c r="S851" s="23">
        <f t="shared" si="320"/>
        <v>0</v>
      </c>
      <c r="T851" s="22">
        <f>+AA$23</f>
        <v>0</v>
      </c>
      <c r="U851" s="33">
        <f t="shared" si="321"/>
        <v>0</v>
      </c>
      <c r="V851" s="23">
        <f t="shared" si="326"/>
        <v>0</v>
      </c>
      <c r="X851" s="33">
        <f t="shared" si="323"/>
        <v>0</v>
      </c>
      <c r="Y851" s="23">
        <f t="shared" si="324"/>
        <v>0</v>
      </c>
    </row>
    <row r="852" spans="1:25" x14ac:dyDescent="0.25">
      <c r="A852" s="55"/>
      <c r="B852" s="34"/>
      <c r="C852" s="34"/>
      <c r="D852" s="34"/>
      <c r="E852" s="34"/>
      <c r="F852" s="34"/>
      <c r="G852" s="34"/>
      <c r="H852" s="34"/>
      <c r="I852" s="59"/>
      <c r="R852" s="23" t="str">
        <f t="shared" si="319"/>
        <v>t37</v>
      </c>
      <c r="S852" s="23">
        <f t="shared" si="320"/>
        <v>0</v>
      </c>
      <c r="T852" s="22">
        <f>+AA$24</f>
        <v>0</v>
      </c>
      <c r="U852" s="33">
        <f t="shared" si="321"/>
        <v>0</v>
      </c>
      <c r="V852" s="23">
        <f t="shared" si="326"/>
        <v>0</v>
      </c>
      <c r="X852" s="33">
        <f t="shared" si="323"/>
        <v>0</v>
      </c>
      <c r="Y852" s="23">
        <f t="shared" si="324"/>
        <v>0</v>
      </c>
    </row>
    <row r="853" spans="1:25" x14ac:dyDescent="0.25">
      <c r="A853" s="55"/>
      <c r="B853" s="34"/>
      <c r="C853" s="34"/>
      <c r="D853" s="34"/>
      <c r="E853" s="34"/>
      <c r="F853" s="34"/>
      <c r="G853" s="34"/>
      <c r="H853" s="34"/>
      <c r="I853" s="59"/>
      <c r="R853" s="23" t="str">
        <f t="shared" si="319"/>
        <v>t37</v>
      </c>
      <c r="S853" s="23">
        <f t="shared" si="320"/>
        <v>0</v>
      </c>
      <c r="T853" s="22">
        <f>+AA$25</f>
        <v>0</v>
      </c>
      <c r="U853" s="33">
        <f t="shared" si="321"/>
        <v>0</v>
      </c>
      <c r="V853" s="23">
        <f t="shared" si="326"/>
        <v>0</v>
      </c>
      <c r="X853" s="33">
        <f t="shared" si="323"/>
        <v>0</v>
      </c>
      <c r="Y853" s="23">
        <f>+(X853*S853)*$Y$4</f>
        <v>0</v>
      </c>
    </row>
    <row r="854" spans="1:25" ht="15.75" thickBot="1" x14ac:dyDescent="0.3">
      <c r="A854" s="60"/>
      <c r="B854" s="61"/>
      <c r="C854" s="61"/>
      <c r="D854" s="61"/>
      <c r="E854" s="61"/>
      <c r="F854" s="61"/>
      <c r="G854" s="61"/>
      <c r="H854" s="61"/>
      <c r="I854" s="62"/>
      <c r="R854" s="23" t="str">
        <f t="shared" si="319"/>
        <v>t37</v>
      </c>
      <c r="S854" s="23">
        <f t="shared" si="320"/>
        <v>0</v>
      </c>
      <c r="T854" s="22">
        <f>+AA$26</f>
        <v>0</v>
      </c>
      <c r="U854" s="33">
        <f t="shared" si="321"/>
        <v>0</v>
      </c>
      <c r="V854" s="23">
        <f>+U854*S854</f>
        <v>0</v>
      </c>
      <c r="X854" s="33">
        <f t="shared" si="323"/>
        <v>0</v>
      </c>
      <c r="Y854" s="23">
        <f t="shared" ref="Y854" si="327">+(X854*S854)*$Y$4</f>
        <v>0</v>
      </c>
    </row>
    <row r="856" spans="1:25" ht="15.75" thickBot="1" x14ac:dyDescent="0.3"/>
    <row r="857" spans="1:25" ht="15.75" x14ac:dyDescent="0.25">
      <c r="A857" s="50" t="s">
        <v>227</v>
      </c>
      <c r="B857" s="51">
        <f>VLOOKUP(A857,'Lista de Trabajadores'!$A$7:$E$105,2,0)</f>
        <v>0</v>
      </c>
      <c r="C857" s="51">
        <f>VLOOKUP(A857,'Lista de Trabajadores'!$A$7:$E$105,3,0)</f>
        <v>0</v>
      </c>
      <c r="D857" s="52">
        <f>VLOOKUP(A857,'Lista de Trabajadores'!$A$7:$E$105,4,0)</f>
        <v>0</v>
      </c>
      <c r="E857" s="53"/>
      <c r="F857" s="53"/>
      <c r="G857" s="53"/>
      <c r="H857" s="53"/>
      <c r="I857" s="54"/>
      <c r="J857" s="37"/>
      <c r="Q857" s="37"/>
      <c r="S857" s="37"/>
      <c r="T857" s="37"/>
      <c r="U857" s="36"/>
      <c r="V857" s="37"/>
      <c r="W857" s="37"/>
      <c r="X857" s="36"/>
      <c r="Y857" s="37"/>
    </row>
    <row r="858" spans="1:25" x14ac:dyDescent="0.25">
      <c r="A858" s="55" t="s">
        <v>166</v>
      </c>
      <c r="B858" s="2"/>
      <c r="C858" s="2"/>
      <c r="D858" s="2"/>
      <c r="E858" s="2"/>
      <c r="F858" s="2"/>
      <c r="G858" s="34"/>
      <c r="H858" s="2"/>
      <c r="I858" s="56"/>
      <c r="R858" s="23" t="str">
        <f>A$857</f>
        <v>t38</v>
      </c>
      <c r="S858" s="23">
        <f>D$857</f>
        <v>0</v>
      </c>
      <c r="T858" s="22">
        <f>+AA$7</f>
        <v>0</v>
      </c>
      <c r="U858" s="33">
        <f>COUNTIF($B$858:$F$866,T858)</f>
        <v>0</v>
      </c>
      <c r="V858" s="23">
        <f>+U858*S858</f>
        <v>0</v>
      </c>
      <c r="X858" s="33">
        <f>SUMIF($H$858:$H$866,T858,$I$858:$I$866)</f>
        <v>0</v>
      </c>
      <c r="Y858" s="23">
        <f>+(X858*S858)*$Y$4</f>
        <v>0</v>
      </c>
    </row>
    <row r="859" spans="1:25" x14ac:dyDescent="0.25">
      <c r="A859" s="55" t="s">
        <v>167</v>
      </c>
      <c r="B859" s="2"/>
      <c r="C859" s="2"/>
      <c r="D859" s="2"/>
      <c r="E859" s="2"/>
      <c r="F859" s="2"/>
      <c r="G859" s="34"/>
      <c r="H859" s="2"/>
      <c r="I859" s="56"/>
      <c r="R859" s="23" t="str">
        <f t="shared" ref="R859:R877" si="328">A$857</f>
        <v>t38</v>
      </c>
      <c r="S859" s="23">
        <f t="shared" ref="S859:S877" si="329">D$857</f>
        <v>0</v>
      </c>
      <c r="T859" s="22">
        <f>+AA$8</f>
        <v>0</v>
      </c>
      <c r="U859" s="33">
        <f t="shared" ref="U859:U877" si="330">COUNTIF($B$858:$F$866,T859)</f>
        <v>0</v>
      </c>
      <c r="V859" s="23">
        <f t="shared" ref="V859:V860" si="331">+U859*S859</f>
        <v>0</v>
      </c>
      <c r="X859" s="33">
        <f t="shared" ref="X859:X877" si="332">SUMIF($H$858:$H$866,T859,$I$858:$I$866)</f>
        <v>0</v>
      </c>
      <c r="Y859" s="23">
        <f t="shared" ref="Y859:Y875" si="333">+(X859*S859)*$Y$4</f>
        <v>0</v>
      </c>
    </row>
    <row r="860" spans="1:25" x14ac:dyDescent="0.25">
      <c r="A860" s="55" t="s">
        <v>168</v>
      </c>
      <c r="B860" s="2"/>
      <c r="C860" s="2"/>
      <c r="D860" s="2"/>
      <c r="E860" s="2"/>
      <c r="F860" s="2"/>
      <c r="G860" s="34"/>
      <c r="H860" s="2"/>
      <c r="I860" s="56"/>
      <c r="R860" s="23" t="str">
        <f t="shared" si="328"/>
        <v>t38</v>
      </c>
      <c r="S860" s="23">
        <f t="shared" si="329"/>
        <v>0</v>
      </c>
      <c r="T860" s="22">
        <f>+AA$9</f>
        <v>0</v>
      </c>
      <c r="U860" s="33">
        <f t="shared" si="330"/>
        <v>0</v>
      </c>
      <c r="V860" s="23">
        <f t="shared" si="331"/>
        <v>0</v>
      </c>
      <c r="X860" s="33">
        <f t="shared" si="332"/>
        <v>0</v>
      </c>
      <c r="Y860" s="23">
        <f t="shared" si="333"/>
        <v>0</v>
      </c>
    </row>
    <row r="861" spans="1:25" x14ac:dyDescent="0.25">
      <c r="A861" s="55" t="s">
        <v>169</v>
      </c>
      <c r="B861" s="2"/>
      <c r="C861" s="2"/>
      <c r="D861" s="2"/>
      <c r="E861" s="2"/>
      <c r="F861" s="2"/>
      <c r="G861" s="34"/>
      <c r="H861" s="2"/>
      <c r="I861" s="56"/>
      <c r="R861" s="23" t="str">
        <f t="shared" si="328"/>
        <v>t38</v>
      </c>
      <c r="S861" s="23">
        <f t="shared" si="329"/>
        <v>0</v>
      </c>
      <c r="T861" s="22">
        <f>+AA$10</f>
        <v>0</v>
      </c>
      <c r="U861" s="33">
        <f t="shared" si="330"/>
        <v>0</v>
      </c>
      <c r="V861" s="23">
        <f>+U861*S861</f>
        <v>0</v>
      </c>
      <c r="X861" s="33">
        <f t="shared" si="332"/>
        <v>0</v>
      </c>
      <c r="Y861" s="23">
        <f t="shared" si="333"/>
        <v>0</v>
      </c>
    </row>
    <row r="862" spans="1:25" ht="15.75" thickBot="1" x14ac:dyDescent="0.3">
      <c r="A862" s="55" t="s">
        <v>170</v>
      </c>
      <c r="B862" s="46"/>
      <c r="C862" s="46"/>
      <c r="D862" s="46"/>
      <c r="E862" s="46"/>
      <c r="F862" s="46"/>
      <c r="G862" s="34"/>
      <c r="H862" s="46"/>
      <c r="I862" s="57"/>
      <c r="R862" s="23" t="str">
        <f t="shared" si="328"/>
        <v>t38</v>
      </c>
      <c r="S862" s="23">
        <f t="shared" si="329"/>
        <v>0</v>
      </c>
      <c r="T862" s="22">
        <f>+AA$11</f>
        <v>0</v>
      </c>
      <c r="U862" s="33">
        <f t="shared" si="330"/>
        <v>0</v>
      </c>
      <c r="V862" s="23">
        <f t="shared" ref="V862:V871" si="334">+U862*S862</f>
        <v>0</v>
      </c>
      <c r="X862" s="33">
        <f t="shared" si="332"/>
        <v>0</v>
      </c>
      <c r="Y862" s="23">
        <f t="shared" si="333"/>
        <v>0</v>
      </c>
    </row>
    <row r="863" spans="1:25" x14ac:dyDescent="0.25">
      <c r="A863" s="55" t="s">
        <v>171</v>
      </c>
      <c r="B863" s="45"/>
      <c r="C863" s="45"/>
      <c r="D863" s="45"/>
      <c r="E863" s="45"/>
      <c r="F863" s="45"/>
      <c r="G863" s="34"/>
      <c r="H863" s="45"/>
      <c r="I863" s="58"/>
      <c r="R863" s="23" t="str">
        <f t="shared" si="328"/>
        <v>t38</v>
      </c>
      <c r="S863" s="23">
        <f t="shared" si="329"/>
        <v>0</v>
      </c>
      <c r="T863" s="22">
        <f>+AA$12</f>
        <v>0</v>
      </c>
      <c r="U863" s="33">
        <f t="shared" si="330"/>
        <v>0</v>
      </c>
      <c r="V863" s="23">
        <f t="shared" si="334"/>
        <v>0</v>
      </c>
      <c r="X863" s="33">
        <f t="shared" si="332"/>
        <v>0</v>
      </c>
      <c r="Y863" s="23">
        <f t="shared" si="333"/>
        <v>0</v>
      </c>
    </row>
    <row r="864" spans="1:25" x14ac:dyDescent="0.25">
      <c r="A864" s="55" t="s">
        <v>172</v>
      </c>
      <c r="B864" s="2"/>
      <c r="C864" s="2"/>
      <c r="D864" s="2"/>
      <c r="E864" s="2"/>
      <c r="F864" s="2"/>
      <c r="G864" s="34"/>
      <c r="H864" s="2"/>
      <c r="I864" s="56"/>
      <c r="R864" s="23" t="str">
        <f t="shared" si="328"/>
        <v>t38</v>
      </c>
      <c r="S864" s="23">
        <f t="shared" si="329"/>
        <v>0</v>
      </c>
      <c r="T864" s="22">
        <f>+AA$13</f>
        <v>0</v>
      </c>
      <c r="U864" s="33">
        <f t="shared" si="330"/>
        <v>0</v>
      </c>
      <c r="V864" s="23">
        <f t="shared" si="334"/>
        <v>0</v>
      </c>
      <c r="X864" s="33">
        <f t="shared" si="332"/>
        <v>0</v>
      </c>
      <c r="Y864" s="23">
        <f t="shared" si="333"/>
        <v>0</v>
      </c>
    </row>
    <row r="865" spans="1:25" x14ac:dyDescent="0.25">
      <c r="A865" s="55" t="s">
        <v>173</v>
      </c>
      <c r="B865" s="2"/>
      <c r="C865" s="2"/>
      <c r="D865" s="2"/>
      <c r="E865" s="2"/>
      <c r="F865" s="2"/>
      <c r="G865" s="34"/>
      <c r="H865" s="2"/>
      <c r="I865" s="56"/>
      <c r="R865" s="23" t="str">
        <f t="shared" si="328"/>
        <v>t38</v>
      </c>
      <c r="S865" s="23">
        <f t="shared" si="329"/>
        <v>0</v>
      </c>
      <c r="T865" s="22">
        <f>+AA$14</f>
        <v>0</v>
      </c>
      <c r="U865" s="33">
        <f t="shared" si="330"/>
        <v>0</v>
      </c>
      <c r="V865" s="23">
        <f t="shared" si="334"/>
        <v>0</v>
      </c>
      <c r="X865" s="33">
        <f t="shared" si="332"/>
        <v>0</v>
      </c>
      <c r="Y865" s="23">
        <f t="shared" si="333"/>
        <v>0</v>
      </c>
    </row>
    <row r="866" spans="1:25" x14ac:dyDescent="0.25">
      <c r="A866" s="55" t="s">
        <v>174</v>
      </c>
      <c r="B866" s="2"/>
      <c r="C866" s="2"/>
      <c r="D866" s="2"/>
      <c r="E866" s="2"/>
      <c r="F866" s="2"/>
      <c r="G866" s="34"/>
      <c r="H866" s="2"/>
      <c r="I866" s="56"/>
      <c r="R866" s="23" t="str">
        <f t="shared" si="328"/>
        <v>t38</v>
      </c>
      <c r="S866" s="23">
        <f t="shared" si="329"/>
        <v>0</v>
      </c>
      <c r="T866" s="22">
        <f>+AA$15</f>
        <v>0</v>
      </c>
      <c r="U866" s="33">
        <f t="shared" si="330"/>
        <v>0</v>
      </c>
      <c r="V866" s="23">
        <f t="shared" si="334"/>
        <v>0</v>
      </c>
      <c r="X866" s="33">
        <f t="shared" si="332"/>
        <v>0</v>
      </c>
      <c r="Y866" s="23">
        <f t="shared" si="333"/>
        <v>0</v>
      </c>
    </row>
    <row r="867" spans="1:25" x14ac:dyDescent="0.25">
      <c r="A867" s="55"/>
      <c r="B867" s="34"/>
      <c r="C867" s="34"/>
      <c r="D867" s="34"/>
      <c r="E867" s="34"/>
      <c r="F867" s="34"/>
      <c r="G867" s="34"/>
      <c r="H867" s="34"/>
      <c r="I867" s="59"/>
      <c r="R867" s="23" t="str">
        <f t="shared" si="328"/>
        <v>t38</v>
      </c>
      <c r="S867" s="23">
        <f t="shared" si="329"/>
        <v>0</v>
      </c>
      <c r="T867" s="22">
        <f>+AA$16</f>
        <v>0</v>
      </c>
      <c r="U867" s="33">
        <f t="shared" si="330"/>
        <v>0</v>
      </c>
      <c r="V867" s="23">
        <f t="shared" si="334"/>
        <v>0</v>
      </c>
      <c r="X867" s="33">
        <f t="shared" si="332"/>
        <v>0</v>
      </c>
      <c r="Y867" s="23">
        <f t="shared" si="333"/>
        <v>0</v>
      </c>
    </row>
    <row r="868" spans="1:25" x14ac:dyDescent="0.25">
      <c r="A868" s="55"/>
      <c r="B868" s="34"/>
      <c r="C868" s="34"/>
      <c r="D868" s="34"/>
      <c r="E868" s="34"/>
      <c r="F868" s="34"/>
      <c r="G868" s="34"/>
      <c r="H868" s="34"/>
      <c r="I868" s="59"/>
      <c r="R868" s="23" t="str">
        <f t="shared" si="328"/>
        <v>t38</v>
      </c>
      <c r="S868" s="23">
        <f t="shared" si="329"/>
        <v>0</v>
      </c>
      <c r="T868" s="22">
        <f>+AA$17</f>
        <v>0</v>
      </c>
      <c r="U868" s="33">
        <f t="shared" si="330"/>
        <v>0</v>
      </c>
      <c r="V868" s="23">
        <f t="shared" si="334"/>
        <v>0</v>
      </c>
      <c r="X868" s="33">
        <f t="shared" si="332"/>
        <v>0</v>
      </c>
      <c r="Y868" s="23">
        <f t="shared" si="333"/>
        <v>0</v>
      </c>
    </row>
    <row r="869" spans="1:25" x14ac:dyDescent="0.25">
      <c r="A869" s="55"/>
      <c r="B869" s="34"/>
      <c r="C869" s="34"/>
      <c r="D869" s="34"/>
      <c r="E869" s="34"/>
      <c r="F869" s="34"/>
      <c r="G869" s="34"/>
      <c r="H869" s="34"/>
      <c r="I869" s="59"/>
      <c r="R869" s="23" t="str">
        <f t="shared" si="328"/>
        <v>t38</v>
      </c>
      <c r="S869" s="23">
        <f t="shared" si="329"/>
        <v>0</v>
      </c>
      <c r="T869" s="22">
        <f>+AA$18</f>
        <v>0</v>
      </c>
      <c r="U869" s="33">
        <f t="shared" si="330"/>
        <v>0</v>
      </c>
      <c r="V869" s="23">
        <f t="shared" si="334"/>
        <v>0</v>
      </c>
      <c r="X869" s="33">
        <f t="shared" si="332"/>
        <v>0</v>
      </c>
      <c r="Y869" s="23">
        <f t="shared" si="333"/>
        <v>0</v>
      </c>
    </row>
    <row r="870" spans="1:25" x14ac:dyDescent="0.25">
      <c r="A870" s="55"/>
      <c r="B870" s="34"/>
      <c r="C870" s="34"/>
      <c r="D870" s="34"/>
      <c r="E870" s="34"/>
      <c r="F870" s="34"/>
      <c r="G870" s="34"/>
      <c r="H870" s="34"/>
      <c r="I870" s="59"/>
      <c r="R870" s="23" t="str">
        <f t="shared" si="328"/>
        <v>t38</v>
      </c>
      <c r="S870" s="23">
        <f t="shared" si="329"/>
        <v>0</v>
      </c>
      <c r="T870" s="22">
        <f>+AA$19</f>
        <v>0</v>
      </c>
      <c r="U870" s="33">
        <f t="shared" si="330"/>
        <v>0</v>
      </c>
      <c r="V870" s="23">
        <f t="shared" si="334"/>
        <v>0</v>
      </c>
      <c r="X870" s="33">
        <f t="shared" si="332"/>
        <v>0</v>
      </c>
      <c r="Y870" s="23">
        <f t="shared" si="333"/>
        <v>0</v>
      </c>
    </row>
    <row r="871" spans="1:25" x14ac:dyDescent="0.25">
      <c r="A871" s="55"/>
      <c r="B871" s="34"/>
      <c r="C871" s="34"/>
      <c r="D871" s="34"/>
      <c r="E871" s="34"/>
      <c r="F871" s="34"/>
      <c r="G871" s="34"/>
      <c r="H871" s="34"/>
      <c r="I871" s="59"/>
      <c r="R871" s="23" t="str">
        <f t="shared" si="328"/>
        <v>t38</v>
      </c>
      <c r="S871" s="23">
        <f t="shared" si="329"/>
        <v>0</v>
      </c>
      <c r="T871" s="22">
        <f>+AA$20</f>
        <v>0</v>
      </c>
      <c r="U871" s="33">
        <f t="shared" si="330"/>
        <v>0</v>
      </c>
      <c r="V871" s="23">
        <f t="shared" si="334"/>
        <v>0</v>
      </c>
      <c r="X871" s="33">
        <f t="shared" si="332"/>
        <v>0</v>
      </c>
      <c r="Y871" s="23">
        <f t="shared" si="333"/>
        <v>0</v>
      </c>
    </row>
    <row r="872" spans="1:25" x14ac:dyDescent="0.25">
      <c r="A872" s="55"/>
      <c r="B872" s="34"/>
      <c r="C872" s="34"/>
      <c r="D872" s="34"/>
      <c r="E872" s="34"/>
      <c r="F872" s="34"/>
      <c r="G872" s="34"/>
      <c r="H872" s="34"/>
      <c r="I872" s="59"/>
      <c r="R872" s="23" t="str">
        <f t="shared" si="328"/>
        <v>t38</v>
      </c>
      <c r="S872" s="23">
        <f t="shared" si="329"/>
        <v>0</v>
      </c>
      <c r="T872" s="22">
        <f>+AA$21</f>
        <v>0</v>
      </c>
      <c r="U872" s="33">
        <f t="shared" si="330"/>
        <v>0</v>
      </c>
      <c r="V872" s="23">
        <f>+U872*S872</f>
        <v>0</v>
      </c>
      <c r="X872" s="33">
        <f t="shared" si="332"/>
        <v>0</v>
      </c>
      <c r="Y872" s="23">
        <f t="shared" si="333"/>
        <v>0</v>
      </c>
    </row>
    <row r="873" spans="1:25" x14ac:dyDescent="0.25">
      <c r="A873" s="55"/>
      <c r="B873" s="34"/>
      <c r="C873" s="34"/>
      <c r="D873" s="34"/>
      <c r="E873" s="34"/>
      <c r="F873" s="34"/>
      <c r="G873" s="34"/>
      <c r="H873" s="34"/>
      <c r="I873" s="59"/>
      <c r="R873" s="23" t="str">
        <f t="shared" si="328"/>
        <v>t38</v>
      </c>
      <c r="S873" s="23">
        <f t="shared" si="329"/>
        <v>0</v>
      </c>
      <c r="T873" s="22">
        <f>+AA$22</f>
        <v>0</v>
      </c>
      <c r="U873" s="33">
        <f t="shared" si="330"/>
        <v>0</v>
      </c>
      <c r="V873" s="23">
        <f t="shared" ref="V873:V876" si="335">+U873*S873</f>
        <v>0</v>
      </c>
      <c r="X873" s="33">
        <f t="shared" si="332"/>
        <v>0</v>
      </c>
      <c r="Y873" s="23">
        <f t="shared" si="333"/>
        <v>0</v>
      </c>
    </row>
    <row r="874" spans="1:25" x14ac:dyDescent="0.25">
      <c r="A874" s="55"/>
      <c r="B874" s="34"/>
      <c r="C874" s="34"/>
      <c r="D874" s="34"/>
      <c r="E874" s="34"/>
      <c r="F874" s="34"/>
      <c r="G874" s="34"/>
      <c r="H874" s="34"/>
      <c r="I874" s="59"/>
      <c r="R874" s="23" t="str">
        <f t="shared" si="328"/>
        <v>t38</v>
      </c>
      <c r="S874" s="23">
        <f t="shared" si="329"/>
        <v>0</v>
      </c>
      <c r="T874" s="22">
        <f>+AA$23</f>
        <v>0</v>
      </c>
      <c r="U874" s="33">
        <f t="shared" si="330"/>
        <v>0</v>
      </c>
      <c r="V874" s="23">
        <f t="shared" si="335"/>
        <v>0</v>
      </c>
      <c r="X874" s="33">
        <f t="shared" si="332"/>
        <v>0</v>
      </c>
      <c r="Y874" s="23">
        <f t="shared" si="333"/>
        <v>0</v>
      </c>
    </row>
    <row r="875" spans="1:25" x14ac:dyDescent="0.25">
      <c r="A875" s="55"/>
      <c r="B875" s="34"/>
      <c r="C875" s="34"/>
      <c r="D875" s="34"/>
      <c r="E875" s="34"/>
      <c r="F875" s="34"/>
      <c r="G875" s="34"/>
      <c r="H875" s="34"/>
      <c r="I875" s="59"/>
      <c r="R875" s="23" t="str">
        <f t="shared" si="328"/>
        <v>t38</v>
      </c>
      <c r="S875" s="23">
        <f t="shared" si="329"/>
        <v>0</v>
      </c>
      <c r="T875" s="22">
        <f>+AA$24</f>
        <v>0</v>
      </c>
      <c r="U875" s="33">
        <f t="shared" si="330"/>
        <v>0</v>
      </c>
      <c r="V875" s="23">
        <f t="shared" si="335"/>
        <v>0</v>
      </c>
      <c r="X875" s="33">
        <f t="shared" si="332"/>
        <v>0</v>
      </c>
      <c r="Y875" s="23">
        <f t="shared" si="333"/>
        <v>0</v>
      </c>
    </row>
    <row r="876" spans="1:25" x14ac:dyDescent="0.25">
      <c r="A876" s="55"/>
      <c r="B876" s="34"/>
      <c r="C876" s="34"/>
      <c r="D876" s="34"/>
      <c r="E876" s="34"/>
      <c r="F876" s="34"/>
      <c r="G876" s="34"/>
      <c r="H876" s="34"/>
      <c r="I876" s="59"/>
      <c r="R876" s="23" t="str">
        <f t="shared" si="328"/>
        <v>t38</v>
      </c>
      <c r="S876" s="23">
        <f t="shared" si="329"/>
        <v>0</v>
      </c>
      <c r="T876" s="22">
        <f>+AA$25</f>
        <v>0</v>
      </c>
      <c r="U876" s="33">
        <f t="shared" si="330"/>
        <v>0</v>
      </c>
      <c r="V876" s="23">
        <f t="shared" si="335"/>
        <v>0</v>
      </c>
      <c r="X876" s="33">
        <f t="shared" si="332"/>
        <v>0</v>
      </c>
      <c r="Y876" s="23">
        <f>+(X876*S876)*$Y$4</f>
        <v>0</v>
      </c>
    </row>
    <row r="877" spans="1:25" ht="15.75" thickBot="1" x14ac:dyDescent="0.3">
      <c r="A877" s="60"/>
      <c r="B877" s="61"/>
      <c r="C877" s="61"/>
      <c r="D877" s="61"/>
      <c r="E877" s="61"/>
      <c r="F877" s="61"/>
      <c r="G877" s="61"/>
      <c r="H877" s="61"/>
      <c r="I877" s="62"/>
      <c r="R877" s="23" t="str">
        <f t="shared" si="328"/>
        <v>t38</v>
      </c>
      <c r="S877" s="23">
        <f t="shared" si="329"/>
        <v>0</v>
      </c>
      <c r="T877" s="22">
        <f>+AA$26</f>
        <v>0</v>
      </c>
      <c r="U877" s="33">
        <f t="shared" si="330"/>
        <v>0</v>
      </c>
      <c r="V877" s="23">
        <f>+U877*S877</f>
        <v>0</v>
      </c>
      <c r="X877" s="33">
        <f t="shared" si="332"/>
        <v>0</v>
      </c>
      <c r="Y877" s="23">
        <f t="shared" ref="Y877" si="336">+(X877*S877)*$Y$4</f>
        <v>0</v>
      </c>
    </row>
    <row r="879" spans="1:25" ht="15.75" thickBot="1" x14ac:dyDescent="0.3"/>
    <row r="880" spans="1:25" ht="15.75" x14ac:dyDescent="0.25">
      <c r="A880" s="50" t="s">
        <v>226</v>
      </c>
      <c r="B880" s="51">
        <f>VLOOKUP(A880,'Lista de Trabajadores'!$A$7:$E$105,2,0)</f>
        <v>0</v>
      </c>
      <c r="C880" s="51">
        <f>VLOOKUP(A880,'Lista de Trabajadores'!$A$7:$E$105,3,0)</f>
        <v>0</v>
      </c>
      <c r="D880" s="52">
        <f>VLOOKUP(A880,'Lista de Trabajadores'!$A$7:$E$105,4,0)</f>
        <v>0</v>
      </c>
      <c r="E880" s="53"/>
      <c r="F880" s="53"/>
      <c r="G880" s="53"/>
      <c r="H880" s="53"/>
      <c r="I880" s="54"/>
      <c r="J880" s="37"/>
      <c r="Q880" s="37"/>
      <c r="S880" s="37"/>
      <c r="T880" s="37"/>
      <c r="U880" s="36"/>
      <c r="V880" s="37"/>
      <c r="W880" s="37"/>
      <c r="X880" s="36"/>
      <c r="Y880" s="37"/>
    </row>
    <row r="881" spans="1:25" x14ac:dyDescent="0.25">
      <c r="A881" s="55" t="s">
        <v>166</v>
      </c>
      <c r="B881" s="2"/>
      <c r="C881" s="2"/>
      <c r="D881" s="2"/>
      <c r="E881" s="2"/>
      <c r="F881" s="2"/>
      <c r="G881" s="34"/>
      <c r="H881" s="2"/>
      <c r="I881" s="56"/>
      <c r="R881" s="23" t="str">
        <f>A$880</f>
        <v>t39</v>
      </c>
      <c r="S881" s="23">
        <f>D$880</f>
        <v>0</v>
      </c>
      <c r="T881" s="22">
        <f>+AA$7</f>
        <v>0</v>
      </c>
      <c r="U881" s="33">
        <f>COUNTIF($B$881:$F$889,T881)</f>
        <v>0</v>
      </c>
      <c r="V881" s="23">
        <f>+U881*S881</f>
        <v>0</v>
      </c>
      <c r="X881" s="33">
        <f>SUMIF($H$881:$H$889,T881,$I$881:$I$889)</f>
        <v>0</v>
      </c>
      <c r="Y881" s="23">
        <f>+(X881*S881)*$Y$4</f>
        <v>0</v>
      </c>
    </row>
    <row r="882" spans="1:25" x14ac:dyDescent="0.25">
      <c r="A882" s="55" t="s">
        <v>167</v>
      </c>
      <c r="B882" s="2"/>
      <c r="C882" s="2"/>
      <c r="D882" s="2"/>
      <c r="E882" s="2"/>
      <c r="F882" s="2"/>
      <c r="G882" s="34"/>
      <c r="H882" s="2"/>
      <c r="I882" s="56"/>
      <c r="R882" s="23" t="str">
        <f t="shared" ref="R882:R900" si="337">A$880</f>
        <v>t39</v>
      </c>
      <c r="S882" s="23">
        <f t="shared" ref="S882:S900" si="338">D$880</f>
        <v>0</v>
      </c>
      <c r="T882" s="22">
        <f>+AA$8</f>
        <v>0</v>
      </c>
      <c r="U882" s="33">
        <f t="shared" ref="U882:U900" si="339">COUNTIF($B$881:$F$889,T882)</f>
        <v>0</v>
      </c>
      <c r="V882" s="23">
        <f t="shared" ref="V882:V883" si="340">+U882*S882</f>
        <v>0</v>
      </c>
      <c r="X882" s="33">
        <f t="shared" ref="X882:X900" si="341">SUMIF($H$881:$H$889,T882,$I$881:$I$889)</f>
        <v>0</v>
      </c>
      <c r="Y882" s="23">
        <f t="shared" ref="Y882:Y898" si="342">+(X882*S882)*$Y$4</f>
        <v>0</v>
      </c>
    </row>
    <row r="883" spans="1:25" x14ac:dyDescent="0.25">
      <c r="A883" s="55" t="s">
        <v>168</v>
      </c>
      <c r="B883" s="2"/>
      <c r="C883" s="2"/>
      <c r="D883" s="2"/>
      <c r="E883" s="2"/>
      <c r="F883" s="2"/>
      <c r="G883" s="34"/>
      <c r="H883" s="2"/>
      <c r="I883" s="56"/>
      <c r="R883" s="23" t="str">
        <f t="shared" si="337"/>
        <v>t39</v>
      </c>
      <c r="S883" s="23">
        <f t="shared" si="338"/>
        <v>0</v>
      </c>
      <c r="T883" s="22">
        <f>+AA$9</f>
        <v>0</v>
      </c>
      <c r="U883" s="33">
        <f t="shared" si="339"/>
        <v>0</v>
      </c>
      <c r="V883" s="23">
        <f t="shared" si="340"/>
        <v>0</v>
      </c>
      <c r="X883" s="33">
        <f t="shared" si="341"/>
        <v>0</v>
      </c>
      <c r="Y883" s="23">
        <f t="shared" si="342"/>
        <v>0</v>
      </c>
    </row>
    <row r="884" spans="1:25" x14ac:dyDescent="0.25">
      <c r="A884" s="55" t="s">
        <v>169</v>
      </c>
      <c r="B884" s="2"/>
      <c r="C884" s="2"/>
      <c r="D884" s="2"/>
      <c r="E884" s="2"/>
      <c r="F884" s="2"/>
      <c r="G884" s="34"/>
      <c r="H884" s="2"/>
      <c r="I884" s="56"/>
      <c r="R884" s="23" t="str">
        <f t="shared" si="337"/>
        <v>t39</v>
      </c>
      <c r="S884" s="23">
        <f t="shared" si="338"/>
        <v>0</v>
      </c>
      <c r="T884" s="22">
        <f>+AA$10</f>
        <v>0</v>
      </c>
      <c r="U884" s="33">
        <f t="shared" si="339"/>
        <v>0</v>
      </c>
      <c r="V884" s="23">
        <f>+U884*S884</f>
        <v>0</v>
      </c>
      <c r="X884" s="33">
        <f>SUMIF($H$881:$H$889,T884,$I$881:$I$889)</f>
        <v>0</v>
      </c>
      <c r="Y884" s="23">
        <f t="shared" si="342"/>
        <v>0</v>
      </c>
    </row>
    <row r="885" spans="1:25" ht="15.75" thickBot="1" x14ac:dyDescent="0.3">
      <c r="A885" s="55" t="s">
        <v>170</v>
      </c>
      <c r="B885" s="46"/>
      <c r="C885" s="46"/>
      <c r="D885" s="46"/>
      <c r="E885" s="46"/>
      <c r="F885" s="46"/>
      <c r="G885" s="34"/>
      <c r="H885" s="46"/>
      <c r="I885" s="57"/>
      <c r="R885" s="23" t="str">
        <f t="shared" si="337"/>
        <v>t39</v>
      </c>
      <c r="S885" s="23">
        <f t="shared" si="338"/>
        <v>0</v>
      </c>
      <c r="T885" s="22">
        <f>+AA$11</f>
        <v>0</v>
      </c>
      <c r="U885" s="33">
        <f>COUNTIF($B$881:$F$889,T885)</f>
        <v>0</v>
      </c>
      <c r="V885" s="23">
        <f t="shared" ref="V885:V894" si="343">+U885*S885</f>
        <v>0</v>
      </c>
      <c r="X885" s="33">
        <f t="shared" si="341"/>
        <v>0</v>
      </c>
      <c r="Y885" s="23">
        <f t="shared" si="342"/>
        <v>0</v>
      </c>
    </row>
    <row r="886" spans="1:25" x14ac:dyDescent="0.25">
      <c r="A886" s="55" t="s">
        <v>171</v>
      </c>
      <c r="B886" s="45"/>
      <c r="C886" s="45"/>
      <c r="D886" s="45"/>
      <c r="E886" s="45"/>
      <c r="F886" s="45"/>
      <c r="G886" s="34"/>
      <c r="H886" s="45"/>
      <c r="I886" s="58"/>
      <c r="R886" s="23" t="str">
        <f t="shared" si="337"/>
        <v>t39</v>
      </c>
      <c r="S886" s="23">
        <f t="shared" si="338"/>
        <v>0</v>
      </c>
      <c r="T886" s="22">
        <f>+AA$12</f>
        <v>0</v>
      </c>
      <c r="U886" s="33">
        <f t="shared" si="339"/>
        <v>0</v>
      </c>
      <c r="V886" s="23">
        <f t="shared" si="343"/>
        <v>0</v>
      </c>
      <c r="X886" s="33">
        <f t="shared" si="341"/>
        <v>0</v>
      </c>
      <c r="Y886" s="23">
        <f t="shared" si="342"/>
        <v>0</v>
      </c>
    </row>
    <row r="887" spans="1:25" x14ac:dyDescent="0.25">
      <c r="A887" s="55" t="s">
        <v>172</v>
      </c>
      <c r="B887" s="2"/>
      <c r="C887" s="2"/>
      <c r="D887" s="2"/>
      <c r="E887" s="2"/>
      <c r="F887" s="2"/>
      <c r="G887" s="34"/>
      <c r="H887" s="2"/>
      <c r="I887" s="56"/>
      <c r="R887" s="23" t="str">
        <f t="shared" si="337"/>
        <v>t39</v>
      </c>
      <c r="S887" s="23">
        <f t="shared" si="338"/>
        <v>0</v>
      </c>
      <c r="T887" s="22">
        <f>+AA$13</f>
        <v>0</v>
      </c>
      <c r="U887" s="33">
        <f t="shared" si="339"/>
        <v>0</v>
      </c>
      <c r="V887" s="23">
        <f t="shared" si="343"/>
        <v>0</v>
      </c>
      <c r="X887" s="33">
        <f t="shared" si="341"/>
        <v>0</v>
      </c>
      <c r="Y887" s="23">
        <f t="shared" si="342"/>
        <v>0</v>
      </c>
    </row>
    <row r="888" spans="1:25" x14ac:dyDescent="0.25">
      <c r="A888" s="55" t="s">
        <v>173</v>
      </c>
      <c r="B888" s="2"/>
      <c r="C888" s="2"/>
      <c r="D888" s="2"/>
      <c r="E888" s="2"/>
      <c r="F888" s="2"/>
      <c r="G888" s="34"/>
      <c r="H888" s="2"/>
      <c r="I888" s="56"/>
      <c r="R888" s="23" t="str">
        <f t="shared" si="337"/>
        <v>t39</v>
      </c>
      <c r="S888" s="23">
        <f t="shared" si="338"/>
        <v>0</v>
      </c>
      <c r="T888" s="22">
        <f>+AA$14</f>
        <v>0</v>
      </c>
      <c r="U888" s="33">
        <f t="shared" si="339"/>
        <v>0</v>
      </c>
      <c r="V888" s="23">
        <f t="shared" si="343"/>
        <v>0</v>
      </c>
      <c r="X888" s="33">
        <f t="shared" si="341"/>
        <v>0</v>
      </c>
      <c r="Y888" s="23">
        <f t="shared" si="342"/>
        <v>0</v>
      </c>
    </row>
    <row r="889" spans="1:25" x14ac:dyDescent="0.25">
      <c r="A889" s="55" t="s">
        <v>174</v>
      </c>
      <c r="B889" s="2"/>
      <c r="C889" s="2"/>
      <c r="D889" s="2"/>
      <c r="E889" s="2"/>
      <c r="F889" s="2"/>
      <c r="G889" s="34"/>
      <c r="H889" s="2"/>
      <c r="I889" s="56"/>
      <c r="R889" s="23" t="str">
        <f t="shared" si="337"/>
        <v>t39</v>
      </c>
      <c r="S889" s="23">
        <f t="shared" si="338"/>
        <v>0</v>
      </c>
      <c r="T889" s="22">
        <f>+AA$15</f>
        <v>0</v>
      </c>
      <c r="U889" s="33">
        <f t="shared" si="339"/>
        <v>0</v>
      </c>
      <c r="V889" s="23">
        <f t="shared" si="343"/>
        <v>0</v>
      </c>
      <c r="X889" s="33">
        <f t="shared" si="341"/>
        <v>0</v>
      </c>
      <c r="Y889" s="23">
        <f t="shared" si="342"/>
        <v>0</v>
      </c>
    </row>
    <row r="890" spans="1:25" x14ac:dyDescent="0.25">
      <c r="A890" s="55"/>
      <c r="B890" s="34"/>
      <c r="C890" s="34"/>
      <c r="D890" s="34"/>
      <c r="E890" s="34"/>
      <c r="F890" s="34"/>
      <c r="G890" s="34"/>
      <c r="H890" s="34"/>
      <c r="I890" s="59"/>
      <c r="R890" s="23" t="str">
        <f t="shared" si="337"/>
        <v>t39</v>
      </c>
      <c r="S890" s="23">
        <f t="shared" si="338"/>
        <v>0</v>
      </c>
      <c r="T890" s="22">
        <f>+AA$16</f>
        <v>0</v>
      </c>
      <c r="U890" s="33">
        <f t="shared" si="339"/>
        <v>0</v>
      </c>
      <c r="V890" s="23">
        <f t="shared" si="343"/>
        <v>0</v>
      </c>
      <c r="X890" s="33">
        <f t="shared" si="341"/>
        <v>0</v>
      </c>
      <c r="Y890" s="23">
        <f t="shared" si="342"/>
        <v>0</v>
      </c>
    </row>
    <row r="891" spans="1:25" x14ac:dyDescent="0.25">
      <c r="A891" s="55"/>
      <c r="B891" s="34"/>
      <c r="C891" s="34"/>
      <c r="D891" s="34"/>
      <c r="E891" s="34"/>
      <c r="F891" s="34"/>
      <c r="G891" s="34"/>
      <c r="H891" s="34"/>
      <c r="I891" s="59"/>
      <c r="R891" s="23" t="str">
        <f t="shared" si="337"/>
        <v>t39</v>
      </c>
      <c r="S891" s="23">
        <f t="shared" si="338"/>
        <v>0</v>
      </c>
      <c r="T891" s="22">
        <f>+AA$17</f>
        <v>0</v>
      </c>
      <c r="U891" s="33">
        <f t="shared" si="339"/>
        <v>0</v>
      </c>
      <c r="V891" s="23">
        <f t="shared" si="343"/>
        <v>0</v>
      </c>
      <c r="X891" s="33">
        <f t="shared" si="341"/>
        <v>0</v>
      </c>
      <c r="Y891" s="23">
        <f t="shared" si="342"/>
        <v>0</v>
      </c>
    </row>
    <row r="892" spans="1:25" x14ac:dyDescent="0.25">
      <c r="A892" s="55"/>
      <c r="B892" s="34"/>
      <c r="C892" s="34"/>
      <c r="D892" s="34"/>
      <c r="E892" s="34"/>
      <c r="F892" s="34"/>
      <c r="G892" s="34"/>
      <c r="H892" s="34"/>
      <c r="I892" s="59"/>
      <c r="R892" s="23" t="str">
        <f t="shared" si="337"/>
        <v>t39</v>
      </c>
      <c r="S892" s="23">
        <f t="shared" si="338"/>
        <v>0</v>
      </c>
      <c r="T892" s="22">
        <f>+AA$18</f>
        <v>0</v>
      </c>
      <c r="U892" s="33">
        <f t="shared" si="339"/>
        <v>0</v>
      </c>
      <c r="V892" s="23">
        <f t="shared" si="343"/>
        <v>0</v>
      </c>
      <c r="X892" s="33">
        <f t="shared" si="341"/>
        <v>0</v>
      </c>
      <c r="Y892" s="23">
        <f t="shared" si="342"/>
        <v>0</v>
      </c>
    </row>
    <row r="893" spans="1:25" x14ac:dyDescent="0.25">
      <c r="A893" s="55"/>
      <c r="B893" s="34"/>
      <c r="C893" s="34"/>
      <c r="D893" s="34"/>
      <c r="E893" s="34"/>
      <c r="F893" s="34"/>
      <c r="G893" s="34"/>
      <c r="H893" s="34"/>
      <c r="I893" s="59"/>
      <c r="R893" s="23" t="str">
        <f t="shared" si="337"/>
        <v>t39</v>
      </c>
      <c r="S893" s="23">
        <f t="shared" si="338"/>
        <v>0</v>
      </c>
      <c r="T893" s="22">
        <f>+AA$19</f>
        <v>0</v>
      </c>
      <c r="U893" s="33">
        <f t="shared" si="339"/>
        <v>0</v>
      </c>
      <c r="V893" s="23">
        <f t="shared" si="343"/>
        <v>0</v>
      </c>
      <c r="X893" s="33">
        <f t="shared" si="341"/>
        <v>0</v>
      </c>
      <c r="Y893" s="23">
        <f t="shared" si="342"/>
        <v>0</v>
      </c>
    </row>
    <row r="894" spans="1:25" x14ac:dyDescent="0.25">
      <c r="A894" s="55"/>
      <c r="B894" s="34"/>
      <c r="C894" s="34"/>
      <c r="D894" s="34"/>
      <c r="E894" s="34"/>
      <c r="F894" s="34"/>
      <c r="G894" s="34"/>
      <c r="H894" s="34"/>
      <c r="I894" s="59"/>
      <c r="R894" s="23" t="str">
        <f t="shared" si="337"/>
        <v>t39</v>
      </c>
      <c r="S894" s="23">
        <f t="shared" si="338"/>
        <v>0</v>
      </c>
      <c r="T894" s="22">
        <f>+AA$20</f>
        <v>0</v>
      </c>
      <c r="U894" s="33">
        <f t="shared" si="339"/>
        <v>0</v>
      </c>
      <c r="V894" s="23">
        <f t="shared" si="343"/>
        <v>0</v>
      </c>
      <c r="X894" s="33">
        <f t="shared" si="341"/>
        <v>0</v>
      </c>
      <c r="Y894" s="23">
        <f t="shared" si="342"/>
        <v>0</v>
      </c>
    </row>
    <row r="895" spans="1:25" x14ac:dyDescent="0.25">
      <c r="A895" s="55"/>
      <c r="B895" s="34"/>
      <c r="C895" s="34"/>
      <c r="D895" s="34"/>
      <c r="E895" s="34"/>
      <c r="F895" s="34"/>
      <c r="G895" s="34"/>
      <c r="H895" s="34"/>
      <c r="I895" s="59"/>
      <c r="R895" s="23" t="str">
        <f t="shared" si="337"/>
        <v>t39</v>
      </c>
      <c r="S895" s="23">
        <f t="shared" si="338"/>
        <v>0</v>
      </c>
      <c r="T895" s="22">
        <f>+AA$21</f>
        <v>0</v>
      </c>
      <c r="U895" s="33">
        <f t="shared" si="339"/>
        <v>0</v>
      </c>
      <c r="V895" s="23">
        <f>+U895*S895</f>
        <v>0</v>
      </c>
      <c r="X895" s="33">
        <f t="shared" si="341"/>
        <v>0</v>
      </c>
      <c r="Y895" s="23">
        <f t="shared" si="342"/>
        <v>0</v>
      </c>
    </row>
    <row r="896" spans="1:25" x14ac:dyDescent="0.25">
      <c r="A896" s="55"/>
      <c r="B896" s="34"/>
      <c r="C896" s="34"/>
      <c r="D896" s="34"/>
      <c r="E896" s="34"/>
      <c r="F896" s="34"/>
      <c r="G896" s="34"/>
      <c r="H896" s="34"/>
      <c r="I896" s="59"/>
      <c r="R896" s="23" t="str">
        <f t="shared" si="337"/>
        <v>t39</v>
      </c>
      <c r="S896" s="23">
        <f t="shared" si="338"/>
        <v>0</v>
      </c>
      <c r="T896" s="22">
        <f>+AA$22</f>
        <v>0</v>
      </c>
      <c r="U896" s="33">
        <f t="shared" si="339"/>
        <v>0</v>
      </c>
      <c r="V896" s="23">
        <f t="shared" ref="V896:V899" si="344">+U896*S896</f>
        <v>0</v>
      </c>
      <c r="X896" s="33">
        <f t="shared" si="341"/>
        <v>0</v>
      </c>
      <c r="Y896" s="23">
        <f t="shared" si="342"/>
        <v>0</v>
      </c>
    </row>
    <row r="897" spans="1:25" x14ac:dyDescent="0.25">
      <c r="A897" s="55"/>
      <c r="B897" s="34"/>
      <c r="C897" s="34"/>
      <c r="D897" s="34"/>
      <c r="E897" s="34"/>
      <c r="F897" s="34"/>
      <c r="G897" s="34"/>
      <c r="H897" s="34"/>
      <c r="I897" s="59"/>
      <c r="R897" s="23" t="str">
        <f t="shared" si="337"/>
        <v>t39</v>
      </c>
      <c r="S897" s="23">
        <f t="shared" si="338"/>
        <v>0</v>
      </c>
      <c r="T897" s="22">
        <f>+AA$23</f>
        <v>0</v>
      </c>
      <c r="U897" s="33">
        <f t="shared" si="339"/>
        <v>0</v>
      </c>
      <c r="V897" s="23">
        <f t="shared" si="344"/>
        <v>0</v>
      </c>
      <c r="X897" s="33">
        <f t="shared" si="341"/>
        <v>0</v>
      </c>
      <c r="Y897" s="23">
        <f t="shared" si="342"/>
        <v>0</v>
      </c>
    </row>
    <row r="898" spans="1:25" x14ac:dyDescent="0.25">
      <c r="A898" s="55"/>
      <c r="B898" s="34"/>
      <c r="C898" s="34"/>
      <c r="D898" s="34"/>
      <c r="E898" s="34"/>
      <c r="F898" s="34"/>
      <c r="G898" s="34"/>
      <c r="H898" s="34"/>
      <c r="I898" s="59"/>
      <c r="R898" s="23" t="str">
        <f t="shared" si="337"/>
        <v>t39</v>
      </c>
      <c r="S898" s="23">
        <f t="shared" si="338"/>
        <v>0</v>
      </c>
      <c r="T898" s="22">
        <f>+AA$24</f>
        <v>0</v>
      </c>
      <c r="U898" s="33">
        <f t="shared" si="339"/>
        <v>0</v>
      </c>
      <c r="V898" s="23">
        <f t="shared" si="344"/>
        <v>0</v>
      </c>
      <c r="X898" s="33">
        <f t="shared" si="341"/>
        <v>0</v>
      </c>
      <c r="Y898" s="23">
        <f t="shared" si="342"/>
        <v>0</v>
      </c>
    </row>
    <row r="899" spans="1:25" x14ac:dyDescent="0.25">
      <c r="A899" s="55"/>
      <c r="B899" s="34"/>
      <c r="C899" s="34"/>
      <c r="D899" s="34"/>
      <c r="E899" s="34"/>
      <c r="F899" s="34"/>
      <c r="G899" s="34"/>
      <c r="H899" s="34"/>
      <c r="I899" s="59"/>
      <c r="R899" s="23" t="str">
        <f t="shared" si="337"/>
        <v>t39</v>
      </c>
      <c r="S899" s="23">
        <f t="shared" si="338"/>
        <v>0</v>
      </c>
      <c r="T899" s="22">
        <f>+AA$25</f>
        <v>0</v>
      </c>
      <c r="U899" s="33">
        <f t="shared" si="339"/>
        <v>0</v>
      </c>
      <c r="V899" s="23">
        <f t="shared" si="344"/>
        <v>0</v>
      </c>
      <c r="X899" s="33">
        <f t="shared" si="341"/>
        <v>0</v>
      </c>
      <c r="Y899" s="23">
        <f>+(X899*S899)*$Y$4</f>
        <v>0</v>
      </c>
    </row>
    <row r="900" spans="1:25" ht="15.75" thickBot="1" x14ac:dyDescent="0.3">
      <c r="A900" s="60"/>
      <c r="B900" s="61"/>
      <c r="C900" s="61"/>
      <c r="D900" s="61"/>
      <c r="E900" s="61"/>
      <c r="F900" s="61"/>
      <c r="G900" s="61"/>
      <c r="H900" s="61"/>
      <c r="I900" s="62"/>
      <c r="R900" s="23" t="str">
        <f t="shared" si="337"/>
        <v>t39</v>
      </c>
      <c r="S900" s="23">
        <f t="shared" si="338"/>
        <v>0</v>
      </c>
      <c r="T900" s="22">
        <f>+AA$26</f>
        <v>0</v>
      </c>
      <c r="U900" s="33">
        <f t="shared" si="339"/>
        <v>0</v>
      </c>
      <c r="V900" s="23">
        <f>+U900*S900</f>
        <v>0</v>
      </c>
      <c r="X900" s="33">
        <f t="shared" si="341"/>
        <v>0</v>
      </c>
      <c r="Y900" s="23">
        <f t="shared" ref="Y900" si="345">+(X900*S900)*$Y$4</f>
        <v>0</v>
      </c>
    </row>
    <row r="902" spans="1:25" ht="15.75" thickBot="1" x14ac:dyDescent="0.3"/>
    <row r="903" spans="1:25" ht="15.75" x14ac:dyDescent="0.25">
      <c r="A903" s="50" t="s">
        <v>225</v>
      </c>
      <c r="B903" s="51">
        <f>VLOOKUP(A903,'Lista de Trabajadores'!$A$7:$E$105,2,0)</f>
        <v>0</v>
      </c>
      <c r="C903" s="51">
        <f>VLOOKUP(A903,'Lista de Trabajadores'!$A$7:$E$105,3,0)</f>
        <v>0</v>
      </c>
      <c r="D903" s="52">
        <f>VLOOKUP(A903,'Lista de Trabajadores'!$A$7:$E$105,4,0)</f>
        <v>0</v>
      </c>
      <c r="E903" s="53"/>
      <c r="F903" s="53"/>
      <c r="G903" s="53"/>
      <c r="H903" s="53"/>
      <c r="I903" s="54"/>
      <c r="J903" s="37"/>
      <c r="Q903" s="37"/>
      <c r="S903" s="37"/>
      <c r="T903" s="37"/>
      <c r="U903" s="36"/>
      <c r="V903" s="37"/>
      <c r="W903" s="37"/>
      <c r="X903" s="36"/>
      <c r="Y903" s="37"/>
    </row>
    <row r="904" spans="1:25" x14ac:dyDescent="0.25">
      <c r="A904" s="55" t="s">
        <v>166</v>
      </c>
      <c r="B904" s="2"/>
      <c r="C904" s="2"/>
      <c r="D904" s="2"/>
      <c r="E904" s="2"/>
      <c r="F904" s="2"/>
      <c r="G904" s="34"/>
      <c r="H904" s="2"/>
      <c r="I904" s="56"/>
      <c r="R904" s="23" t="str">
        <f>A$903</f>
        <v>t40</v>
      </c>
      <c r="S904" s="23">
        <f>D$903</f>
        <v>0</v>
      </c>
      <c r="T904" s="22">
        <f>+AA$7</f>
        <v>0</v>
      </c>
      <c r="U904" s="33">
        <f>COUNTIF($B$904:$F$912,T904)</f>
        <v>0</v>
      </c>
      <c r="V904" s="23">
        <f>+U904*S904</f>
        <v>0</v>
      </c>
      <c r="X904" s="33">
        <f>SUMIF($H$904:$H$912,T904,$I$904:$I$912)</f>
        <v>0</v>
      </c>
      <c r="Y904" s="23">
        <f>+(X904*S904)*$Y$4</f>
        <v>0</v>
      </c>
    </row>
    <row r="905" spans="1:25" x14ac:dyDescent="0.25">
      <c r="A905" s="55" t="s">
        <v>167</v>
      </c>
      <c r="B905" s="2"/>
      <c r="C905" s="2"/>
      <c r="D905" s="2"/>
      <c r="E905" s="2"/>
      <c r="F905" s="2"/>
      <c r="G905" s="34"/>
      <c r="H905" s="2"/>
      <c r="I905" s="56"/>
      <c r="R905" s="23" t="str">
        <f t="shared" ref="R905:R923" si="346">A$903</f>
        <v>t40</v>
      </c>
      <c r="S905" s="23">
        <f t="shared" ref="S905:S923" si="347">D$903</f>
        <v>0</v>
      </c>
      <c r="T905" s="22">
        <f>+AA$8</f>
        <v>0</v>
      </c>
      <c r="U905" s="33">
        <f t="shared" ref="U905:U923" si="348">COUNTIF($B$904:$F$912,T905)</f>
        <v>0</v>
      </c>
      <c r="V905" s="23">
        <f t="shared" ref="V905:V906" si="349">+U905*S905</f>
        <v>0</v>
      </c>
      <c r="X905" s="33">
        <f t="shared" ref="X905:X923" si="350">SUMIF($H$904:$H$912,T905,$I$904:$I$912)</f>
        <v>0</v>
      </c>
      <c r="Y905" s="23">
        <f t="shared" ref="Y905:Y921" si="351">+(X905*S905)*$Y$4</f>
        <v>0</v>
      </c>
    </row>
    <row r="906" spans="1:25" x14ac:dyDescent="0.25">
      <c r="A906" s="55" t="s">
        <v>168</v>
      </c>
      <c r="B906" s="2"/>
      <c r="C906" s="2"/>
      <c r="D906" s="2"/>
      <c r="E906" s="2"/>
      <c r="F906" s="2"/>
      <c r="G906" s="34"/>
      <c r="H906" s="2"/>
      <c r="I906" s="56"/>
      <c r="R906" s="23" t="str">
        <f t="shared" si="346"/>
        <v>t40</v>
      </c>
      <c r="S906" s="23">
        <f t="shared" si="347"/>
        <v>0</v>
      </c>
      <c r="T906" s="22">
        <f>+AA$9</f>
        <v>0</v>
      </c>
      <c r="U906" s="33">
        <f t="shared" si="348"/>
        <v>0</v>
      </c>
      <c r="V906" s="23">
        <f t="shared" si="349"/>
        <v>0</v>
      </c>
      <c r="X906" s="33">
        <f t="shared" si="350"/>
        <v>0</v>
      </c>
      <c r="Y906" s="23">
        <f t="shared" si="351"/>
        <v>0</v>
      </c>
    </row>
    <row r="907" spans="1:25" x14ac:dyDescent="0.25">
      <c r="A907" s="55" t="s">
        <v>169</v>
      </c>
      <c r="B907" s="2"/>
      <c r="C907" s="2"/>
      <c r="D907" s="2"/>
      <c r="E907" s="2"/>
      <c r="F907" s="2"/>
      <c r="G907" s="34"/>
      <c r="H907" s="2"/>
      <c r="I907" s="56"/>
      <c r="R907" s="23" t="str">
        <f t="shared" si="346"/>
        <v>t40</v>
      </c>
      <c r="S907" s="23">
        <f t="shared" si="347"/>
        <v>0</v>
      </c>
      <c r="T907" s="22">
        <f>+AA$10</f>
        <v>0</v>
      </c>
      <c r="U907" s="33">
        <f t="shared" si="348"/>
        <v>0</v>
      </c>
      <c r="V907" s="23">
        <f>+U907*S907</f>
        <v>0</v>
      </c>
      <c r="X907" s="33">
        <f t="shared" si="350"/>
        <v>0</v>
      </c>
      <c r="Y907" s="23">
        <f t="shared" si="351"/>
        <v>0</v>
      </c>
    </row>
    <row r="908" spans="1:25" ht="15.75" thickBot="1" x14ac:dyDescent="0.3">
      <c r="A908" s="55" t="s">
        <v>170</v>
      </c>
      <c r="B908" s="46"/>
      <c r="C908" s="46"/>
      <c r="D908" s="46"/>
      <c r="E908" s="46"/>
      <c r="F908" s="46"/>
      <c r="G908" s="34"/>
      <c r="H908" s="46"/>
      <c r="I908" s="57"/>
      <c r="R908" s="23" t="str">
        <f t="shared" si="346"/>
        <v>t40</v>
      </c>
      <c r="S908" s="23">
        <f t="shared" si="347"/>
        <v>0</v>
      </c>
      <c r="T908" s="22">
        <f>+AA$11</f>
        <v>0</v>
      </c>
      <c r="U908" s="33">
        <f t="shared" si="348"/>
        <v>0</v>
      </c>
      <c r="V908" s="23">
        <f t="shared" ref="V908:V917" si="352">+U908*S908</f>
        <v>0</v>
      </c>
      <c r="X908" s="33">
        <f t="shared" si="350"/>
        <v>0</v>
      </c>
      <c r="Y908" s="23">
        <f t="shared" si="351"/>
        <v>0</v>
      </c>
    </row>
    <row r="909" spans="1:25" x14ac:dyDescent="0.25">
      <c r="A909" s="55" t="s">
        <v>171</v>
      </c>
      <c r="B909" s="45"/>
      <c r="C909" s="45"/>
      <c r="D909" s="45"/>
      <c r="E909" s="45"/>
      <c r="F909" s="45"/>
      <c r="G909" s="34"/>
      <c r="H909" s="45"/>
      <c r="I909" s="58"/>
      <c r="R909" s="23" t="str">
        <f t="shared" si="346"/>
        <v>t40</v>
      </c>
      <c r="S909" s="23">
        <f t="shared" si="347"/>
        <v>0</v>
      </c>
      <c r="T909" s="22">
        <f>+AA$12</f>
        <v>0</v>
      </c>
      <c r="U909" s="33">
        <f t="shared" si="348"/>
        <v>0</v>
      </c>
      <c r="V909" s="23">
        <f t="shared" si="352"/>
        <v>0</v>
      </c>
      <c r="X909" s="33">
        <f t="shared" si="350"/>
        <v>0</v>
      </c>
      <c r="Y909" s="23">
        <f t="shared" si="351"/>
        <v>0</v>
      </c>
    </row>
    <row r="910" spans="1:25" x14ac:dyDescent="0.25">
      <c r="A910" s="55" t="s">
        <v>172</v>
      </c>
      <c r="B910" s="2"/>
      <c r="C910" s="2"/>
      <c r="D910" s="2"/>
      <c r="E910" s="2"/>
      <c r="F910" s="2"/>
      <c r="G910" s="34"/>
      <c r="H910" s="2"/>
      <c r="I910" s="56"/>
      <c r="R910" s="23" t="str">
        <f t="shared" si="346"/>
        <v>t40</v>
      </c>
      <c r="S910" s="23">
        <f t="shared" si="347"/>
        <v>0</v>
      </c>
      <c r="T910" s="22">
        <f>+AA$13</f>
        <v>0</v>
      </c>
      <c r="U910" s="33">
        <f t="shared" si="348"/>
        <v>0</v>
      </c>
      <c r="V910" s="23">
        <f t="shared" si="352"/>
        <v>0</v>
      </c>
      <c r="X910" s="33">
        <f t="shared" si="350"/>
        <v>0</v>
      </c>
      <c r="Y910" s="23">
        <f t="shared" si="351"/>
        <v>0</v>
      </c>
    </row>
    <row r="911" spans="1:25" x14ac:dyDescent="0.25">
      <c r="A911" s="55" t="s">
        <v>173</v>
      </c>
      <c r="B911" s="2"/>
      <c r="C911" s="2"/>
      <c r="D911" s="2"/>
      <c r="E911" s="2"/>
      <c r="F911" s="2"/>
      <c r="G911" s="34"/>
      <c r="H911" s="2"/>
      <c r="I911" s="56"/>
      <c r="R911" s="23" t="str">
        <f t="shared" si="346"/>
        <v>t40</v>
      </c>
      <c r="S911" s="23">
        <f t="shared" si="347"/>
        <v>0</v>
      </c>
      <c r="T911" s="22">
        <f>+AA$14</f>
        <v>0</v>
      </c>
      <c r="U911" s="33">
        <f t="shared" si="348"/>
        <v>0</v>
      </c>
      <c r="V911" s="23">
        <f t="shared" si="352"/>
        <v>0</v>
      </c>
      <c r="X911" s="33">
        <f t="shared" si="350"/>
        <v>0</v>
      </c>
      <c r="Y911" s="23">
        <f t="shared" si="351"/>
        <v>0</v>
      </c>
    </row>
    <row r="912" spans="1:25" x14ac:dyDescent="0.25">
      <c r="A912" s="55" t="s">
        <v>174</v>
      </c>
      <c r="B912" s="2"/>
      <c r="C912" s="2"/>
      <c r="D912" s="2"/>
      <c r="E912" s="2"/>
      <c r="F912" s="2"/>
      <c r="G912" s="34"/>
      <c r="H912" s="2"/>
      <c r="I912" s="56"/>
      <c r="R912" s="23" t="str">
        <f t="shared" si="346"/>
        <v>t40</v>
      </c>
      <c r="S912" s="23">
        <f t="shared" si="347"/>
        <v>0</v>
      </c>
      <c r="T912" s="22">
        <f>+AA$15</f>
        <v>0</v>
      </c>
      <c r="U912" s="33">
        <f t="shared" si="348"/>
        <v>0</v>
      </c>
      <c r="V912" s="23">
        <f t="shared" si="352"/>
        <v>0</v>
      </c>
      <c r="X912" s="33">
        <f t="shared" si="350"/>
        <v>0</v>
      </c>
      <c r="Y912" s="23">
        <f t="shared" si="351"/>
        <v>0</v>
      </c>
    </row>
    <row r="913" spans="1:25" x14ac:dyDescent="0.25">
      <c r="A913" s="55"/>
      <c r="B913" s="34"/>
      <c r="C913" s="34"/>
      <c r="D913" s="34"/>
      <c r="E913" s="34"/>
      <c r="F913" s="34"/>
      <c r="G913" s="34"/>
      <c r="H913" s="34"/>
      <c r="I913" s="59"/>
      <c r="R913" s="23" t="str">
        <f t="shared" si="346"/>
        <v>t40</v>
      </c>
      <c r="S913" s="23">
        <f t="shared" si="347"/>
        <v>0</v>
      </c>
      <c r="T913" s="22">
        <f>+AA$16</f>
        <v>0</v>
      </c>
      <c r="U913" s="33">
        <f t="shared" si="348"/>
        <v>0</v>
      </c>
      <c r="V913" s="23">
        <f t="shared" si="352"/>
        <v>0</v>
      </c>
      <c r="X913" s="33">
        <f t="shared" si="350"/>
        <v>0</v>
      </c>
      <c r="Y913" s="23">
        <f t="shared" si="351"/>
        <v>0</v>
      </c>
    </row>
    <row r="914" spans="1:25" x14ac:dyDescent="0.25">
      <c r="A914" s="55"/>
      <c r="B914" s="34"/>
      <c r="C914" s="34"/>
      <c r="D914" s="34"/>
      <c r="E914" s="34"/>
      <c r="F914" s="34"/>
      <c r="G914" s="34"/>
      <c r="H914" s="34"/>
      <c r="I914" s="59"/>
      <c r="R914" s="23" t="str">
        <f t="shared" si="346"/>
        <v>t40</v>
      </c>
      <c r="S914" s="23">
        <f t="shared" si="347"/>
        <v>0</v>
      </c>
      <c r="T914" s="22">
        <f>+AA$17</f>
        <v>0</v>
      </c>
      <c r="U914" s="33">
        <f t="shared" si="348"/>
        <v>0</v>
      </c>
      <c r="V914" s="23">
        <f t="shared" si="352"/>
        <v>0</v>
      </c>
      <c r="X914" s="33">
        <f t="shared" si="350"/>
        <v>0</v>
      </c>
      <c r="Y914" s="23">
        <f t="shared" si="351"/>
        <v>0</v>
      </c>
    </row>
    <row r="915" spans="1:25" x14ac:dyDescent="0.25">
      <c r="A915" s="55"/>
      <c r="B915" s="34"/>
      <c r="C915" s="34"/>
      <c r="D915" s="34"/>
      <c r="E915" s="34"/>
      <c r="F915" s="34"/>
      <c r="G915" s="34"/>
      <c r="H915" s="34"/>
      <c r="I915" s="59"/>
      <c r="R915" s="23" t="str">
        <f t="shared" si="346"/>
        <v>t40</v>
      </c>
      <c r="S915" s="23">
        <f t="shared" si="347"/>
        <v>0</v>
      </c>
      <c r="T915" s="22">
        <f>+AA$18</f>
        <v>0</v>
      </c>
      <c r="U915" s="33">
        <f t="shared" si="348"/>
        <v>0</v>
      </c>
      <c r="V915" s="23">
        <f t="shared" si="352"/>
        <v>0</v>
      </c>
      <c r="X915" s="33">
        <f t="shared" si="350"/>
        <v>0</v>
      </c>
      <c r="Y915" s="23">
        <f t="shared" si="351"/>
        <v>0</v>
      </c>
    </row>
    <row r="916" spans="1:25" x14ac:dyDescent="0.25">
      <c r="A916" s="55"/>
      <c r="B916" s="34"/>
      <c r="C916" s="34"/>
      <c r="D916" s="34"/>
      <c r="E916" s="34"/>
      <c r="F916" s="34"/>
      <c r="G916" s="34"/>
      <c r="H916" s="34"/>
      <c r="I916" s="59"/>
      <c r="R916" s="23" t="str">
        <f t="shared" si="346"/>
        <v>t40</v>
      </c>
      <c r="S916" s="23">
        <f t="shared" si="347"/>
        <v>0</v>
      </c>
      <c r="T916" s="22">
        <f>+AA$19</f>
        <v>0</v>
      </c>
      <c r="U916" s="33">
        <f t="shared" si="348"/>
        <v>0</v>
      </c>
      <c r="V916" s="23">
        <f t="shared" si="352"/>
        <v>0</v>
      </c>
      <c r="X916" s="33">
        <f t="shared" si="350"/>
        <v>0</v>
      </c>
      <c r="Y916" s="23">
        <f t="shared" si="351"/>
        <v>0</v>
      </c>
    </row>
    <row r="917" spans="1:25" x14ac:dyDescent="0.25">
      <c r="A917" s="55"/>
      <c r="B917" s="34"/>
      <c r="C917" s="34"/>
      <c r="D917" s="34"/>
      <c r="E917" s="34"/>
      <c r="F917" s="34"/>
      <c r="G917" s="34"/>
      <c r="H917" s="34"/>
      <c r="I917" s="59"/>
      <c r="R917" s="23" t="str">
        <f t="shared" si="346"/>
        <v>t40</v>
      </c>
      <c r="S917" s="23">
        <f t="shared" si="347"/>
        <v>0</v>
      </c>
      <c r="T917" s="22">
        <f>+AA$20</f>
        <v>0</v>
      </c>
      <c r="U917" s="33">
        <f t="shared" si="348"/>
        <v>0</v>
      </c>
      <c r="V917" s="23">
        <f t="shared" si="352"/>
        <v>0</v>
      </c>
      <c r="X917" s="33">
        <f t="shared" si="350"/>
        <v>0</v>
      </c>
      <c r="Y917" s="23">
        <f t="shared" si="351"/>
        <v>0</v>
      </c>
    </row>
    <row r="918" spans="1:25" x14ac:dyDescent="0.25">
      <c r="A918" s="55"/>
      <c r="B918" s="34"/>
      <c r="C918" s="34"/>
      <c r="D918" s="34"/>
      <c r="E918" s="34"/>
      <c r="F918" s="34"/>
      <c r="G918" s="34"/>
      <c r="H918" s="34"/>
      <c r="I918" s="59"/>
      <c r="R918" s="23" t="str">
        <f t="shared" si="346"/>
        <v>t40</v>
      </c>
      <c r="S918" s="23">
        <f t="shared" si="347"/>
        <v>0</v>
      </c>
      <c r="T918" s="22">
        <f>+AA$21</f>
        <v>0</v>
      </c>
      <c r="U918" s="33">
        <f t="shared" si="348"/>
        <v>0</v>
      </c>
      <c r="V918" s="23">
        <f>+U918*S918</f>
        <v>0</v>
      </c>
      <c r="X918" s="33">
        <f t="shared" si="350"/>
        <v>0</v>
      </c>
      <c r="Y918" s="23">
        <f t="shared" si="351"/>
        <v>0</v>
      </c>
    </row>
    <row r="919" spans="1:25" x14ac:dyDescent="0.25">
      <c r="A919" s="55"/>
      <c r="B919" s="34"/>
      <c r="C919" s="34"/>
      <c r="D919" s="34"/>
      <c r="E919" s="34"/>
      <c r="F919" s="34"/>
      <c r="G919" s="34"/>
      <c r="H919" s="34"/>
      <c r="I919" s="59"/>
      <c r="R919" s="23" t="str">
        <f t="shared" si="346"/>
        <v>t40</v>
      </c>
      <c r="S919" s="23">
        <f t="shared" si="347"/>
        <v>0</v>
      </c>
      <c r="T919" s="22">
        <f>+AA$22</f>
        <v>0</v>
      </c>
      <c r="U919" s="33">
        <f t="shared" si="348"/>
        <v>0</v>
      </c>
      <c r="V919" s="23">
        <f t="shared" ref="V919:V922" si="353">+U919*S919</f>
        <v>0</v>
      </c>
      <c r="X919" s="33">
        <f t="shared" si="350"/>
        <v>0</v>
      </c>
      <c r="Y919" s="23">
        <f t="shared" si="351"/>
        <v>0</v>
      </c>
    </row>
    <row r="920" spans="1:25" x14ac:dyDescent="0.25">
      <c r="A920" s="55"/>
      <c r="B920" s="34"/>
      <c r="C920" s="34"/>
      <c r="D920" s="34"/>
      <c r="E920" s="34"/>
      <c r="F920" s="34"/>
      <c r="G920" s="34"/>
      <c r="H920" s="34"/>
      <c r="I920" s="59"/>
      <c r="R920" s="23" t="str">
        <f t="shared" si="346"/>
        <v>t40</v>
      </c>
      <c r="S920" s="23">
        <f t="shared" si="347"/>
        <v>0</v>
      </c>
      <c r="T920" s="22">
        <f>+AA$23</f>
        <v>0</v>
      </c>
      <c r="U920" s="33">
        <f t="shared" si="348"/>
        <v>0</v>
      </c>
      <c r="V920" s="23">
        <f t="shared" si="353"/>
        <v>0</v>
      </c>
      <c r="X920" s="33">
        <f t="shared" si="350"/>
        <v>0</v>
      </c>
      <c r="Y920" s="23">
        <f t="shared" si="351"/>
        <v>0</v>
      </c>
    </row>
    <row r="921" spans="1:25" x14ac:dyDescent="0.25">
      <c r="A921" s="55"/>
      <c r="B921" s="34"/>
      <c r="C921" s="34"/>
      <c r="D921" s="34"/>
      <c r="E921" s="34"/>
      <c r="F921" s="34"/>
      <c r="G921" s="34"/>
      <c r="H921" s="34"/>
      <c r="I921" s="59"/>
      <c r="R921" s="23" t="str">
        <f t="shared" si="346"/>
        <v>t40</v>
      </c>
      <c r="S921" s="23">
        <f t="shared" si="347"/>
        <v>0</v>
      </c>
      <c r="T921" s="22">
        <f>+AA$24</f>
        <v>0</v>
      </c>
      <c r="U921" s="33">
        <f t="shared" si="348"/>
        <v>0</v>
      </c>
      <c r="V921" s="23">
        <f t="shared" si="353"/>
        <v>0</v>
      </c>
      <c r="X921" s="33">
        <f t="shared" si="350"/>
        <v>0</v>
      </c>
      <c r="Y921" s="23">
        <f t="shared" si="351"/>
        <v>0</v>
      </c>
    </row>
    <row r="922" spans="1:25" x14ac:dyDescent="0.25">
      <c r="A922" s="55"/>
      <c r="B922" s="34"/>
      <c r="C922" s="34"/>
      <c r="D922" s="34"/>
      <c r="E922" s="34"/>
      <c r="F922" s="34"/>
      <c r="G922" s="34"/>
      <c r="H922" s="34"/>
      <c r="I922" s="59"/>
      <c r="R922" s="23" t="str">
        <f t="shared" si="346"/>
        <v>t40</v>
      </c>
      <c r="S922" s="23">
        <f t="shared" si="347"/>
        <v>0</v>
      </c>
      <c r="T922" s="22">
        <f>+AA$25</f>
        <v>0</v>
      </c>
      <c r="U922" s="33">
        <f t="shared" si="348"/>
        <v>0</v>
      </c>
      <c r="V922" s="23">
        <f t="shared" si="353"/>
        <v>0</v>
      </c>
      <c r="X922" s="33">
        <f t="shared" si="350"/>
        <v>0</v>
      </c>
      <c r="Y922" s="23">
        <f>+(X922*S922)*$Y$4</f>
        <v>0</v>
      </c>
    </row>
    <row r="923" spans="1:25" ht="15.75" thickBot="1" x14ac:dyDescent="0.3">
      <c r="A923" s="60"/>
      <c r="B923" s="61"/>
      <c r="C923" s="61"/>
      <c r="D923" s="61"/>
      <c r="E923" s="61"/>
      <c r="F923" s="61"/>
      <c r="G923" s="61"/>
      <c r="H923" s="61"/>
      <c r="I923" s="62"/>
      <c r="R923" s="23" t="str">
        <f t="shared" si="346"/>
        <v>t40</v>
      </c>
      <c r="S923" s="23">
        <f t="shared" si="347"/>
        <v>0</v>
      </c>
      <c r="T923" s="22">
        <f>+AA$26</f>
        <v>0</v>
      </c>
      <c r="U923" s="33">
        <f t="shared" si="348"/>
        <v>0</v>
      </c>
      <c r="V923" s="23">
        <f>+U923*S923</f>
        <v>0</v>
      </c>
      <c r="X923" s="33">
        <f t="shared" si="350"/>
        <v>0</v>
      </c>
      <c r="Y923" s="23">
        <f t="shared" ref="Y923" si="354">+(X923*S923)*$Y$4</f>
        <v>0</v>
      </c>
    </row>
  </sheetData>
  <hyperlinks>
    <hyperlink ref="M7" location="'Ingreso de Data'!B46" display="'Ingreso de Data'!B46" xr:uid="{00000000-0004-0000-0000-000000000000}"/>
    <hyperlink ref="M8" location="'Ingreso de Data'!B70" display="'Ingreso de Data'!B70" xr:uid="{00000000-0004-0000-0000-000001000000}"/>
    <hyperlink ref="M9" location="'Ingreso de Data'!B93" display="'Ingreso de Data'!B93" xr:uid="{00000000-0004-0000-0000-000002000000}"/>
    <hyperlink ref="M10" location="'Ingreso de Data'!B116" display="'Ingreso de Data'!B116" xr:uid="{00000000-0004-0000-0000-000003000000}"/>
    <hyperlink ref="M11" location="'Ingreso de Data'!B139" display="'Ingreso de Data'!B139" xr:uid="{00000000-0004-0000-0000-000004000000}"/>
    <hyperlink ref="M6" location="'Ingreso de Data'!B24" display="'Ingreso de Data'!B24" xr:uid="{00000000-0004-0000-0000-000005000000}"/>
    <hyperlink ref="M12" location="'Ingreso de Data'!B162" display="'Ingreso de Data'!B162" xr:uid="{00000000-0004-0000-0000-000006000000}"/>
    <hyperlink ref="M13" location="'Ingreso de Data'!B185" display="'Ingreso de Data'!B185" xr:uid="{00000000-0004-0000-0000-000007000000}"/>
    <hyperlink ref="M14" location="'Ingreso de Data'!B208" display="'Ingreso de Data'!B208" xr:uid="{00000000-0004-0000-0000-000008000000}"/>
    <hyperlink ref="M15" location="'Ingreso de Data'!B231" display="'Ingreso de Data'!B231" xr:uid="{00000000-0004-0000-0000-000009000000}"/>
    <hyperlink ref="M16" location="'Ingreso de Data'!B254" display="'Ingreso de Data'!B254" xr:uid="{00000000-0004-0000-0000-00000A000000}"/>
    <hyperlink ref="M17" location="'Ingreso de Data'!B277" display="'Ingreso de Data'!B277" xr:uid="{00000000-0004-0000-0000-00000B000000}"/>
    <hyperlink ref="M18" location="'Ingreso de Data'!B300" display="'Ingreso de Data'!B300" xr:uid="{00000000-0004-0000-0000-00000C000000}"/>
    <hyperlink ref="M19" location="'Ingreso de Data'!B322" display="'Ingreso de Data'!B322" xr:uid="{00000000-0004-0000-0000-00000D000000}"/>
    <hyperlink ref="M20" location="'Ingreso de Data'!B346" display="'Ingreso de Data'!B346" xr:uid="{00000000-0004-0000-0000-00000E000000}"/>
    <hyperlink ref="M21" location="'Ingreso de Data'!B369" display="'Ingreso de Data'!B369" xr:uid="{00000000-0004-0000-0000-00000F000000}"/>
    <hyperlink ref="M22" location="'Ingreso de Data'!B392" display="'Ingreso de Data'!B392" xr:uid="{00000000-0004-0000-0000-000010000000}"/>
    <hyperlink ref="M23" location="'Ingreso de Data'!B415" display="'Ingreso de Data'!B415" xr:uid="{00000000-0004-0000-0000-000011000000}"/>
    <hyperlink ref="M24" location="'Ingreso de Data'!B438" display="'Ingreso de Data'!B438" xr:uid="{00000000-0004-0000-0000-000012000000}"/>
    <hyperlink ref="M25" location="'Ingreso de Data'!B461" display="'Ingreso de Data'!B461" xr:uid="{00000000-0004-0000-0000-000013000000}"/>
    <hyperlink ref="M26" location="'Ingreso de Data'!B484" display="'Ingreso de Data'!B484" xr:uid="{00000000-0004-0000-0000-000014000000}"/>
    <hyperlink ref="M27" location="'Ingreso de Data'!B507" display="'Ingreso de Data'!B507" xr:uid="{00000000-0004-0000-0000-000015000000}"/>
    <hyperlink ref="M28" location="'Ingreso de Data'!B530" display="'Ingreso de Data'!B530" xr:uid="{00000000-0004-0000-0000-000016000000}"/>
    <hyperlink ref="M29" location="'Ingreso de Data'!B553" display="'Ingreso de Data'!B553" xr:uid="{00000000-0004-0000-0000-000017000000}"/>
    <hyperlink ref="M30" location="'Ingreso de Data'!B576" display="'Ingreso de Data'!B576" xr:uid="{00000000-0004-0000-0000-000018000000}"/>
    <hyperlink ref="M31" location="'Ingreso de Data'!B599" display="'Ingreso de Data'!B599" xr:uid="{00000000-0004-0000-0000-000019000000}"/>
    <hyperlink ref="M32" location="'Ingreso de Data'!B622" display="'Ingreso de Data'!B622" xr:uid="{00000000-0004-0000-0000-00001A000000}"/>
    <hyperlink ref="M33" location="'Ingreso de Data'!B645" display="'Ingreso de Data'!B645" xr:uid="{00000000-0004-0000-0000-00001B000000}"/>
    <hyperlink ref="M34" location="'Ingreso de Data'!B668" display="'Ingreso de Data'!B668" xr:uid="{00000000-0004-0000-0000-00001C000000}"/>
    <hyperlink ref="M35" location="'Ingreso de Data'!B691" display="'Ingreso de Data'!B691" xr:uid="{00000000-0004-0000-0000-00001D000000}"/>
    <hyperlink ref="M36" location="'Ingreso de Data'!B714" display="'Ingreso de Data'!B714" xr:uid="{00000000-0004-0000-0000-00001E000000}"/>
    <hyperlink ref="M37" location="'Ingreso de Data'!B737" display="'Ingreso de Data'!B737" xr:uid="{00000000-0004-0000-0000-00001F000000}"/>
    <hyperlink ref="M38" location="'Ingreso de Data'!B760" display="'Ingreso de Data'!B760" xr:uid="{00000000-0004-0000-0000-000020000000}"/>
    <hyperlink ref="M39" location="'Ingreso de Data'!B783" display="'Ingreso de Data'!B783" xr:uid="{00000000-0004-0000-0000-000021000000}"/>
    <hyperlink ref="M40" location="'Ingreso de Data'!B806" display="'Ingreso de Data'!B806" xr:uid="{00000000-0004-0000-0000-000022000000}"/>
    <hyperlink ref="M41" location="'Ingreso de Data'!B829" display="'Ingreso de Data'!B829" xr:uid="{00000000-0004-0000-0000-000023000000}"/>
    <hyperlink ref="M42" location="'Ingreso de Data'!B852" display="'Ingreso de Data'!B852" xr:uid="{00000000-0004-0000-0000-000024000000}"/>
    <hyperlink ref="M43" location="'Ingreso de Data'!B875" display="'Ingreso de Data'!B875" xr:uid="{00000000-0004-0000-0000-000025000000}"/>
    <hyperlink ref="M44" location="'Ingreso de Data'!B898" display="'Ingreso de Data'!B898" xr:uid="{00000000-0004-0000-0000-000026000000}"/>
    <hyperlink ref="M45" location="'Ingreso de Data'!B921" display="'Ingreso de Data'!B921" xr:uid="{00000000-0004-0000-0000-000027000000}"/>
  </hyperlinks>
  <pageMargins left="0.7" right="0.7" top="0.75" bottom="0.75" header="0.3" footer="0.3"/>
  <pageSetup orientation="portrait" horizontalDpi="1200" verticalDpi="12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5"/>
  <sheetViews>
    <sheetView showZeros="0" workbookViewId="0">
      <pane ySplit="5" topLeftCell="A6" activePane="bottomLeft" state="frozen"/>
      <selection pane="bottomLeft" activeCell="A6" sqref="A6"/>
    </sheetView>
  </sheetViews>
  <sheetFormatPr defaultColWidth="9.140625" defaultRowHeight="15" x14ac:dyDescent="0.25"/>
  <cols>
    <col min="2" max="2" width="9.28515625" bestFit="1" customWidth="1"/>
    <col min="3" max="3" width="14.85546875" customWidth="1"/>
    <col min="4" max="4" width="2.7109375" customWidth="1"/>
    <col min="5" max="5" width="9.28515625" bestFit="1" customWidth="1"/>
    <col min="6" max="6" width="12.140625" customWidth="1"/>
    <col min="7" max="7" width="3.140625" customWidth="1"/>
    <col min="8" max="8" width="9.28515625" bestFit="1" customWidth="1"/>
    <col min="9" max="9" width="12.42578125" customWidth="1"/>
  </cols>
  <sheetData>
    <row r="1" spans="1:9" ht="18.75" x14ac:dyDescent="0.3">
      <c r="A1" s="1" t="s">
        <v>185</v>
      </c>
    </row>
    <row r="4" spans="1:9" ht="15.75" x14ac:dyDescent="0.25">
      <c r="B4" s="41">
        <f>SUM(B9:B25)</f>
        <v>0</v>
      </c>
      <c r="C4" s="42" t="e">
        <f>SUM(C6:C25)</f>
        <v>#VALUE!</v>
      </c>
      <c r="D4" s="43"/>
      <c r="E4" s="41">
        <f>SUM(E9:E25)</f>
        <v>0</v>
      </c>
      <c r="F4" s="42" t="e">
        <f>SUM(F6:F25)</f>
        <v>#VALUE!</v>
      </c>
      <c r="G4" s="43"/>
      <c r="H4" s="41">
        <f>SUM(H9:H25)</f>
        <v>0</v>
      </c>
      <c r="I4" s="42" t="e">
        <f>SUM(I6:I25)</f>
        <v>#VALUE!</v>
      </c>
    </row>
    <row r="5" spans="1:9" x14ac:dyDescent="0.25">
      <c r="A5" s="3" t="s">
        <v>4</v>
      </c>
      <c r="B5" s="20" t="s">
        <v>182</v>
      </c>
      <c r="C5" s="3" t="s">
        <v>164</v>
      </c>
      <c r="E5" s="20" t="s">
        <v>6</v>
      </c>
      <c r="F5" s="3" t="s">
        <v>164</v>
      </c>
      <c r="H5" s="20" t="s">
        <v>176</v>
      </c>
      <c r="I5" s="3" t="s">
        <v>177</v>
      </c>
    </row>
    <row r="6" spans="1:9" x14ac:dyDescent="0.25">
      <c r="A6" s="25"/>
      <c r="B6" s="29">
        <f>'Ingreso de Data'!AB7</f>
        <v>0</v>
      </c>
      <c r="C6" s="38" t="e">
        <f>'Ingreso de Data'!AC7</f>
        <v>#VALUE!</v>
      </c>
      <c r="E6" s="29">
        <f>'Ingreso de Data'!AE7</f>
        <v>0</v>
      </c>
      <c r="F6" s="30" t="e">
        <f>'Ingreso de Data'!AF7</f>
        <v>#VALUE!</v>
      </c>
      <c r="H6" s="29">
        <f>+B6+E6</f>
        <v>0</v>
      </c>
      <c r="I6" s="30" t="e">
        <f>+C6+F6</f>
        <v>#VALUE!</v>
      </c>
    </row>
    <row r="7" spans="1:9" x14ac:dyDescent="0.25">
      <c r="A7" s="25"/>
      <c r="B7" s="29">
        <f>'Ingreso de Data'!AB8</f>
        <v>0</v>
      </c>
      <c r="C7" s="38" t="e">
        <f>'Ingreso de Data'!AC8</f>
        <v>#VALUE!</v>
      </c>
      <c r="E7" s="29">
        <f>'Ingreso de Data'!AE8</f>
        <v>0</v>
      </c>
      <c r="F7" s="30" t="e">
        <f>'Ingreso de Data'!AF8</f>
        <v>#VALUE!</v>
      </c>
      <c r="H7" s="29">
        <f t="shared" ref="H7:H25" si="0">+B7+E7</f>
        <v>0</v>
      </c>
      <c r="I7" s="30" t="e">
        <f t="shared" ref="I7:I25" si="1">+C7+F7</f>
        <v>#VALUE!</v>
      </c>
    </row>
    <row r="8" spans="1:9" x14ac:dyDescent="0.25">
      <c r="A8" s="25"/>
      <c r="B8" s="29">
        <f>'Ingreso de Data'!AB9</f>
        <v>0</v>
      </c>
      <c r="C8" s="38" t="e">
        <f>'Ingreso de Data'!AC9</f>
        <v>#VALUE!</v>
      </c>
      <c r="E8" s="29">
        <f>'Ingreso de Data'!AE9</f>
        <v>0</v>
      </c>
      <c r="F8" s="30" t="e">
        <f>'Ingreso de Data'!AF9</f>
        <v>#VALUE!</v>
      </c>
      <c r="H8" s="29">
        <f t="shared" si="0"/>
        <v>0</v>
      </c>
      <c r="I8" s="30" t="e">
        <f t="shared" si="1"/>
        <v>#VALUE!</v>
      </c>
    </row>
    <row r="9" spans="1:9" x14ac:dyDescent="0.25">
      <c r="A9" s="25"/>
      <c r="B9" s="29">
        <f>'Ingreso de Data'!AB10</f>
        <v>0</v>
      </c>
      <c r="C9" s="38" t="e">
        <f>'Ingreso de Data'!AC10</f>
        <v>#VALUE!</v>
      </c>
      <c r="E9" s="29">
        <f>'Ingreso de Data'!AE10</f>
        <v>0</v>
      </c>
      <c r="F9" s="30" t="e">
        <f>'Ingreso de Data'!AF10</f>
        <v>#VALUE!</v>
      </c>
      <c r="H9" s="29">
        <f t="shared" si="0"/>
        <v>0</v>
      </c>
      <c r="I9" s="30" t="e">
        <f t="shared" si="1"/>
        <v>#VALUE!</v>
      </c>
    </row>
    <row r="10" spans="1:9" x14ac:dyDescent="0.25">
      <c r="A10" s="25"/>
      <c r="B10" s="29">
        <f>'Ingreso de Data'!AB11</f>
        <v>0</v>
      </c>
      <c r="C10" s="38" t="e">
        <f>'Ingreso de Data'!AC11</f>
        <v>#VALUE!</v>
      </c>
      <c r="E10" s="29">
        <f>'Ingreso de Data'!AE11</f>
        <v>0</v>
      </c>
      <c r="F10" s="30" t="e">
        <f>'Ingreso de Data'!AF11</f>
        <v>#VALUE!</v>
      </c>
      <c r="H10" s="29">
        <f t="shared" si="0"/>
        <v>0</v>
      </c>
      <c r="I10" s="30" t="e">
        <f t="shared" si="1"/>
        <v>#VALUE!</v>
      </c>
    </row>
    <row r="11" spans="1:9" x14ac:dyDescent="0.25">
      <c r="A11" s="25"/>
      <c r="B11" s="29">
        <f>'Ingreso de Data'!AB12</f>
        <v>0</v>
      </c>
      <c r="C11" s="38" t="e">
        <f>'Ingreso de Data'!AC12</f>
        <v>#VALUE!</v>
      </c>
      <c r="E11" s="29">
        <f>'Ingreso de Data'!AE12</f>
        <v>0</v>
      </c>
      <c r="F11" s="30" t="e">
        <f>'Ingreso de Data'!AF12</f>
        <v>#VALUE!</v>
      </c>
      <c r="H11" s="29">
        <f t="shared" si="0"/>
        <v>0</v>
      </c>
      <c r="I11" s="30" t="e">
        <f t="shared" si="1"/>
        <v>#VALUE!</v>
      </c>
    </row>
    <row r="12" spans="1:9" x14ac:dyDescent="0.25">
      <c r="A12" s="25"/>
      <c r="B12" s="29">
        <f>'Ingreso de Data'!AB13</f>
        <v>0</v>
      </c>
      <c r="C12" s="38" t="e">
        <f>'Ingreso de Data'!AC13</f>
        <v>#VALUE!</v>
      </c>
      <c r="E12" s="29">
        <f>'Ingreso de Data'!AE13</f>
        <v>0</v>
      </c>
      <c r="F12" s="30" t="e">
        <f>'Ingreso de Data'!AF13</f>
        <v>#VALUE!</v>
      </c>
      <c r="H12" s="29">
        <f t="shared" si="0"/>
        <v>0</v>
      </c>
      <c r="I12" s="30" t="e">
        <f t="shared" si="1"/>
        <v>#VALUE!</v>
      </c>
    </row>
    <row r="13" spans="1:9" x14ac:dyDescent="0.25">
      <c r="A13" s="25"/>
      <c r="B13" s="29">
        <f>'Ingreso de Data'!AB14</f>
        <v>0</v>
      </c>
      <c r="C13" s="38" t="e">
        <f>'Ingreso de Data'!AC14</f>
        <v>#VALUE!</v>
      </c>
      <c r="E13" s="29">
        <f>'Ingreso de Data'!AE14</f>
        <v>0</v>
      </c>
      <c r="F13" s="30" t="e">
        <f>'Ingreso de Data'!AF14</f>
        <v>#VALUE!</v>
      </c>
      <c r="H13" s="29">
        <f t="shared" si="0"/>
        <v>0</v>
      </c>
      <c r="I13" s="30" t="e">
        <f t="shared" si="1"/>
        <v>#VALUE!</v>
      </c>
    </row>
    <row r="14" spans="1:9" x14ac:dyDescent="0.25">
      <c r="A14" s="25"/>
      <c r="B14" s="29">
        <f>'Ingreso de Data'!AB15</f>
        <v>0</v>
      </c>
      <c r="C14" s="38" t="e">
        <f>'Ingreso de Data'!AC15</f>
        <v>#VALUE!</v>
      </c>
      <c r="E14" s="29">
        <f>'Ingreso de Data'!AE15</f>
        <v>0</v>
      </c>
      <c r="F14" s="30" t="e">
        <f>'Ingreso de Data'!AF15</f>
        <v>#VALUE!</v>
      </c>
      <c r="H14" s="29">
        <f t="shared" si="0"/>
        <v>0</v>
      </c>
      <c r="I14" s="30" t="e">
        <f t="shared" si="1"/>
        <v>#VALUE!</v>
      </c>
    </row>
    <row r="15" spans="1:9" x14ac:dyDescent="0.25">
      <c r="A15" s="25"/>
      <c r="B15" s="29">
        <f>'Ingreso de Data'!AB16</f>
        <v>0</v>
      </c>
      <c r="C15" s="38" t="e">
        <f>'Ingreso de Data'!AC16</f>
        <v>#VALUE!</v>
      </c>
      <c r="E15" s="29">
        <f>'Ingreso de Data'!AE16</f>
        <v>0</v>
      </c>
      <c r="F15" s="30" t="e">
        <f>'Ingreso de Data'!AF16</f>
        <v>#VALUE!</v>
      </c>
      <c r="H15" s="29">
        <f t="shared" si="0"/>
        <v>0</v>
      </c>
      <c r="I15" s="30" t="e">
        <f t="shared" si="1"/>
        <v>#VALUE!</v>
      </c>
    </row>
    <row r="16" spans="1:9" x14ac:dyDescent="0.25">
      <c r="A16" s="25"/>
      <c r="B16" s="29">
        <f>'Ingreso de Data'!AB17</f>
        <v>0</v>
      </c>
      <c r="C16" s="38" t="e">
        <f>'Ingreso de Data'!AC17</f>
        <v>#VALUE!</v>
      </c>
      <c r="E16" s="29">
        <f>'Ingreso de Data'!AE17</f>
        <v>0</v>
      </c>
      <c r="F16" s="30" t="e">
        <f>'Ingreso de Data'!AF17</f>
        <v>#VALUE!</v>
      </c>
      <c r="H16" s="29">
        <f t="shared" si="0"/>
        <v>0</v>
      </c>
      <c r="I16" s="30" t="e">
        <f t="shared" si="1"/>
        <v>#VALUE!</v>
      </c>
    </row>
    <row r="17" spans="1:9" x14ac:dyDescent="0.25">
      <c r="A17" s="25"/>
      <c r="B17" s="29">
        <f>'Ingreso de Data'!AB18</f>
        <v>0</v>
      </c>
      <c r="C17" s="38" t="e">
        <f>'Ingreso de Data'!AC18</f>
        <v>#VALUE!</v>
      </c>
      <c r="E17" s="29">
        <f>'Ingreso de Data'!AE18</f>
        <v>0</v>
      </c>
      <c r="F17" s="30" t="e">
        <f>'Ingreso de Data'!AF18</f>
        <v>#VALUE!</v>
      </c>
      <c r="H17" s="29">
        <f t="shared" si="0"/>
        <v>0</v>
      </c>
      <c r="I17" s="30" t="e">
        <f t="shared" si="1"/>
        <v>#VALUE!</v>
      </c>
    </row>
    <row r="18" spans="1:9" x14ac:dyDescent="0.25">
      <c r="A18" s="25"/>
      <c r="B18" s="29">
        <f>'Ingreso de Data'!AB19</f>
        <v>0</v>
      </c>
      <c r="C18" s="38" t="e">
        <f>'Ingreso de Data'!AC19</f>
        <v>#VALUE!</v>
      </c>
      <c r="E18" s="29">
        <f>'Ingreso de Data'!AE19</f>
        <v>0</v>
      </c>
      <c r="F18" s="30" t="e">
        <f>'Ingreso de Data'!AF19</f>
        <v>#VALUE!</v>
      </c>
      <c r="H18" s="29">
        <f t="shared" si="0"/>
        <v>0</v>
      </c>
      <c r="I18" s="30" t="e">
        <f t="shared" si="1"/>
        <v>#VALUE!</v>
      </c>
    </row>
    <row r="19" spans="1:9" x14ac:dyDescent="0.25">
      <c r="A19" s="25"/>
      <c r="B19" s="29">
        <f>'Ingreso de Data'!AB20</f>
        <v>0</v>
      </c>
      <c r="C19" s="38" t="e">
        <f>'Ingreso de Data'!AC20</f>
        <v>#VALUE!</v>
      </c>
      <c r="E19" s="29">
        <f>'Ingreso de Data'!AE20</f>
        <v>0</v>
      </c>
      <c r="F19" s="30" t="e">
        <f>'Ingreso de Data'!AF20</f>
        <v>#VALUE!</v>
      </c>
      <c r="H19" s="29">
        <f t="shared" si="0"/>
        <v>0</v>
      </c>
      <c r="I19" s="30" t="e">
        <f t="shared" si="1"/>
        <v>#VALUE!</v>
      </c>
    </row>
    <row r="20" spans="1:9" x14ac:dyDescent="0.25">
      <c r="A20" s="25"/>
      <c r="B20" s="29">
        <f>'Ingreso de Data'!AB21</f>
        <v>0</v>
      </c>
      <c r="C20" s="38" t="e">
        <f>'Ingreso de Data'!AC21</f>
        <v>#VALUE!</v>
      </c>
      <c r="E20" s="29">
        <f>'Ingreso de Data'!AE21</f>
        <v>0</v>
      </c>
      <c r="F20" s="30" t="e">
        <f>'Ingreso de Data'!AF21</f>
        <v>#VALUE!</v>
      </c>
      <c r="H20" s="29">
        <f t="shared" si="0"/>
        <v>0</v>
      </c>
      <c r="I20" s="30" t="e">
        <f t="shared" si="1"/>
        <v>#VALUE!</v>
      </c>
    </row>
    <row r="21" spans="1:9" x14ac:dyDescent="0.25">
      <c r="A21" s="25"/>
      <c r="B21" s="29">
        <f>'Ingreso de Data'!AB22</f>
        <v>0</v>
      </c>
      <c r="C21" s="38" t="e">
        <f>'Ingreso de Data'!AC22</f>
        <v>#VALUE!</v>
      </c>
      <c r="E21" s="29">
        <f>'Ingreso de Data'!AE22</f>
        <v>0</v>
      </c>
      <c r="F21" s="30" t="e">
        <f>'Ingreso de Data'!AF22</f>
        <v>#VALUE!</v>
      </c>
      <c r="H21" s="29">
        <f t="shared" si="0"/>
        <v>0</v>
      </c>
      <c r="I21" s="30" t="e">
        <f t="shared" si="1"/>
        <v>#VALUE!</v>
      </c>
    </row>
    <row r="22" spans="1:9" x14ac:dyDescent="0.25">
      <c r="A22" s="25"/>
      <c r="B22" s="29">
        <f>'Ingreso de Data'!AB23</f>
        <v>0</v>
      </c>
      <c r="C22" s="38" t="e">
        <f>'Ingreso de Data'!AC23</f>
        <v>#VALUE!</v>
      </c>
      <c r="E22" s="29">
        <f>'Ingreso de Data'!AE23</f>
        <v>0</v>
      </c>
      <c r="F22" s="30" t="e">
        <f>'Ingreso de Data'!AF23</f>
        <v>#VALUE!</v>
      </c>
      <c r="H22" s="29">
        <f t="shared" si="0"/>
        <v>0</v>
      </c>
      <c r="I22" s="30" t="e">
        <f t="shared" si="1"/>
        <v>#VALUE!</v>
      </c>
    </row>
    <row r="23" spans="1:9" x14ac:dyDescent="0.25">
      <c r="A23" s="25"/>
      <c r="B23" s="29">
        <f>'Ingreso de Data'!AB24</f>
        <v>0</v>
      </c>
      <c r="C23" s="38" t="e">
        <f>'Ingreso de Data'!AC24</f>
        <v>#VALUE!</v>
      </c>
      <c r="E23" s="29">
        <f>'Ingreso de Data'!AE24</f>
        <v>0</v>
      </c>
      <c r="F23" s="30" t="e">
        <f>'Ingreso de Data'!AF24</f>
        <v>#VALUE!</v>
      </c>
      <c r="H23" s="29">
        <f t="shared" si="0"/>
        <v>0</v>
      </c>
      <c r="I23" s="30" t="e">
        <f t="shared" si="1"/>
        <v>#VALUE!</v>
      </c>
    </row>
    <row r="24" spans="1:9" x14ac:dyDescent="0.25">
      <c r="A24" s="25"/>
      <c r="B24" s="29">
        <f>'Ingreso de Data'!AB25</f>
        <v>0</v>
      </c>
      <c r="C24" s="38" t="e">
        <f>'Ingreso de Data'!AC25</f>
        <v>#VALUE!</v>
      </c>
      <c r="E24" s="29">
        <f>'Ingreso de Data'!AE25</f>
        <v>0</v>
      </c>
      <c r="F24" s="30" t="e">
        <f>'Ingreso de Data'!AF25</f>
        <v>#VALUE!</v>
      </c>
      <c r="H24" s="29">
        <f t="shared" si="0"/>
        <v>0</v>
      </c>
      <c r="I24" s="30" t="e">
        <f t="shared" si="1"/>
        <v>#VALUE!</v>
      </c>
    </row>
    <row r="25" spans="1:9" x14ac:dyDescent="0.25">
      <c r="A25" s="25"/>
      <c r="B25" s="29">
        <f>'Ingreso de Data'!AB26</f>
        <v>0</v>
      </c>
      <c r="C25" s="38" t="e">
        <f>'Ingreso de Data'!AC26</f>
        <v>#VALUE!</v>
      </c>
      <c r="E25" s="29">
        <f>'Ingreso de Data'!AE26</f>
        <v>0</v>
      </c>
      <c r="F25" s="30" t="e">
        <f>'Ingreso de Data'!AF26</f>
        <v>#VALUE!</v>
      </c>
      <c r="H25" s="29">
        <f t="shared" si="0"/>
        <v>0</v>
      </c>
      <c r="I25" s="30" t="e">
        <f t="shared" si="1"/>
        <v>#VALUE!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5"/>
  <sheetViews>
    <sheetView workbookViewId="0">
      <pane ySplit="5" topLeftCell="A6" activePane="bottomLeft" state="frozen"/>
      <selection pane="bottomLeft" activeCell="G26" sqref="G26"/>
    </sheetView>
  </sheetViews>
  <sheetFormatPr defaultColWidth="9.140625" defaultRowHeight="15" x14ac:dyDescent="0.25"/>
  <cols>
    <col min="2" max="3" width="15.140625" customWidth="1"/>
    <col min="6" max="6" width="11.140625" customWidth="1"/>
    <col min="7" max="7" width="11.42578125" customWidth="1"/>
    <col min="10" max="10" width="12.42578125" customWidth="1"/>
    <col min="13" max="13" width="11.28515625" customWidth="1"/>
  </cols>
  <sheetData>
    <row r="1" spans="1:13" ht="18.75" x14ac:dyDescent="0.3">
      <c r="A1" s="1" t="s">
        <v>189</v>
      </c>
    </row>
    <row r="2" spans="1:13" x14ac:dyDescent="0.25">
      <c r="A2" s="4"/>
    </row>
    <row r="3" spans="1:13" x14ac:dyDescent="0.25">
      <c r="A3" s="4"/>
      <c r="C3" s="8"/>
    </row>
    <row r="4" spans="1:13" ht="15.75" x14ac:dyDescent="0.25">
      <c r="A4" s="11"/>
      <c r="F4" s="32">
        <f>SUM(F7:F105)</f>
        <v>0</v>
      </c>
      <c r="G4" s="73" t="e">
        <f>SUM(G7:G105)</f>
        <v>#VALUE!</v>
      </c>
      <c r="H4" s="43"/>
      <c r="I4" s="32">
        <f>SUM(I7:I105)</f>
        <v>0</v>
      </c>
      <c r="J4" s="73" t="e">
        <f>SUM(J7:J105)</f>
        <v>#VALUE!</v>
      </c>
      <c r="K4" s="43"/>
      <c r="L4" s="32">
        <f>SUM(L7:L105)</f>
        <v>0</v>
      </c>
      <c r="M4" s="73" t="e">
        <f>SUM(M7:M105)</f>
        <v>#VALUE!</v>
      </c>
    </row>
    <row r="5" spans="1:13" x14ac:dyDescent="0.25">
      <c r="A5" s="69" t="s">
        <v>9</v>
      </c>
      <c r="B5" s="69" t="s">
        <v>10</v>
      </c>
      <c r="C5" s="69" t="s">
        <v>11</v>
      </c>
      <c r="D5" s="70" t="s">
        <v>187</v>
      </c>
      <c r="F5" s="32" t="s">
        <v>182</v>
      </c>
      <c r="G5" s="31" t="s">
        <v>164</v>
      </c>
      <c r="I5" s="32" t="s">
        <v>6</v>
      </c>
      <c r="J5" s="31" t="s">
        <v>164</v>
      </c>
      <c r="L5" s="32" t="s">
        <v>176</v>
      </c>
      <c r="M5" s="31" t="s">
        <v>177</v>
      </c>
    </row>
    <row r="6" spans="1:13" x14ac:dyDescent="0.25">
      <c r="A6" s="71" t="str">
        <f>'Lista de Trabajadores'!A6</f>
        <v>T0</v>
      </c>
      <c r="B6" s="71" t="str">
        <f>'Lista de Trabajadores'!C6</f>
        <v>Promedio</v>
      </c>
      <c r="C6" s="71" t="str">
        <f>'Lista de Trabajadores'!D6</f>
        <v>Promedio</v>
      </c>
      <c r="D6" s="68"/>
      <c r="F6" s="22"/>
      <c r="G6" s="22"/>
      <c r="I6" s="22"/>
      <c r="J6" s="22"/>
      <c r="L6" s="22"/>
      <c r="M6" s="22"/>
    </row>
    <row r="7" spans="1:13" x14ac:dyDescent="0.25">
      <c r="A7" s="29" t="str">
        <f>'Lista de Trabajadores'!A7</f>
        <v>T01</v>
      </c>
      <c r="B7" s="72" t="str">
        <f>'Lista de Trabajadores'!C7</f>
        <v>Manuel   A.</v>
      </c>
      <c r="C7" s="72" t="str">
        <f>'Lista de Trabajadores'!D7</f>
        <v>Campos Jimenez</v>
      </c>
      <c r="D7" s="68">
        <f>'Lista de Trabajadores'!E7</f>
        <v>2.2283756756756756</v>
      </c>
      <c r="F7" s="29">
        <f>SUMIF('Ingreso de Data'!R:R,'Resumin por Pago de Trabajador'!A7,'Ingreso de Data'!U:U)</f>
        <v>0</v>
      </c>
      <c r="G7" s="68" t="e">
        <f>SUMIF('Ingreso de Data'!R:R,'Resumin por Pago de Trabajador'!A7,'Ingreso de Data'!V:V)</f>
        <v>#VALUE!</v>
      </c>
      <c r="I7" s="29">
        <f>SUMIF('Ingreso de Data'!R:R,'Resumin por Pago de Trabajador'!A7,'Ingreso de Data'!X:X)</f>
        <v>0</v>
      </c>
      <c r="J7" s="68" t="e">
        <f>SUMIF('Ingreso de Data'!R:R,'Resumin por Pago de Trabajador'!A7,'Ingreso de Data'!Y:Y)</f>
        <v>#VALUE!</v>
      </c>
      <c r="L7" s="29">
        <f>+I7+F7</f>
        <v>0</v>
      </c>
      <c r="M7" s="30" t="e">
        <f>+J7+G7</f>
        <v>#VALUE!</v>
      </c>
    </row>
    <row r="8" spans="1:13" x14ac:dyDescent="0.25">
      <c r="A8" s="29" t="str">
        <f>'Lista de Trabajadores'!A8</f>
        <v>T02</v>
      </c>
      <c r="B8" s="72" t="str">
        <f>'Lista de Trabajadores'!C8</f>
        <v>Alejandro  José</v>
      </c>
      <c r="C8" s="72" t="str">
        <f>'Lista de Trabajadores'!D8</f>
        <v>Guzman</v>
      </c>
      <c r="D8" s="68">
        <f>'Lista de Trabajadores'!E8</f>
        <v>2.0797702702702705</v>
      </c>
      <c r="F8" s="29">
        <f>SUMIF('Ingreso de Data'!R:R,'Resumin por Pago de Trabajador'!A8,'Ingreso de Data'!U:U)</f>
        <v>0</v>
      </c>
      <c r="G8" s="68" t="e">
        <f>SUMIF('Ingreso de Data'!R:R,'Resumin por Pago de Trabajador'!A8,'Ingreso de Data'!V:V)</f>
        <v>#VALUE!</v>
      </c>
      <c r="I8" s="29">
        <f>SUMIF('Ingreso de Data'!R:R,'Resumin por Pago de Trabajador'!A8,'Ingreso de Data'!X:X)</f>
        <v>0</v>
      </c>
      <c r="J8" s="68" t="e">
        <f>SUMIF('Ingreso de Data'!R:R,'Resumin por Pago de Trabajador'!A8,'Ingreso de Data'!Y:Y)</f>
        <v>#VALUE!</v>
      </c>
      <c r="L8" s="29">
        <f t="shared" ref="L8:L10" si="0">+I8+F8</f>
        <v>0</v>
      </c>
      <c r="M8" s="30" t="e">
        <f t="shared" ref="M8:M10" si="1">+J8+G8</f>
        <v>#VALUE!</v>
      </c>
    </row>
    <row r="9" spans="1:13" x14ac:dyDescent="0.25">
      <c r="A9" s="29" t="str">
        <f>'Lista de Trabajadores'!A9</f>
        <v>T03</v>
      </c>
      <c r="B9" s="72" t="str">
        <f>'Lista de Trabajadores'!C9</f>
        <v>Henrry José</v>
      </c>
      <c r="C9" s="72" t="str">
        <f>'Lista de Trabajadores'!D9</f>
        <v>Ruiz  Lopez</v>
      </c>
      <c r="D9" s="68">
        <f>'Lista de Trabajadores'!E9</f>
        <v>2.63805945945946</v>
      </c>
      <c r="F9" s="29">
        <f>SUMIF('Ingreso de Data'!R:R,'Resumin por Pago de Trabajador'!A9,'Ingreso de Data'!U:U)</f>
        <v>0</v>
      </c>
      <c r="G9" s="68" t="e">
        <f>SUMIF('Ingreso de Data'!R:R,'Resumin por Pago de Trabajador'!A9,'Ingreso de Data'!V:V)</f>
        <v>#VALUE!</v>
      </c>
      <c r="I9" s="29">
        <f>SUMIF('Ingreso de Data'!R:R,'Resumin por Pago de Trabajador'!A9,'Ingreso de Data'!X:X)</f>
        <v>0</v>
      </c>
      <c r="J9" s="68" t="e">
        <f>SUMIF('Ingreso de Data'!R:R,'Resumin por Pago de Trabajador'!A9,'Ingreso de Data'!Y:Y)</f>
        <v>#VALUE!</v>
      </c>
      <c r="L9" s="29">
        <f t="shared" si="0"/>
        <v>0</v>
      </c>
      <c r="M9" s="30" t="e">
        <f t="shared" si="1"/>
        <v>#VALUE!</v>
      </c>
    </row>
    <row r="10" spans="1:13" x14ac:dyDescent="0.25">
      <c r="A10" s="29" t="str">
        <f>'Lista de Trabajadores'!A10</f>
        <v>T04</v>
      </c>
      <c r="B10" s="72" t="str">
        <f>'Lista de Trabajadores'!C10</f>
        <v>Elton  S.</v>
      </c>
      <c r="C10" s="72" t="str">
        <f>'Lista de Trabajadores'!D10</f>
        <v>Lopez  Maldonado</v>
      </c>
      <c r="D10" s="68">
        <f>'Lista de Trabajadores'!E10</f>
        <v>2.4660189189189183</v>
      </c>
      <c r="F10" s="29">
        <f>SUMIF('Ingreso de Data'!R:R,'Resumin por Pago de Trabajador'!A10,'Ingreso de Data'!U:U)</f>
        <v>0</v>
      </c>
      <c r="G10" s="68" t="e">
        <f>SUMIF('Ingreso de Data'!R:R,'Resumin por Pago de Trabajador'!A10,'Ingreso de Data'!V:V)</f>
        <v>#VALUE!</v>
      </c>
      <c r="I10" s="29">
        <f>SUMIF('Ingreso de Data'!R:R,'Resumin por Pago de Trabajador'!A10,'Ingreso de Data'!X:X)</f>
        <v>0</v>
      </c>
      <c r="J10" s="68" t="e">
        <f>SUMIF('Ingreso de Data'!R:R,'Resumin por Pago de Trabajador'!A10,'Ingreso de Data'!Y:Y)</f>
        <v>#VALUE!</v>
      </c>
      <c r="L10" s="29">
        <f t="shared" si="0"/>
        <v>0</v>
      </c>
      <c r="M10" s="30" t="e">
        <f t="shared" si="1"/>
        <v>#VALUE!</v>
      </c>
    </row>
    <row r="11" spans="1:13" x14ac:dyDescent="0.25">
      <c r="A11" s="29" t="str">
        <f>'Lista de Trabajadores'!A11</f>
        <v>T05</v>
      </c>
      <c r="B11" s="72" t="str">
        <f>'Lista de Trabajadores'!C11</f>
        <v>Jairo Ismael</v>
      </c>
      <c r="C11" s="72" t="str">
        <f>'Lista de Trabajadores'!D11</f>
        <v>Flores Garcia</v>
      </c>
      <c r="D11" s="68">
        <f>'Lista de Trabajadores'!E11</f>
        <v>2.0055459459459457</v>
      </c>
      <c r="F11" s="29">
        <f>SUMIF('Ingreso de Data'!R:R,'Resumin por Pago de Trabajador'!A11,'Ingreso de Data'!U:U)</f>
        <v>0</v>
      </c>
      <c r="G11" s="68" t="e">
        <f>SUMIF('Ingreso de Data'!R:R,'Resumin por Pago de Trabajador'!A11,'Ingreso de Data'!V:V)</f>
        <v>#VALUE!</v>
      </c>
      <c r="I11" s="29">
        <f>SUMIF('Ingreso de Data'!R:R,'Resumin por Pago de Trabajador'!A11,'Ingreso de Data'!X:X)</f>
        <v>0</v>
      </c>
      <c r="J11" s="68" t="e">
        <f>SUMIF('Ingreso de Data'!R:R,'Resumin por Pago de Trabajador'!A11,'Ingreso de Data'!Y:Y)</f>
        <v>#VALUE!</v>
      </c>
      <c r="L11" s="29">
        <f t="shared" ref="L11:L74" si="2">+I11+F11</f>
        <v>0</v>
      </c>
      <c r="M11" s="30" t="e">
        <f t="shared" ref="M11:M74" si="3">+J11+G11</f>
        <v>#VALUE!</v>
      </c>
    </row>
    <row r="12" spans="1:13" x14ac:dyDescent="0.25">
      <c r="A12" s="29" t="str">
        <f>'Lista de Trabajadores'!A12</f>
        <v>T06</v>
      </c>
      <c r="B12" s="72" t="str">
        <f>'Lista de Trabajadores'!C12</f>
        <v>Mauricio J.</v>
      </c>
      <c r="C12" s="72" t="str">
        <f>'Lista de Trabajadores'!D12</f>
        <v>Brenes Moya</v>
      </c>
      <c r="D12" s="68">
        <f>'Lista de Trabajadores'!E12</f>
        <v>2.3769027027027021</v>
      </c>
      <c r="F12" s="29">
        <f>SUMIF('Ingreso de Data'!R:R,'Resumin por Pago de Trabajador'!A12,'Ingreso de Data'!U:U)</f>
        <v>0</v>
      </c>
      <c r="G12" s="68" t="e">
        <f>SUMIF('Ingreso de Data'!R:R,'Resumin por Pago de Trabajador'!A12,'Ingreso de Data'!V:V)</f>
        <v>#VALUE!</v>
      </c>
      <c r="I12" s="29">
        <f>SUMIF('Ingreso de Data'!R:R,'Resumin por Pago de Trabajador'!A12,'Ingreso de Data'!X:X)</f>
        <v>0</v>
      </c>
      <c r="J12" s="68" t="e">
        <f>SUMIF('Ingreso de Data'!R:R,'Resumin por Pago de Trabajador'!A12,'Ingreso de Data'!Y:Y)</f>
        <v>#VALUE!</v>
      </c>
      <c r="L12" s="29">
        <f t="shared" si="2"/>
        <v>0</v>
      </c>
      <c r="M12" s="30" t="e">
        <f t="shared" si="3"/>
        <v>#VALUE!</v>
      </c>
    </row>
    <row r="13" spans="1:13" x14ac:dyDescent="0.25">
      <c r="A13" s="29" t="str">
        <f>'Lista de Trabajadores'!A13</f>
        <v>T07</v>
      </c>
      <c r="B13" s="72" t="str">
        <f>'Lista de Trabajadores'!C13</f>
        <v>Juan Pablo</v>
      </c>
      <c r="C13" s="72" t="str">
        <f>'Lista de Trabajadores'!D13</f>
        <v xml:space="preserve">Campos  </v>
      </c>
      <c r="D13" s="68">
        <f>'Lista de Trabajadores'!E13</f>
        <v>1.7232270270270269</v>
      </c>
      <c r="F13" s="29">
        <f>SUMIF('Ingreso de Data'!R:R,'Resumin por Pago de Trabajador'!A13,'Ingreso de Data'!U:U)</f>
        <v>0</v>
      </c>
      <c r="G13" s="68" t="e">
        <f>SUMIF('Ingreso de Data'!R:R,'Resumin por Pago de Trabajador'!A13,'Ingreso de Data'!V:V)</f>
        <v>#VALUE!</v>
      </c>
      <c r="I13" s="29">
        <f>SUMIF('Ingreso de Data'!R:R,'Resumin por Pago de Trabajador'!A13,'Ingreso de Data'!X:X)</f>
        <v>0</v>
      </c>
      <c r="J13" s="68" t="e">
        <f>SUMIF('Ingreso de Data'!R:R,'Resumin por Pago de Trabajador'!A13,'Ingreso de Data'!Y:Y)</f>
        <v>#VALUE!</v>
      </c>
      <c r="L13" s="29">
        <f t="shared" si="2"/>
        <v>0</v>
      </c>
      <c r="M13" s="30" t="e">
        <f t="shared" si="3"/>
        <v>#VALUE!</v>
      </c>
    </row>
    <row r="14" spans="1:13" x14ac:dyDescent="0.25">
      <c r="A14" s="29" t="str">
        <f>'Lista de Trabajadores'!A14</f>
        <v>T08</v>
      </c>
      <c r="B14" s="72" t="str">
        <f>'Lista de Trabajadores'!C14</f>
        <v xml:space="preserve">Alfredo </v>
      </c>
      <c r="C14" s="72" t="str">
        <f>'Lista de Trabajadores'!D14</f>
        <v>Morales Mena</v>
      </c>
      <c r="D14" s="68">
        <f>'Lista de Trabajadores'!E14</f>
        <v>2.3769027027027021</v>
      </c>
      <c r="F14" s="29">
        <f>SUMIF('Ingreso de Data'!R:R,'Resumin por Pago de Trabajador'!A14,'Ingreso de Data'!U:U)</f>
        <v>0</v>
      </c>
      <c r="G14" s="68" t="e">
        <f>SUMIF('Ingreso de Data'!R:R,'Resumin por Pago de Trabajador'!A14,'Ingreso de Data'!V:V)</f>
        <v>#VALUE!</v>
      </c>
      <c r="I14" s="29">
        <f>SUMIF('Ingreso de Data'!R:R,'Resumin por Pago de Trabajador'!A14,'Ingreso de Data'!X:X)</f>
        <v>0</v>
      </c>
      <c r="J14" s="68" t="e">
        <f>SUMIF('Ingreso de Data'!R:R,'Resumin por Pago de Trabajador'!A14,'Ingreso de Data'!Y:Y)</f>
        <v>#VALUE!</v>
      </c>
      <c r="L14" s="29">
        <f t="shared" si="2"/>
        <v>0</v>
      </c>
      <c r="M14" s="30" t="e">
        <f t="shared" si="3"/>
        <v>#VALUE!</v>
      </c>
    </row>
    <row r="15" spans="1:13" x14ac:dyDescent="0.25">
      <c r="A15" s="29" t="str">
        <f>'Lista de Trabajadores'!A15</f>
        <v>T09</v>
      </c>
      <c r="B15" s="72" t="str">
        <f>'Lista de Trabajadores'!C15</f>
        <v>Eliezer J.</v>
      </c>
      <c r="C15" s="72" t="str">
        <f>'Lista de Trabajadores'!D15</f>
        <v>Calero  M,</v>
      </c>
      <c r="D15" s="68">
        <f>'Lista de Trabajadores'!E15</f>
        <v>1.7232270270270269</v>
      </c>
      <c r="F15" s="29">
        <f>SUMIF('Ingreso de Data'!R:R,'Resumin por Pago de Trabajador'!A15,'Ingreso de Data'!U:U)</f>
        <v>0</v>
      </c>
      <c r="G15" s="68" t="e">
        <f>SUMIF('Ingreso de Data'!R:R,'Resumin por Pago de Trabajador'!A15,'Ingreso de Data'!V:V)</f>
        <v>#VALUE!</v>
      </c>
      <c r="I15" s="29">
        <f>SUMIF('Ingreso de Data'!R:R,'Resumin por Pago de Trabajador'!A15,'Ingreso de Data'!X:X)</f>
        <v>0</v>
      </c>
      <c r="J15" s="68" t="e">
        <f>SUMIF('Ingreso de Data'!R:R,'Resumin por Pago de Trabajador'!A15,'Ingreso de Data'!Y:Y)</f>
        <v>#VALUE!</v>
      </c>
      <c r="L15" s="29">
        <f t="shared" si="2"/>
        <v>0</v>
      </c>
      <c r="M15" s="30" t="e">
        <f t="shared" si="3"/>
        <v>#VALUE!</v>
      </c>
    </row>
    <row r="16" spans="1:13" x14ac:dyDescent="0.25">
      <c r="A16" s="29" t="str">
        <f>'Lista de Trabajadores'!A16</f>
        <v>T10</v>
      </c>
      <c r="B16" s="72" t="str">
        <f>'Lista de Trabajadores'!C16</f>
        <v>Roberto Carlos</v>
      </c>
      <c r="C16" s="72" t="str">
        <f>'Lista de Trabajadores'!D16</f>
        <v>Gonzalez</v>
      </c>
      <c r="D16" s="68">
        <f>'Lista de Trabajadores'!E16</f>
        <v>2.674035135135135</v>
      </c>
      <c r="F16" s="29">
        <f>SUMIF('Ingreso de Data'!R:R,'Resumin por Pago de Trabajador'!A16,'Ingreso de Data'!U:U)</f>
        <v>0</v>
      </c>
      <c r="G16" s="68" t="e">
        <f>SUMIF('Ingreso de Data'!R:R,'Resumin por Pago de Trabajador'!A16,'Ingreso de Data'!V:V)</f>
        <v>#VALUE!</v>
      </c>
      <c r="I16" s="29">
        <f>SUMIF('Ingreso de Data'!R:R,'Resumin por Pago de Trabajador'!A16,'Ingreso de Data'!X:X)</f>
        <v>0</v>
      </c>
      <c r="J16" s="68" t="e">
        <f>SUMIF('Ingreso de Data'!R:R,'Resumin por Pago de Trabajador'!A16,'Ingreso de Data'!Y:Y)</f>
        <v>#VALUE!</v>
      </c>
      <c r="L16" s="29">
        <f t="shared" si="2"/>
        <v>0</v>
      </c>
      <c r="M16" s="30" t="e">
        <f t="shared" si="3"/>
        <v>#VALUE!</v>
      </c>
    </row>
    <row r="17" spans="1:13" x14ac:dyDescent="0.25">
      <c r="A17" s="29" t="str">
        <f>'Lista de Trabajadores'!A17</f>
        <v>T11</v>
      </c>
      <c r="B17" s="72" t="str">
        <f>'Lista de Trabajadores'!C17</f>
        <v>Nelson A.</v>
      </c>
      <c r="C17" s="72" t="str">
        <f>'Lista de Trabajadores'!D17</f>
        <v>Molina Valerio</v>
      </c>
      <c r="D17" s="68">
        <f>'Lista de Trabajadores'!E17</f>
        <v>1.7232270270270269</v>
      </c>
      <c r="F17" s="29">
        <f>SUMIF('Ingreso de Data'!R:R,'Resumin por Pago de Trabajador'!A17,'Ingreso de Data'!U:U)</f>
        <v>0</v>
      </c>
      <c r="G17" s="68" t="e">
        <f>SUMIF('Ingreso de Data'!R:R,'Resumin por Pago de Trabajador'!A17,'Ingreso de Data'!V:V)</f>
        <v>#VALUE!</v>
      </c>
      <c r="I17" s="29">
        <f>SUMIF('Ingreso de Data'!R:R,'Resumin por Pago de Trabajador'!A17,'Ingreso de Data'!X:X)</f>
        <v>0</v>
      </c>
      <c r="J17" s="68" t="e">
        <f>SUMIF('Ingreso de Data'!R:R,'Resumin por Pago de Trabajador'!A17,'Ingreso de Data'!Y:Y)</f>
        <v>#VALUE!</v>
      </c>
      <c r="L17" s="29">
        <f t="shared" si="2"/>
        <v>0</v>
      </c>
      <c r="M17" s="30" t="e">
        <f t="shared" si="3"/>
        <v>#VALUE!</v>
      </c>
    </row>
    <row r="18" spans="1:13" x14ac:dyDescent="0.25">
      <c r="A18" s="29" t="str">
        <f>'Lista de Trabajadores'!A18</f>
        <v>T12</v>
      </c>
      <c r="B18" s="72" t="str">
        <f>'Lista de Trabajadores'!C18</f>
        <v>Jairo Antonio</v>
      </c>
      <c r="C18" s="72" t="str">
        <f>'Lista de Trabajadores'!D18</f>
        <v>Miranda Rivas</v>
      </c>
      <c r="D18" s="68">
        <f>'Lista de Trabajadores'!E18</f>
        <v>2.2282189189189192</v>
      </c>
      <c r="F18" s="29">
        <f>SUMIF('Ingreso de Data'!R:R,'Resumin por Pago de Trabajador'!A18,'Ingreso de Data'!U:U)</f>
        <v>0</v>
      </c>
      <c r="G18" s="68" t="e">
        <f>SUMIF('Ingreso de Data'!R:R,'Resumin por Pago de Trabajador'!A18,'Ingreso de Data'!V:V)</f>
        <v>#VALUE!</v>
      </c>
      <c r="I18" s="29">
        <f>SUMIF('Ingreso de Data'!R:R,'Resumin por Pago de Trabajador'!A18,'Ingreso de Data'!X:X)</f>
        <v>0</v>
      </c>
      <c r="J18" s="68" t="e">
        <f>SUMIF('Ingreso de Data'!R:R,'Resumin por Pago de Trabajador'!A18,'Ingreso de Data'!Y:Y)</f>
        <v>#VALUE!</v>
      </c>
      <c r="L18" s="29">
        <f t="shared" si="2"/>
        <v>0</v>
      </c>
      <c r="M18" s="30" t="e">
        <f t="shared" si="3"/>
        <v>#VALUE!</v>
      </c>
    </row>
    <row r="19" spans="1:13" x14ac:dyDescent="0.25">
      <c r="A19" s="29" t="str">
        <f>'Lista de Trabajadores'!A19</f>
        <v>T13</v>
      </c>
      <c r="B19" s="72" t="str">
        <f>'Lista de Trabajadores'!C19</f>
        <v>Jose de los Santos</v>
      </c>
      <c r="C19" s="72" t="str">
        <f>'Lista de Trabajadores'!D19</f>
        <v>Pavon</v>
      </c>
      <c r="D19" s="68">
        <f>'Lista de Trabajadores'!E19</f>
        <v>2.2282189189189192</v>
      </c>
      <c r="F19" s="29">
        <f>SUMIF('Ingreso de Data'!R:R,'Resumin por Pago de Trabajador'!A19,'Ingreso de Data'!U:U)</f>
        <v>0</v>
      </c>
      <c r="G19" s="68" t="e">
        <f>SUMIF('Ingreso de Data'!R:R,'Resumin por Pago de Trabajador'!A19,'Ingreso de Data'!V:V)</f>
        <v>#VALUE!</v>
      </c>
      <c r="I19" s="29">
        <f>SUMIF('Ingreso de Data'!R:R,'Resumin por Pago de Trabajador'!A19,'Ingreso de Data'!X:X)</f>
        <v>0</v>
      </c>
      <c r="J19" s="68" t="e">
        <f>SUMIF('Ingreso de Data'!R:R,'Resumin por Pago de Trabajador'!A19,'Ingreso de Data'!Y:Y)</f>
        <v>#VALUE!</v>
      </c>
      <c r="L19" s="29">
        <f t="shared" si="2"/>
        <v>0</v>
      </c>
      <c r="M19" s="30" t="e">
        <f t="shared" si="3"/>
        <v>#VALUE!</v>
      </c>
    </row>
    <row r="20" spans="1:13" x14ac:dyDescent="0.25">
      <c r="A20" s="29" t="str">
        <f>'Lista de Trabajadores'!A20</f>
        <v>T14</v>
      </c>
      <c r="B20" s="72" t="str">
        <f>'Lista de Trabajadores'!C20</f>
        <v xml:space="preserve">Denis Ramon </v>
      </c>
      <c r="C20" s="72" t="str">
        <f>'Lista de Trabajadores'!D20</f>
        <v>Chavez  Escobar</v>
      </c>
      <c r="D20" s="68">
        <f>'Lista de Trabajadores'!E20</f>
        <v>2.2282189189189192</v>
      </c>
      <c r="F20" s="29">
        <f>SUMIF('Ingreso de Data'!R:R,'Resumin por Pago de Trabajador'!A20,'Ingreso de Data'!U:U)</f>
        <v>0</v>
      </c>
      <c r="G20" s="68" t="e">
        <f>SUMIF('Ingreso de Data'!R:R,'Resumin por Pago de Trabajador'!A20,'Ingreso de Data'!V:V)</f>
        <v>#VALUE!</v>
      </c>
      <c r="I20" s="29">
        <f>SUMIF('Ingreso de Data'!R:R,'Resumin por Pago de Trabajador'!A20,'Ingreso de Data'!X:X)</f>
        <v>0</v>
      </c>
      <c r="J20" s="68" t="e">
        <f>SUMIF('Ingreso de Data'!R:R,'Resumin por Pago de Trabajador'!A20,'Ingreso de Data'!Y:Y)</f>
        <v>#VALUE!</v>
      </c>
      <c r="L20" s="29">
        <f t="shared" si="2"/>
        <v>0</v>
      </c>
      <c r="M20" s="30" t="e">
        <f t="shared" si="3"/>
        <v>#VALUE!</v>
      </c>
    </row>
    <row r="21" spans="1:13" x14ac:dyDescent="0.25">
      <c r="A21" s="29" t="str">
        <f>'Lista de Trabajadores'!A21</f>
        <v>T15</v>
      </c>
      <c r="B21" s="72" t="str">
        <f>'Lista de Trabajadores'!C21</f>
        <v>Lester José</v>
      </c>
      <c r="C21" s="72" t="str">
        <f>'Lista de Trabajadores'!D21</f>
        <v>Vilchez Garcia</v>
      </c>
      <c r="D21" s="68">
        <f>'Lista de Trabajadores'!E21</f>
        <v>1.7232270270270269</v>
      </c>
      <c r="F21" s="29">
        <f>SUMIF('Ingreso de Data'!R:R,'Resumin por Pago de Trabajador'!A21,'Ingreso de Data'!U:U)</f>
        <v>0</v>
      </c>
      <c r="G21" s="68" t="e">
        <f>SUMIF('Ingreso de Data'!R:R,'Resumin por Pago de Trabajador'!A21,'Ingreso de Data'!V:V)</f>
        <v>#VALUE!</v>
      </c>
      <c r="I21" s="29">
        <f>SUMIF('Ingreso de Data'!R:R,'Resumin por Pago de Trabajador'!A21,'Ingreso de Data'!X:X)</f>
        <v>0</v>
      </c>
      <c r="J21" s="68" t="e">
        <f>SUMIF('Ingreso de Data'!R:R,'Resumin por Pago de Trabajador'!A21,'Ingreso de Data'!Y:Y)</f>
        <v>#VALUE!</v>
      </c>
      <c r="L21" s="29">
        <f t="shared" si="2"/>
        <v>0</v>
      </c>
      <c r="M21" s="30" t="e">
        <f t="shared" si="3"/>
        <v>#VALUE!</v>
      </c>
    </row>
    <row r="22" spans="1:13" x14ac:dyDescent="0.25">
      <c r="A22" s="29" t="str">
        <f>'Lista de Trabajadores'!A22</f>
        <v>T16</v>
      </c>
      <c r="B22" s="72" t="str">
        <f>'Lista de Trabajadores'!C22</f>
        <v>José Mauricio</v>
      </c>
      <c r="C22" s="72" t="str">
        <f>'Lista de Trabajadores'!D22</f>
        <v>Molina Valerio</v>
      </c>
      <c r="D22" s="68">
        <f>'Lista de Trabajadores'!E22</f>
        <v>1.7232270270270269</v>
      </c>
      <c r="F22" s="29">
        <f>SUMIF('Ingreso de Data'!R:R,'Resumin por Pago de Trabajador'!A22,'Ingreso de Data'!U:U)</f>
        <v>0</v>
      </c>
      <c r="G22" s="68" t="e">
        <f>SUMIF('Ingreso de Data'!R:R,'Resumin por Pago de Trabajador'!A22,'Ingreso de Data'!V:V)</f>
        <v>#VALUE!</v>
      </c>
      <c r="I22" s="29">
        <f>SUMIF('Ingreso de Data'!R:R,'Resumin por Pago de Trabajador'!A22,'Ingreso de Data'!X:X)</f>
        <v>0</v>
      </c>
      <c r="J22" s="68" t="e">
        <f>SUMIF('Ingreso de Data'!R:R,'Resumin por Pago de Trabajador'!A22,'Ingreso de Data'!Y:Y)</f>
        <v>#VALUE!</v>
      </c>
      <c r="L22" s="29">
        <f t="shared" si="2"/>
        <v>0</v>
      </c>
      <c r="M22" s="30" t="e">
        <f t="shared" si="3"/>
        <v>#VALUE!</v>
      </c>
    </row>
    <row r="23" spans="1:13" x14ac:dyDescent="0.25">
      <c r="A23" s="29" t="str">
        <f>'Lista de Trabajadores'!A23</f>
        <v>T17</v>
      </c>
      <c r="B23" s="72" t="str">
        <f>'Lista de Trabajadores'!C23</f>
        <v>Erling Douglas</v>
      </c>
      <c r="C23" s="72" t="str">
        <f>'Lista de Trabajadores'!D23</f>
        <v>Morales Sanchez</v>
      </c>
      <c r="D23" s="68">
        <f>'Lista de Trabajadores'!E23</f>
        <v>1.6341108108108111</v>
      </c>
      <c r="F23" s="29">
        <f>SUMIF('Ingreso de Data'!R:R,'Resumin por Pago de Trabajador'!A23,'Ingreso de Data'!U:U)</f>
        <v>0</v>
      </c>
      <c r="G23" s="68" t="e">
        <f>SUMIF('Ingreso de Data'!R:R,'Resumin por Pago de Trabajador'!A23,'Ingreso de Data'!V:V)</f>
        <v>#VALUE!</v>
      </c>
      <c r="I23" s="29">
        <f>SUMIF('Ingreso de Data'!R:R,'Resumin por Pago de Trabajador'!A23,'Ingreso de Data'!X:X)</f>
        <v>0</v>
      </c>
      <c r="J23" s="68" t="e">
        <f>SUMIF('Ingreso de Data'!R:R,'Resumin por Pago de Trabajador'!A23,'Ingreso de Data'!Y:Y)</f>
        <v>#VALUE!</v>
      </c>
      <c r="L23" s="29">
        <f t="shared" si="2"/>
        <v>0</v>
      </c>
      <c r="M23" s="30" t="e">
        <f t="shared" si="3"/>
        <v>#VALUE!</v>
      </c>
    </row>
    <row r="24" spans="1:13" x14ac:dyDescent="0.25">
      <c r="A24" s="29" t="str">
        <f>'Lista de Trabajadores'!A24</f>
        <v>T18</v>
      </c>
      <c r="B24" s="72" t="str">
        <f>'Lista de Trabajadores'!C24</f>
        <v xml:space="preserve">Francisco Javier </v>
      </c>
      <c r="C24" s="72" t="str">
        <f>'Lista de Trabajadores'!D24</f>
        <v>Diaz Medina</v>
      </c>
      <c r="D24" s="68">
        <f>'Lista de Trabajadores'!E24</f>
        <v>1.7232270270270269</v>
      </c>
      <c r="F24" s="29">
        <f>SUMIF('Ingreso de Data'!R:R,'Resumin por Pago de Trabajador'!A24,'Ingreso de Data'!U:U)</f>
        <v>0</v>
      </c>
      <c r="G24" s="68" t="e">
        <f>SUMIF('Ingreso de Data'!R:R,'Resumin por Pago de Trabajador'!A24,'Ingreso de Data'!V:V)</f>
        <v>#VALUE!</v>
      </c>
      <c r="I24" s="29">
        <f>SUMIF('Ingreso de Data'!R:R,'Resumin por Pago de Trabajador'!A24,'Ingreso de Data'!X:X)</f>
        <v>0</v>
      </c>
      <c r="J24" s="68" t="e">
        <f>SUMIF('Ingreso de Data'!R:R,'Resumin por Pago de Trabajador'!A24,'Ingreso de Data'!Y:Y)</f>
        <v>#VALUE!</v>
      </c>
      <c r="L24" s="29">
        <f t="shared" si="2"/>
        <v>0</v>
      </c>
      <c r="M24" s="30" t="e">
        <f t="shared" si="3"/>
        <v>#VALUE!</v>
      </c>
    </row>
    <row r="25" spans="1:13" x14ac:dyDescent="0.25">
      <c r="A25" s="29" t="str">
        <f>'Lista de Trabajadores'!A25</f>
        <v>T19</v>
      </c>
      <c r="B25" s="72" t="str">
        <f>'Lista de Trabajadores'!C25</f>
        <v>Josue Sidney</v>
      </c>
      <c r="C25" s="72" t="str">
        <f>'Lista de Trabajadores'!D25</f>
        <v>Martinez Mercado</v>
      </c>
      <c r="D25" s="68">
        <f>'Lista de Trabajadores'!E25</f>
        <v>1.4755513513513512</v>
      </c>
      <c r="F25" s="29">
        <f>SUMIF('Ingreso de Data'!R:R,'Resumin por Pago de Trabajador'!A25,'Ingreso de Data'!U:U)</f>
        <v>0</v>
      </c>
      <c r="G25" s="68" t="e">
        <f>SUMIF('Ingreso de Data'!R:R,'Resumin por Pago de Trabajador'!A25,'Ingreso de Data'!V:V)</f>
        <v>#VALUE!</v>
      </c>
      <c r="I25" s="29">
        <f>SUMIF('Ingreso de Data'!R:R,'Resumin por Pago de Trabajador'!A25,'Ingreso de Data'!X:X)</f>
        <v>0</v>
      </c>
      <c r="J25" s="68" t="e">
        <f>SUMIF('Ingreso de Data'!R:R,'Resumin por Pago de Trabajador'!A25,'Ingreso de Data'!Y:Y)</f>
        <v>#VALUE!</v>
      </c>
      <c r="L25" s="29">
        <f t="shared" si="2"/>
        <v>0</v>
      </c>
      <c r="M25" s="30" t="e">
        <f t="shared" si="3"/>
        <v>#VALUE!</v>
      </c>
    </row>
    <row r="26" spans="1:13" x14ac:dyDescent="0.25">
      <c r="A26" s="29" t="str">
        <f>'Lista de Trabajadores'!A26</f>
        <v>T20</v>
      </c>
      <c r="B26" s="72" t="str">
        <f>'Lista de Trabajadores'!C26</f>
        <v>Orlando Alfredo</v>
      </c>
      <c r="C26" s="72" t="str">
        <f>'Lista de Trabajadores'!D26</f>
        <v>Ortíz Soza</v>
      </c>
      <c r="D26" s="68">
        <f>'Lista de Trabajadores'!E26</f>
        <v>1.9082000000000003</v>
      </c>
      <c r="F26" s="29">
        <f>SUMIF('Ingreso de Data'!R:R,'Resumin por Pago de Trabajador'!A26,'Ingreso de Data'!U:U)</f>
        <v>0</v>
      </c>
      <c r="G26" s="68" t="e">
        <f>SUMIF('Ingreso de Data'!R:R,'Resumin por Pago de Trabajador'!A26,'Ingreso de Data'!V:V)</f>
        <v>#VALUE!</v>
      </c>
      <c r="I26" s="29">
        <f>SUMIF('Ingreso de Data'!R:R,'Resumin por Pago de Trabajador'!A26,'Ingreso de Data'!X:X)</f>
        <v>0</v>
      </c>
      <c r="J26" s="68" t="e">
        <f>SUMIF('Ingreso de Data'!R:R,'Resumin por Pago de Trabajador'!A26,'Ingreso de Data'!Y:Y)</f>
        <v>#VALUE!</v>
      </c>
      <c r="L26" s="29">
        <f t="shared" si="2"/>
        <v>0</v>
      </c>
      <c r="M26" s="30" t="e">
        <f t="shared" si="3"/>
        <v>#VALUE!</v>
      </c>
    </row>
    <row r="27" spans="1:13" x14ac:dyDescent="0.25">
      <c r="A27" s="29" t="str">
        <f>'Lista de Trabajadores'!A27</f>
        <v>T21</v>
      </c>
      <c r="B27" s="72" t="str">
        <f>'Lista de Trabajadores'!C27</f>
        <v>Joe Amaru</v>
      </c>
      <c r="C27" s="72" t="str">
        <f>'Lista de Trabajadores'!D27</f>
        <v>Rocha Tikay</v>
      </c>
      <c r="D27" s="68">
        <f>'Lista de Trabajadores'!E27</f>
        <v>2.0947405405405402</v>
      </c>
      <c r="F27" s="29">
        <f>SUMIF('Ingreso de Data'!R:R,'Resumin por Pago de Trabajador'!A27,'Ingreso de Data'!U:U)</f>
        <v>0</v>
      </c>
      <c r="G27" s="68" t="e">
        <f>SUMIF('Ingreso de Data'!R:R,'Resumin por Pago de Trabajador'!A27,'Ingreso de Data'!V:V)</f>
        <v>#VALUE!</v>
      </c>
      <c r="I27" s="29">
        <f>SUMIF('Ingreso de Data'!R:R,'Resumin por Pago de Trabajador'!A27,'Ingreso de Data'!X:X)</f>
        <v>0</v>
      </c>
      <c r="J27" s="68" t="e">
        <f>SUMIF('Ingreso de Data'!R:R,'Resumin por Pago de Trabajador'!A27,'Ingreso de Data'!Y:Y)</f>
        <v>#VALUE!</v>
      </c>
      <c r="L27" s="29">
        <f t="shared" si="2"/>
        <v>0</v>
      </c>
      <c r="M27" s="30" t="e">
        <f t="shared" si="3"/>
        <v>#VALUE!</v>
      </c>
    </row>
    <row r="28" spans="1:13" x14ac:dyDescent="0.25">
      <c r="A28" s="29" t="str">
        <f>'Lista de Trabajadores'!A28</f>
        <v>T22</v>
      </c>
      <c r="B28" s="72" t="str">
        <f>'Lista de Trabajadores'!C28</f>
        <v xml:space="preserve">Wilmer A. </v>
      </c>
      <c r="C28" s="72" t="str">
        <f>'Lista de Trabajadores'!D28</f>
        <v>Padilla Aleman</v>
      </c>
      <c r="D28" s="68">
        <f>'Lista de Trabajadores'!E28</f>
        <v>1.6194540540540541</v>
      </c>
      <c r="F28" s="29">
        <f>SUMIF('Ingreso de Data'!R:R,'Resumin por Pago de Trabajador'!A28,'Ingreso de Data'!U:U)</f>
        <v>0</v>
      </c>
      <c r="G28" s="68" t="e">
        <f>SUMIF('Ingreso de Data'!R:R,'Resumin por Pago de Trabajador'!A28,'Ingreso de Data'!V:V)</f>
        <v>#VALUE!</v>
      </c>
      <c r="I28" s="29">
        <f>SUMIF('Ingreso de Data'!R:R,'Resumin por Pago de Trabajador'!A28,'Ingreso de Data'!X:X)</f>
        <v>0</v>
      </c>
      <c r="J28" s="68" t="e">
        <f>SUMIF('Ingreso de Data'!R:R,'Resumin por Pago de Trabajador'!A28,'Ingreso de Data'!Y:Y)</f>
        <v>#VALUE!</v>
      </c>
      <c r="L28" s="29">
        <f t="shared" si="2"/>
        <v>0</v>
      </c>
      <c r="M28" s="30" t="e">
        <f t="shared" si="3"/>
        <v>#VALUE!</v>
      </c>
    </row>
    <row r="29" spans="1:13" x14ac:dyDescent="0.25">
      <c r="A29" s="29" t="str">
        <f>'Lista de Trabajadores'!A29</f>
        <v>T23</v>
      </c>
      <c r="B29" s="72">
        <f>'Lista de Trabajadores'!C29</f>
        <v>0</v>
      </c>
      <c r="C29" s="72">
        <f>'Lista de Trabajadores'!D29</f>
        <v>0</v>
      </c>
      <c r="D29" s="68">
        <f>N29</f>
        <v>0</v>
      </c>
      <c r="F29" s="29">
        <f>SUMIF('Ingreso de Data'!R:R,'Resumin por Pago de Trabajador'!A29,'Ingreso de Data'!U:U)</f>
        <v>0</v>
      </c>
      <c r="G29" s="68">
        <f>SUMIF('Ingreso de Data'!R:R,'Resumin por Pago de Trabajador'!A29,'Ingreso de Data'!V:V)</f>
        <v>0</v>
      </c>
      <c r="I29" s="29">
        <f>SUMIF('Ingreso de Data'!R:R,'Resumin por Pago de Trabajador'!A29,'Ingreso de Data'!X:X)</f>
        <v>0</v>
      </c>
      <c r="J29" s="68">
        <f>SUMIF('Ingreso de Data'!R:R,'Resumin por Pago de Trabajador'!A29,'Ingreso de Data'!Y:Y)</f>
        <v>0</v>
      </c>
      <c r="L29" s="29">
        <f t="shared" si="2"/>
        <v>0</v>
      </c>
      <c r="M29" s="30">
        <f t="shared" si="3"/>
        <v>0</v>
      </c>
    </row>
    <row r="30" spans="1:13" x14ac:dyDescent="0.25">
      <c r="A30" s="29" t="str">
        <f>'Lista de Trabajadores'!A30</f>
        <v>T24</v>
      </c>
      <c r="B30" s="72">
        <f>'Lista de Trabajadores'!C30</f>
        <v>0</v>
      </c>
      <c r="C30" s="72">
        <f>'Lista de Trabajadores'!D30</f>
        <v>0</v>
      </c>
      <c r="D30" s="68">
        <f t="shared" ref="D30:D70" si="4">N30</f>
        <v>0</v>
      </c>
      <c r="F30" s="29">
        <f>SUMIF('Ingreso de Data'!R:R,'Resumin por Pago de Trabajador'!A30,'Ingreso de Data'!U:U)</f>
        <v>0</v>
      </c>
      <c r="G30" s="68">
        <f>SUMIF('Ingreso de Data'!R:R,'Resumin por Pago de Trabajador'!A30,'Ingreso de Data'!V:V)</f>
        <v>0</v>
      </c>
      <c r="I30" s="29">
        <f>SUMIF('Ingreso de Data'!R:R,'Resumin por Pago de Trabajador'!A30,'Ingreso de Data'!X:X)</f>
        <v>0</v>
      </c>
      <c r="J30" s="68">
        <f>SUMIF('Ingreso de Data'!R:R,'Resumin por Pago de Trabajador'!A30,'Ingreso de Data'!Y:Y)</f>
        <v>0</v>
      </c>
      <c r="L30" s="29">
        <f t="shared" si="2"/>
        <v>0</v>
      </c>
      <c r="M30" s="30">
        <f t="shared" si="3"/>
        <v>0</v>
      </c>
    </row>
    <row r="31" spans="1:13" x14ac:dyDescent="0.25">
      <c r="A31" s="29" t="str">
        <f>'Lista de Trabajadores'!A31</f>
        <v>T25</v>
      </c>
      <c r="B31" s="72">
        <f>'Lista de Trabajadores'!C31</f>
        <v>0</v>
      </c>
      <c r="C31" s="72">
        <f>'Lista de Trabajadores'!D31</f>
        <v>0</v>
      </c>
      <c r="D31" s="68">
        <f t="shared" si="4"/>
        <v>0</v>
      </c>
      <c r="F31" s="29">
        <f>SUMIF('Ingreso de Data'!R:R,'Resumin por Pago de Trabajador'!A31,'Ingreso de Data'!U:U)</f>
        <v>0</v>
      </c>
      <c r="G31" s="68">
        <f>SUMIF('Ingreso de Data'!R:R,'Resumin por Pago de Trabajador'!A31,'Ingreso de Data'!V:V)</f>
        <v>0</v>
      </c>
      <c r="I31" s="29">
        <f>SUMIF('Ingreso de Data'!R:R,'Resumin por Pago de Trabajador'!A31,'Ingreso de Data'!X:X)</f>
        <v>0</v>
      </c>
      <c r="J31" s="68">
        <f>SUMIF('Ingreso de Data'!R:R,'Resumin por Pago de Trabajador'!A31,'Ingreso de Data'!Y:Y)</f>
        <v>0</v>
      </c>
      <c r="L31" s="29">
        <f t="shared" si="2"/>
        <v>0</v>
      </c>
      <c r="M31" s="30">
        <f t="shared" si="3"/>
        <v>0</v>
      </c>
    </row>
    <row r="32" spans="1:13" x14ac:dyDescent="0.25">
      <c r="A32" s="29" t="str">
        <f>'Lista de Trabajadores'!A32</f>
        <v>T26</v>
      </c>
      <c r="B32" s="72">
        <f>'Lista de Trabajadores'!C32</f>
        <v>0</v>
      </c>
      <c r="C32" s="72">
        <f>'Lista de Trabajadores'!D32</f>
        <v>0</v>
      </c>
      <c r="D32" s="68">
        <f t="shared" si="4"/>
        <v>0</v>
      </c>
      <c r="F32" s="29">
        <f>SUMIF('Ingreso de Data'!R:R,'Resumin por Pago de Trabajador'!A32,'Ingreso de Data'!U:U)</f>
        <v>0</v>
      </c>
      <c r="G32" s="68">
        <f>SUMIF('Ingreso de Data'!R:R,'Resumin por Pago de Trabajador'!A32,'Ingreso de Data'!V:V)</f>
        <v>0</v>
      </c>
      <c r="I32" s="29">
        <f>SUMIF('Ingreso de Data'!R:R,'Resumin por Pago de Trabajador'!A32,'Ingreso de Data'!X:X)</f>
        <v>0</v>
      </c>
      <c r="J32" s="68">
        <f>SUMIF('Ingreso de Data'!R:R,'Resumin por Pago de Trabajador'!A32,'Ingreso de Data'!Y:Y)</f>
        <v>0</v>
      </c>
      <c r="L32" s="29">
        <f t="shared" si="2"/>
        <v>0</v>
      </c>
      <c r="M32" s="30">
        <f t="shared" si="3"/>
        <v>0</v>
      </c>
    </row>
    <row r="33" spans="1:13" x14ac:dyDescent="0.25">
      <c r="A33" s="29" t="str">
        <f>'Lista de Trabajadores'!A33</f>
        <v>T27</v>
      </c>
      <c r="B33" s="72">
        <f>'Lista de Trabajadores'!C33</f>
        <v>0</v>
      </c>
      <c r="C33" s="72">
        <f>'Lista de Trabajadores'!D33</f>
        <v>0</v>
      </c>
      <c r="D33" s="68">
        <f t="shared" si="4"/>
        <v>0</v>
      </c>
      <c r="F33" s="29">
        <f>SUMIF('Ingreso de Data'!R:R,'Resumin por Pago de Trabajador'!A33,'Ingreso de Data'!U:U)</f>
        <v>0</v>
      </c>
      <c r="G33" s="68">
        <f>SUMIF('Ingreso de Data'!R:R,'Resumin por Pago de Trabajador'!A33,'Ingreso de Data'!V:V)</f>
        <v>0</v>
      </c>
      <c r="I33" s="29">
        <f>SUMIF('Ingreso de Data'!R:R,'Resumin por Pago de Trabajador'!A33,'Ingreso de Data'!X:X)</f>
        <v>0</v>
      </c>
      <c r="J33" s="68">
        <f>SUMIF('Ingreso de Data'!R:R,'Resumin por Pago de Trabajador'!A33,'Ingreso de Data'!Y:Y)</f>
        <v>0</v>
      </c>
      <c r="L33" s="29">
        <f t="shared" si="2"/>
        <v>0</v>
      </c>
      <c r="M33" s="30">
        <f t="shared" si="3"/>
        <v>0</v>
      </c>
    </row>
    <row r="34" spans="1:13" x14ac:dyDescent="0.25">
      <c r="A34" s="29" t="str">
        <f>'Lista de Trabajadores'!A34</f>
        <v>T28</v>
      </c>
      <c r="B34" s="72">
        <f>'Lista de Trabajadores'!C34</f>
        <v>0</v>
      </c>
      <c r="C34" s="72">
        <f>'Lista de Trabajadores'!D34</f>
        <v>0</v>
      </c>
      <c r="D34" s="68">
        <f t="shared" si="4"/>
        <v>0</v>
      </c>
      <c r="F34" s="29">
        <f>SUMIF('Ingreso de Data'!R:R,'Resumin por Pago de Trabajador'!A34,'Ingreso de Data'!U:U)</f>
        <v>0</v>
      </c>
      <c r="G34" s="68">
        <f>SUMIF('Ingreso de Data'!R:R,'Resumin por Pago de Trabajador'!A34,'Ingreso de Data'!V:V)</f>
        <v>0</v>
      </c>
      <c r="I34" s="29">
        <f>SUMIF('Ingreso de Data'!R:R,'Resumin por Pago de Trabajador'!A34,'Ingreso de Data'!X:X)</f>
        <v>0</v>
      </c>
      <c r="J34" s="68">
        <f>SUMIF('Ingreso de Data'!R:R,'Resumin por Pago de Trabajador'!A34,'Ingreso de Data'!Y:Y)</f>
        <v>0</v>
      </c>
      <c r="L34" s="29">
        <f t="shared" si="2"/>
        <v>0</v>
      </c>
      <c r="M34" s="30">
        <f t="shared" si="3"/>
        <v>0</v>
      </c>
    </row>
    <row r="35" spans="1:13" x14ac:dyDescent="0.25">
      <c r="A35" s="29" t="str">
        <f>'Lista de Trabajadores'!A35</f>
        <v>T29</v>
      </c>
      <c r="B35" s="72">
        <f>'Lista de Trabajadores'!C35</f>
        <v>0</v>
      </c>
      <c r="C35" s="72">
        <f>'Lista de Trabajadores'!D35</f>
        <v>0</v>
      </c>
      <c r="D35" s="68">
        <f t="shared" si="4"/>
        <v>0</v>
      </c>
      <c r="F35" s="29">
        <f>SUMIF('Ingreso de Data'!R:R,'Resumin por Pago de Trabajador'!A35,'Ingreso de Data'!U:U)</f>
        <v>0</v>
      </c>
      <c r="G35" s="68">
        <f>SUMIF('Ingreso de Data'!R:R,'Resumin por Pago de Trabajador'!A35,'Ingreso de Data'!V:V)</f>
        <v>0</v>
      </c>
      <c r="I35" s="29">
        <f>SUMIF('Ingreso de Data'!R:R,'Resumin por Pago de Trabajador'!A35,'Ingreso de Data'!X:X)</f>
        <v>0</v>
      </c>
      <c r="J35" s="68">
        <f>SUMIF('Ingreso de Data'!R:R,'Resumin por Pago de Trabajador'!A35,'Ingreso de Data'!Y:Y)</f>
        <v>0</v>
      </c>
      <c r="L35" s="29">
        <f t="shared" si="2"/>
        <v>0</v>
      </c>
      <c r="M35" s="30">
        <f t="shared" si="3"/>
        <v>0</v>
      </c>
    </row>
    <row r="36" spans="1:13" x14ac:dyDescent="0.25">
      <c r="A36" s="29" t="str">
        <f>'Lista de Trabajadores'!A36</f>
        <v>T30</v>
      </c>
      <c r="B36" s="72">
        <f>'Lista de Trabajadores'!C36</f>
        <v>0</v>
      </c>
      <c r="C36" s="72">
        <f>'Lista de Trabajadores'!D36</f>
        <v>0</v>
      </c>
      <c r="D36" s="68">
        <f t="shared" si="4"/>
        <v>0</v>
      </c>
      <c r="F36" s="29">
        <f>SUMIF('Ingreso de Data'!R:R,'Resumin por Pago de Trabajador'!A36,'Ingreso de Data'!U:U)</f>
        <v>0</v>
      </c>
      <c r="G36" s="68">
        <f>SUMIF('Ingreso de Data'!R:R,'Resumin por Pago de Trabajador'!A36,'Ingreso de Data'!V:V)</f>
        <v>0</v>
      </c>
      <c r="I36" s="29">
        <f>SUMIF('Ingreso de Data'!R:R,'Resumin por Pago de Trabajador'!A36,'Ingreso de Data'!X:X)</f>
        <v>0</v>
      </c>
      <c r="J36" s="68">
        <f>SUMIF('Ingreso de Data'!R:R,'Resumin por Pago de Trabajador'!A36,'Ingreso de Data'!Y:Y)</f>
        <v>0</v>
      </c>
      <c r="L36" s="29">
        <f t="shared" si="2"/>
        <v>0</v>
      </c>
      <c r="M36" s="30">
        <f t="shared" si="3"/>
        <v>0</v>
      </c>
    </row>
    <row r="37" spans="1:13" x14ac:dyDescent="0.25">
      <c r="A37" s="29" t="str">
        <f>'Lista de Trabajadores'!A37</f>
        <v>T31</v>
      </c>
      <c r="B37" s="72">
        <f>'Lista de Trabajadores'!C37</f>
        <v>0</v>
      </c>
      <c r="C37" s="72">
        <f>'Lista de Trabajadores'!D37</f>
        <v>0</v>
      </c>
      <c r="D37" s="68">
        <f t="shared" si="4"/>
        <v>0</v>
      </c>
      <c r="F37" s="29">
        <f>SUMIF('Ingreso de Data'!R:R,'Resumin por Pago de Trabajador'!A37,'Ingreso de Data'!U:U)</f>
        <v>0</v>
      </c>
      <c r="G37" s="68">
        <f>SUMIF('Ingreso de Data'!R:R,'Resumin por Pago de Trabajador'!A37,'Ingreso de Data'!V:V)</f>
        <v>0</v>
      </c>
      <c r="I37" s="29">
        <f>SUMIF('Ingreso de Data'!R:R,'Resumin por Pago de Trabajador'!A37,'Ingreso de Data'!X:X)</f>
        <v>0</v>
      </c>
      <c r="J37" s="68">
        <f>SUMIF('Ingreso de Data'!R:R,'Resumin por Pago de Trabajador'!A37,'Ingreso de Data'!Y:Y)</f>
        <v>0</v>
      </c>
      <c r="L37" s="29">
        <f t="shared" si="2"/>
        <v>0</v>
      </c>
      <c r="M37" s="30">
        <f t="shared" si="3"/>
        <v>0</v>
      </c>
    </row>
    <row r="38" spans="1:13" x14ac:dyDescent="0.25">
      <c r="A38" s="29" t="str">
        <f>'Lista de Trabajadores'!A38</f>
        <v>T32</v>
      </c>
      <c r="B38" s="72">
        <f>'Lista de Trabajadores'!C38</f>
        <v>0</v>
      </c>
      <c r="C38" s="72">
        <f>'Lista de Trabajadores'!D38</f>
        <v>0</v>
      </c>
      <c r="D38" s="68">
        <f t="shared" si="4"/>
        <v>0</v>
      </c>
      <c r="F38" s="29">
        <f>SUMIF('Ingreso de Data'!R:R,'Resumin por Pago de Trabajador'!A38,'Ingreso de Data'!U:U)</f>
        <v>0</v>
      </c>
      <c r="G38" s="68">
        <f>SUMIF('Ingreso de Data'!R:R,'Resumin por Pago de Trabajador'!A38,'Ingreso de Data'!V:V)</f>
        <v>0</v>
      </c>
      <c r="I38" s="29">
        <f>SUMIF('Ingreso de Data'!R:R,'Resumin por Pago de Trabajador'!A38,'Ingreso de Data'!X:X)</f>
        <v>0</v>
      </c>
      <c r="J38" s="68">
        <f>SUMIF('Ingreso de Data'!R:R,'Resumin por Pago de Trabajador'!A38,'Ingreso de Data'!Y:Y)</f>
        <v>0</v>
      </c>
      <c r="L38" s="29">
        <f t="shared" si="2"/>
        <v>0</v>
      </c>
      <c r="M38" s="30">
        <f t="shared" si="3"/>
        <v>0</v>
      </c>
    </row>
    <row r="39" spans="1:13" x14ac:dyDescent="0.25">
      <c r="A39" s="29" t="str">
        <f>'Lista de Trabajadores'!A39</f>
        <v>T33</v>
      </c>
      <c r="B39" s="72">
        <f>'Lista de Trabajadores'!C39</f>
        <v>0</v>
      </c>
      <c r="C39" s="72">
        <f>'Lista de Trabajadores'!D39</f>
        <v>0</v>
      </c>
      <c r="D39" s="68">
        <f>N39</f>
        <v>0</v>
      </c>
      <c r="F39" s="29">
        <f>SUMIF('Ingreso de Data'!R:R,'Resumin por Pago de Trabajador'!A39,'Ingreso de Data'!U:U)</f>
        <v>0</v>
      </c>
      <c r="G39" s="68">
        <f>SUMIF('Ingreso de Data'!R:R,'Resumin por Pago de Trabajador'!A39,'Ingreso de Data'!V:V)</f>
        <v>0</v>
      </c>
      <c r="I39" s="29">
        <f>SUMIF('Ingreso de Data'!R:R,'Resumin por Pago de Trabajador'!A39,'Ingreso de Data'!X:X)</f>
        <v>0</v>
      </c>
      <c r="J39" s="68">
        <f>SUMIF('Ingreso de Data'!R:R,'Resumin por Pago de Trabajador'!A39,'Ingreso de Data'!Y:Y)</f>
        <v>0</v>
      </c>
      <c r="L39" s="29">
        <f t="shared" si="2"/>
        <v>0</v>
      </c>
      <c r="M39" s="30">
        <f t="shared" si="3"/>
        <v>0</v>
      </c>
    </row>
    <row r="40" spans="1:13" x14ac:dyDescent="0.25">
      <c r="A40" s="29" t="str">
        <f>'Lista de Trabajadores'!A40</f>
        <v>T34</v>
      </c>
      <c r="B40" s="72">
        <f>'Lista de Trabajadores'!C40</f>
        <v>0</v>
      </c>
      <c r="C40" s="72">
        <f>'Lista de Trabajadores'!D40</f>
        <v>0</v>
      </c>
      <c r="D40" s="68">
        <f t="shared" si="4"/>
        <v>0</v>
      </c>
      <c r="F40" s="29">
        <f>SUMIF('Ingreso de Data'!R:R,'Resumin por Pago de Trabajador'!A40,'Ingreso de Data'!U:U)</f>
        <v>0</v>
      </c>
      <c r="G40" s="68">
        <f>SUMIF('Ingreso de Data'!R:R,'Resumin por Pago de Trabajador'!A40,'Ingreso de Data'!V:V)</f>
        <v>0</v>
      </c>
      <c r="I40" s="29">
        <f>SUMIF('Ingreso de Data'!R:R,'Resumin por Pago de Trabajador'!A40,'Ingreso de Data'!X:X)</f>
        <v>0</v>
      </c>
      <c r="J40" s="68">
        <f>SUMIF('Ingreso de Data'!R:R,'Resumin por Pago de Trabajador'!A40,'Ingreso de Data'!Y:Y)</f>
        <v>0</v>
      </c>
      <c r="L40" s="29">
        <f t="shared" si="2"/>
        <v>0</v>
      </c>
      <c r="M40" s="30">
        <f t="shared" si="3"/>
        <v>0</v>
      </c>
    </row>
    <row r="41" spans="1:13" x14ac:dyDescent="0.25">
      <c r="A41" s="29" t="str">
        <f>'Lista de Trabajadores'!A41</f>
        <v>T35</v>
      </c>
      <c r="B41" s="72">
        <f>'Lista de Trabajadores'!C41</f>
        <v>0</v>
      </c>
      <c r="C41" s="72">
        <f>'Lista de Trabajadores'!D41</f>
        <v>0</v>
      </c>
      <c r="D41" s="68">
        <f t="shared" si="4"/>
        <v>0</v>
      </c>
      <c r="F41" s="29">
        <f>SUMIF('Ingreso de Data'!R:R,'Resumin por Pago de Trabajador'!A41,'Ingreso de Data'!U:U)</f>
        <v>0</v>
      </c>
      <c r="G41" s="68">
        <f>SUMIF('Ingreso de Data'!R:R,'Resumin por Pago de Trabajador'!A41,'Ingreso de Data'!V:V)</f>
        <v>0</v>
      </c>
      <c r="I41" s="29">
        <f>SUMIF('Ingreso de Data'!R:R,'Resumin por Pago de Trabajador'!A41,'Ingreso de Data'!X:X)</f>
        <v>0</v>
      </c>
      <c r="J41" s="68">
        <f>SUMIF('Ingreso de Data'!R:R,'Resumin por Pago de Trabajador'!A41,'Ingreso de Data'!Y:Y)</f>
        <v>0</v>
      </c>
      <c r="L41" s="29">
        <f t="shared" si="2"/>
        <v>0</v>
      </c>
      <c r="M41" s="30">
        <f t="shared" si="3"/>
        <v>0</v>
      </c>
    </row>
    <row r="42" spans="1:13" x14ac:dyDescent="0.25">
      <c r="A42" s="29" t="str">
        <f>'Lista de Trabajadores'!A42</f>
        <v>T36</v>
      </c>
      <c r="B42" s="72">
        <f>'Lista de Trabajadores'!C42</f>
        <v>0</v>
      </c>
      <c r="C42" s="72">
        <f>'Lista de Trabajadores'!D42</f>
        <v>0</v>
      </c>
      <c r="D42" s="68">
        <f t="shared" si="4"/>
        <v>0</v>
      </c>
      <c r="F42" s="29">
        <f>SUMIF('Ingreso de Data'!R:R,'Resumin por Pago de Trabajador'!A42,'Ingreso de Data'!U:U)</f>
        <v>0</v>
      </c>
      <c r="G42" s="68">
        <f>SUMIF('Ingreso de Data'!R:R,'Resumin por Pago de Trabajador'!A42,'Ingreso de Data'!V:V)</f>
        <v>0</v>
      </c>
      <c r="I42" s="29">
        <f>SUMIF('Ingreso de Data'!R:R,'Resumin por Pago de Trabajador'!A42,'Ingreso de Data'!X:X)</f>
        <v>0</v>
      </c>
      <c r="J42" s="68">
        <f>SUMIF('Ingreso de Data'!R:R,'Resumin por Pago de Trabajador'!A42,'Ingreso de Data'!Y:Y)</f>
        <v>0</v>
      </c>
      <c r="L42" s="29">
        <f t="shared" si="2"/>
        <v>0</v>
      </c>
      <c r="M42" s="30">
        <f t="shared" si="3"/>
        <v>0</v>
      </c>
    </row>
    <row r="43" spans="1:13" x14ac:dyDescent="0.25">
      <c r="A43" s="29" t="str">
        <f>'Lista de Trabajadores'!A43</f>
        <v>T37</v>
      </c>
      <c r="B43" s="72">
        <f>'Lista de Trabajadores'!C43</f>
        <v>0</v>
      </c>
      <c r="C43" s="72">
        <f>'Lista de Trabajadores'!D43</f>
        <v>0</v>
      </c>
      <c r="D43" s="68">
        <f t="shared" si="4"/>
        <v>0</v>
      </c>
      <c r="F43" s="29">
        <f>SUMIF('Ingreso de Data'!R:R,'Resumin por Pago de Trabajador'!A43,'Ingreso de Data'!U:U)</f>
        <v>0</v>
      </c>
      <c r="G43" s="68">
        <f>SUMIF('Ingreso de Data'!R:R,'Resumin por Pago de Trabajador'!A43,'Ingreso de Data'!V:V)</f>
        <v>0</v>
      </c>
      <c r="I43" s="29">
        <f>SUMIF('Ingreso de Data'!R:R,'Resumin por Pago de Trabajador'!A43,'Ingreso de Data'!X:X)</f>
        <v>0</v>
      </c>
      <c r="J43" s="68">
        <f>SUMIF('Ingreso de Data'!R:R,'Resumin por Pago de Trabajador'!A43,'Ingreso de Data'!Y:Y)</f>
        <v>0</v>
      </c>
      <c r="L43" s="29">
        <f t="shared" si="2"/>
        <v>0</v>
      </c>
      <c r="M43" s="30">
        <f t="shared" si="3"/>
        <v>0</v>
      </c>
    </row>
    <row r="44" spans="1:13" x14ac:dyDescent="0.25">
      <c r="A44" s="29" t="str">
        <f>'Lista de Trabajadores'!A44</f>
        <v>T38</v>
      </c>
      <c r="B44" s="72">
        <f>'Lista de Trabajadores'!C44</f>
        <v>0</v>
      </c>
      <c r="C44" s="72">
        <f>'Lista de Trabajadores'!D44</f>
        <v>0</v>
      </c>
      <c r="D44" s="68">
        <f t="shared" si="4"/>
        <v>0</v>
      </c>
      <c r="F44" s="29">
        <f>SUMIF('Ingreso de Data'!R:R,'Resumin por Pago de Trabajador'!A44,'Ingreso de Data'!U:U)</f>
        <v>0</v>
      </c>
      <c r="G44" s="68">
        <f>SUMIF('Ingreso de Data'!R:R,'Resumin por Pago de Trabajador'!A44,'Ingreso de Data'!V:V)</f>
        <v>0</v>
      </c>
      <c r="I44" s="29">
        <f>SUMIF('Ingreso de Data'!R:R,'Resumin por Pago de Trabajador'!A44,'Ingreso de Data'!X:X)</f>
        <v>0</v>
      </c>
      <c r="J44" s="68">
        <f>SUMIF('Ingreso de Data'!R:R,'Resumin por Pago de Trabajador'!A44,'Ingreso de Data'!Y:Y)</f>
        <v>0</v>
      </c>
      <c r="L44" s="29">
        <f t="shared" si="2"/>
        <v>0</v>
      </c>
      <c r="M44" s="30">
        <f t="shared" si="3"/>
        <v>0</v>
      </c>
    </row>
    <row r="45" spans="1:13" x14ac:dyDescent="0.25">
      <c r="A45" s="29" t="str">
        <f>'Lista de Trabajadores'!A45</f>
        <v>T39</v>
      </c>
      <c r="B45" s="72">
        <f>'Lista de Trabajadores'!C45</f>
        <v>0</v>
      </c>
      <c r="C45" s="72">
        <f>'Lista de Trabajadores'!D45</f>
        <v>0</v>
      </c>
      <c r="D45" s="68">
        <f t="shared" si="4"/>
        <v>0</v>
      </c>
      <c r="F45" s="29">
        <f>SUMIF('Ingreso de Data'!R:R,'Resumin por Pago de Trabajador'!A45,'Ingreso de Data'!U:U)</f>
        <v>0</v>
      </c>
      <c r="G45" s="68">
        <f>SUMIF('Ingreso de Data'!R:R,'Resumin por Pago de Trabajador'!A45,'Ingreso de Data'!V:V)</f>
        <v>0</v>
      </c>
      <c r="I45" s="29">
        <f>SUMIF('Ingreso de Data'!R:R,'Resumin por Pago de Trabajador'!A45,'Ingreso de Data'!X:X)</f>
        <v>0</v>
      </c>
      <c r="J45" s="68">
        <f>SUMIF('Ingreso de Data'!R:R,'Resumin por Pago de Trabajador'!A45,'Ingreso de Data'!Y:Y)</f>
        <v>0</v>
      </c>
      <c r="L45" s="29">
        <f t="shared" si="2"/>
        <v>0</v>
      </c>
      <c r="M45" s="30">
        <f t="shared" si="3"/>
        <v>0</v>
      </c>
    </row>
    <row r="46" spans="1:13" x14ac:dyDescent="0.25">
      <c r="A46" s="29" t="str">
        <f>'Lista de Trabajadores'!A46</f>
        <v>T40</v>
      </c>
      <c r="B46" s="72">
        <f>'Lista de Trabajadores'!C46</f>
        <v>0</v>
      </c>
      <c r="C46" s="72">
        <f>'Lista de Trabajadores'!D46</f>
        <v>0</v>
      </c>
      <c r="D46" s="68">
        <f t="shared" si="4"/>
        <v>0</v>
      </c>
      <c r="F46" s="29">
        <f>SUMIF('Ingreso de Data'!R:R,'Resumin por Pago de Trabajador'!A46,'Ingreso de Data'!U:U)</f>
        <v>0</v>
      </c>
      <c r="G46" s="68">
        <f>SUMIF('Ingreso de Data'!R:R,'Resumin por Pago de Trabajador'!A46,'Ingreso de Data'!V:V)</f>
        <v>0</v>
      </c>
      <c r="I46" s="29">
        <f>SUMIF('Ingreso de Data'!R:R,'Resumin por Pago de Trabajador'!A46,'Ingreso de Data'!X:X)</f>
        <v>0</v>
      </c>
      <c r="J46" s="68">
        <f>SUMIF('Ingreso de Data'!R:R,'Resumin por Pago de Trabajador'!A46,'Ingreso de Data'!Y:Y)</f>
        <v>0</v>
      </c>
      <c r="L46" s="29">
        <f t="shared" si="2"/>
        <v>0</v>
      </c>
      <c r="M46" s="30">
        <f t="shared" si="3"/>
        <v>0</v>
      </c>
    </row>
    <row r="47" spans="1:13" x14ac:dyDescent="0.25">
      <c r="A47" s="29" t="str">
        <f>'Lista de Trabajadores'!A47</f>
        <v>T41</v>
      </c>
      <c r="B47" s="72">
        <f>'Lista de Trabajadores'!C47</f>
        <v>0</v>
      </c>
      <c r="C47" s="72">
        <f>'Lista de Trabajadores'!D47</f>
        <v>0</v>
      </c>
      <c r="D47" s="68">
        <f t="shared" si="4"/>
        <v>0</v>
      </c>
      <c r="F47" s="29">
        <f>SUMIF('Ingreso de Data'!R:R,'Resumin por Pago de Trabajador'!A47,'Ingreso de Data'!U:U)</f>
        <v>0</v>
      </c>
      <c r="G47" s="68">
        <f>SUMIF('Ingreso de Data'!R:R,'Resumin por Pago de Trabajador'!A47,'Ingreso de Data'!V:V)</f>
        <v>0</v>
      </c>
      <c r="I47" s="29">
        <f>SUMIF('Ingreso de Data'!R:R,'Resumin por Pago de Trabajador'!A47,'Ingreso de Data'!X:X)</f>
        <v>0</v>
      </c>
      <c r="J47" s="68">
        <f>SUMIF('Ingreso de Data'!R:R,'Resumin por Pago de Trabajador'!A47,'Ingreso de Data'!Y:Y)</f>
        <v>0</v>
      </c>
      <c r="L47" s="29">
        <f t="shared" si="2"/>
        <v>0</v>
      </c>
      <c r="M47" s="30">
        <f t="shared" si="3"/>
        <v>0</v>
      </c>
    </row>
    <row r="48" spans="1:13" x14ac:dyDescent="0.25">
      <c r="A48" s="29" t="str">
        <f>'Lista de Trabajadores'!A48</f>
        <v>T42</v>
      </c>
      <c r="B48" s="72">
        <f>'Lista de Trabajadores'!C48</f>
        <v>0</v>
      </c>
      <c r="C48" s="72">
        <f>'Lista de Trabajadores'!D48</f>
        <v>0</v>
      </c>
      <c r="D48" s="68">
        <f t="shared" si="4"/>
        <v>0</v>
      </c>
      <c r="F48" s="29">
        <f>SUMIF('Ingreso de Data'!R:R,'Resumin por Pago de Trabajador'!A48,'Ingreso de Data'!U:U)</f>
        <v>0</v>
      </c>
      <c r="G48" s="68">
        <f>SUMIF('Ingreso de Data'!R:R,'Resumin por Pago de Trabajador'!A48,'Ingreso de Data'!V:V)</f>
        <v>0</v>
      </c>
      <c r="I48" s="29">
        <f>SUMIF('Ingreso de Data'!R:R,'Resumin por Pago de Trabajador'!A48,'Ingreso de Data'!X:X)</f>
        <v>0</v>
      </c>
      <c r="J48" s="68">
        <f>SUMIF('Ingreso de Data'!R:R,'Resumin por Pago de Trabajador'!A48,'Ingreso de Data'!Y:Y)</f>
        <v>0</v>
      </c>
      <c r="L48" s="29">
        <f t="shared" si="2"/>
        <v>0</v>
      </c>
      <c r="M48" s="30">
        <f t="shared" si="3"/>
        <v>0</v>
      </c>
    </row>
    <row r="49" spans="1:13" x14ac:dyDescent="0.25">
      <c r="A49" s="29" t="str">
        <f>'Lista de Trabajadores'!A49</f>
        <v>T43</v>
      </c>
      <c r="B49" s="72">
        <f>'Lista de Trabajadores'!C49</f>
        <v>0</v>
      </c>
      <c r="C49" s="72">
        <f>'Lista de Trabajadores'!D49</f>
        <v>0</v>
      </c>
      <c r="D49" s="68">
        <f t="shared" si="4"/>
        <v>0</v>
      </c>
      <c r="F49" s="29">
        <f>SUMIF('Ingreso de Data'!R:R,'Resumin por Pago de Trabajador'!A49,'Ingreso de Data'!U:U)</f>
        <v>0</v>
      </c>
      <c r="G49" s="68">
        <f>SUMIF('Ingreso de Data'!R:R,'Resumin por Pago de Trabajador'!A49,'Ingreso de Data'!V:V)</f>
        <v>0</v>
      </c>
      <c r="I49" s="29">
        <f>SUMIF('Ingreso de Data'!R:R,'Resumin por Pago de Trabajador'!A49,'Ingreso de Data'!X:X)</f>
        <v>0</v>
      </c>
      <c r="J49" s="68">
        <f>SUMIF('Ingreso de Data'!R:R,'Resumin por Pago de Trabajador'!A49,'Ingreso de Data'!Y:Y)</f>
        <v>0</v>
      </c>
      <c r="L49" s="29">
        <f t="shared" si="2"/>
        <v>0</v>
      </c>
      <c r="M49" s="30">
        <f t="shared" si="3"/>
        <v>0</v>
      </c>
    </row>
    <row r="50" spans="1:13" x14ac:dyDescent="0.25">
      <c r="A50" s="29" t="str">
        <f>'Lista de Trabajadores'!A50</f>
        <v>T44</v>
      </c>
      <c r="B50" s="72">
        <f>'Lista de Trabajadores'!C50</f>
        <v>0</v>
      </c>
      <c r="C50" s="72">
        <f>'Lista de Trabajadores'!D50</f>
        <v>0</v>
      </c>
      <c r="D50" s="68">
        <f t="shared" si="4"/>
        <v>0</v>
      </c>
      <c r="F50" s="29">
        <f>SUMIF('Ingreso de Data'!R:R,'Resumin por Pago de Trabajador'!A50,'Ingreso de Data'!U:U)</f>
        <v>0</v>
      </c>
      <c r="G50" s="68">
        <f>SUMIF('Ingreso de Data'!R:R,'Resumin por Pago de Trabajador'!A50,'Ingreso de Data'!V:V)</f>
        <v>0</v>
      </c>
      <c r="I50" s="29">
        <f>SUMIF('Ingreso de Data'!R:R,'Resumin por Pago de Trabajador'!A50,'Ingreso de Data'!X:X)</f>
        <v>0</v>
      </c>
      <c r="J50" s="68">
        <f>SUMIF('Ingreso de Data'!R:R,'Resumin por Pago de Trabajador'!A50,'Ingreso de Data'!Y:Y)</f>
        <v>0</v>
      </c>
      <c r="L50" s="29">
        <f t="shared" si="2"/>
        <v>0</v>
      </c>
      <c r="M50" s="30">
        <f t="shared" si="3"/>
        <v>0</v>
      </c>
    </row>
    <row r="51" spans="1:13" x14ac:dyDescent="0.25">
      <c r="A51" s="29" t="str">
        <f>'Lista de Trabajadores'!A51</f>
        <v>T45</v>
      </c>
      <c r="B51" s="72">
        <f>'Lista de Trabajadores'!C51</f>
        <v>0</v>
      </c>
      <c r="C51" s="72">
        <f>'Lista de Trabajadores'!D51</f>
        <v>0</v>
      </c>
      <c r="D51" s="68">
        <f t="shared" si="4"/>
        <v>0</v>
      </c>
      <c r="F51" s="29">
        <f>SUMIF('Ingreso de Data'!R:R,'Resumin por Pago de Trabajador'!A51,'Ingreso de Data'!U:U)</f>
        <v>0</v>
      </c>
      <c r="G51" s="68">
        <f>SUMIF('Ingreso de Data'!R:R,'Resumin por Pago de Trabajador'!A51,'Ingreso de Data'!V:V)</f>
        <v>0</v>
      </c>
      <c r="I51" s="29">
        <f>SUMIF('Ingreso de Data'!R:R,'Resumin por Pago de Trabajador'!A51,'Ingreso de Data'!X:X)</f>
        <v>0</v>
      </c>
      <c r="J51" s="68">
        <f>SUMIF('Ingreso de Data'!R:R,'Resumin por Pago de Trabajador'!A51,'Ingreso de Data'!Y:Y)</f>
        <v>0</v>
      </c>
      <c r="L51" s="29">
        <f t="shared" si="2"/>
        <v>0</v>
      </c>
      <c r="M51" s="30">
        <f t="shared" si="3"/>
        <v>0</v>
      </c>
    </row>
    <row r="52" spans="1:13" x14ac:dyDescent="0.25">
      <c r="A52" s="29" t="str">
        <f>'Lista de Trabajadores'!A52</f>
        <v>T46</v>
      </c>
      <c r="B52" s="72">
        <f>'Lista de Trabajadores'!C52</f>
        <v>0</v>
      </c>
      <c r="C52" s="72">
        <f>'Lista de Trabajadores'!D52</f>
        <v>0</v>
      </c>
      <c r="D52" s="68">
        <f t="shared" si="4"/>
        <v>0</v>
      </c>
      <c r="F52" s="29">
        <f>SUMIF('Ingreso de Data'!R:R,'Resumin por Pago de Trabajador'!A52,'Ingreso de Data'!U:U)</f>
        <v>0</v>
      </c>
      <c r="G52" s="68">
        <f>SUMIF('Ingreso de Data'!R:R,'Resumin por Pago de Trabajador'!A52,'Ingreso de Data'!V:V)</f>
        <v>0</v>
      </c>
      <c r="I52" s="29">
        <f>SUMIF('Ingreso de Data'!R:R,'Resumin por Pago de Trabajador'!A52,'Ingreso de Data'!X:X)</f>
        <v>0</v>
      </c>
      <c r="J52" s="68">
        <f>SUMIF('Ingreso de Data'!R:R,'Resumin por Pago de Trabajador'!A52,'Ingreso de Data'!Y:Y)</f>
        <v>0</v>
      </c>
      <c r="L52" s="29">
        <f t="shared" si="2"/>
        <v>0</v>
      </c>
      <c r="M52" s="30">
        <f t="shared" si="3"/>
        <v>0</v>
      </c>
    </row>
    <row r="53" spans="1:13" x14ac:dyDescent="0.25">
      <c r="A53" s="29" t="str">
        <f>'Lista de Trabajadores'!A53</f>
        <v>T47</v>
      </c>
      <c r="B53" s="72">
        <f>'Lista de Trabajadores'!C53</f>
        <v>0</v>
      </c>
      <c r="C53" s="72">
        <f>'Lista de Trabajadores'!D53</f>
        <v>0</v>
      </c>
      <c r="D53" s="68">
        <f t="shared" si="4"/>
        <v>0</v>
      </c>
      <c r="F53" s="29">
        <f>SUMIF('Ingreso de Data'!R:R,'Resumin por Pago de Trabajador'!A53,'Ingreso de Data'!U:U)</f>
        <v>0</v>
      </c>
      <c r="G53" s="68">
        <f>SUMIF('Ingreso de Data'!R:R,'Resumin por Pago de Trabajador'!A53,'Ingreso de Data'!V:V)</f>
        <v>0</v>
      </c>
      <c r="I53" s="29">
        <f>SUMIF('Ingreso de Data'!R:R,'Resumin por Pago de Trabajador'!A53,'Ingreso de Data'!X:X)</f>
        <v>0</v>
      </c>
      <c r="J53" s="68">
        <f>SUMIF('Ingreso de Data'!R:R,'Resumin por Pago de Trabajador'!A53,'Ingreso de Data'!Y:Y)</f>
        <v>0</v>
      </c>
      <c r="L53" s="29">
        <f t="shared" si="2"/>
        <v>0</v>
      </c>
      <c r="M53" s="30">
        <f t="shared" si="3"/>
        <v>0</v>
      </c>
    </row>
    <row r="54" spans="1:13" x14ac:dyDescent="0.25">
      <c r="A54" s="29" t="str">
        <f>'Lista de Trabajadores'!A54</f>
        <v>T48</v>
      </c>
      <c r="B54" s="72">
        <f>'Lista de Trabajadores'!C54</f>
        <v>0</v>
      </c>
      <c r="C54" s="72">
        <f>'Lista de Trabajadores'!D54</f>
        <v>0</v>
      </c>
      <c r="D54" s="68">
        <f t="shared" si="4"/>
        <v>0</v>
      </c>
      <c r="F54" s="29">
        <f>SUMIF('Ingreso de Data'!R:R,'Resumin por Pago de Trabajador'!A54,'Ingreso de Data'!U:U)</f>
        <v>0</v>
      </c>
      <c r="G54" s="68">
        <f>SUMIF('Ingreso de Data'!R:R,'Resumin por Pago de Trabajador'!A54,'Ingreso de Data'!V:V)</f>
        <v>0</v>
      </c>
      <c r="I54" s="29">
        <f>SUMIF('Ingreso de Data'!R:R,'Resumin por Pago de Trabajador'!A54,'Ingreso de Data'!X:X)</f>
        <v>0</v>
      </c>
      <c r="J54" s="68">
        <f>SUMIF('Ingreso de Data'!R:R,'Resumin por Pago de Trabajador'!A54,'Ingreso de Data'!Y:Y)</f>
        <v>0</v>
      </c>
      <c r="L54" s="29">
        <f t="shared" si="2"/>
        <v>0</v>
      </c>
      <c r="M54" s="30">
        <f t="shared" si="3"/>
        <v>0</v>
      </c>
    </row>
    <row r="55" spans="1:13" x14ac:dyDescent="0.25">
      <c r="A55" s="29" t="str">
        <f>'Lista de Trabajadores'!A55</f>
        <v>T49</v>
      </c>
      <c r="B55" s="72">
        <f>'Lista de Trabajadores'!C55</f>
        <v>0</v>
      </c>
      <c r="C55" s="72">
        <f>'Lista de Trabajadores'!D55</f>
        <v>0</v>
      </c>
      <c r="D55" s="68">
        <f t="shared" si="4"/>
        <v>0</v>
      </c>
      <c r="F55" s="29">
        <f>SUMIF('Ingreso de Data'!R:R,'Resumin por Pago de Trabajador'!A55,'Ingreso de Data'!U:U)</f>
        <v>0</v>
      </c>
      <c r="G55" s="68">
        <f>SUMIF('Ingreso de Data'!R:R,'Resumin por Pago de Trabajador'!A55,'Ingreso de Data'!V:V)</f>
        <v>0</v>
      </c>
      <c r="I55" s="29">
        <f>SUMIF('Ingreso de Data'!R:R,'Resumin por Pago de Trabajador'!A55,'Ingreso de Data'!X:X)</f>
        <v>0</v>
      </c>
      <c r="J55" s="68">
        <f>SUMIF('Ingreso de Data'!R:R,'Resumin por Pago de Trabajador'!A55,'Ingreso de Data'!Y:Y)</f>
        <v>0</v>
      </c>
      <c r="L55" s="29">
        <f t="shared" si="2"/>
        <v>0</v>
      </c>
      <c r="M55" s="30">
        <f t="shared" si="3"/>
        <v>0</v>
      </c>
    </row>
    <row r="56" spans="1:13" x14ac:dyDescent="0.25">
      <c r="A56" s="29" t="str">
        <f>'Lista de Trabajadores'!A56</f>
        <v>T50</v>
      </c>
      <c r="B56" s="72">
        <f>'Lista de Trabajadores'!C56</f>
        <v>0</v>
      </c>
      <c r="C56" s="72">
        <f>'Lista de Trabajadores'!D56</f>
        <v>0</v>
      </c>
      <c r="D56" s="68">
        <f t="shared" si="4"/>
        <v>0</v>
      </c>
      <c r="F56" s="29">
        <f>SUMIF('Ingreso de Data'!R:R,'Resumin por Pago de Trabajador'!A56,'Ingreso de Data'!U:U)</f>
        <v>0</v>
      </c>
      <c r="G56" s="68">
        <f>SUMIF('Ingreso de Data'!R:R,'Resumin por Pago de Trabajador'!A56,'Ingreso de Data'!V:V)</f>
        <v>0</v>
      </c>
      <c r="I56" s="29">
        <f>SUMIF('Ingreso de Data'!R:R,'Resumin por Pago de Trabajador'!A56,'Ingreso de Data'!X:X)</f>
        <v>0</v>
      </c>
      <c r="J56" s="68">
        <f>SUMIF('Ingreso de Data'!R:R,'Resumin por Pago de Trabajador'!A56,'Ingreso de Data'!Y:Y)</f>
        <v>0</v>
      </c>
      <c r="L56" s="29">
        <f t="shared" si="2"/>
        <v>0</v>
      </c>
      <c r="M56" s="30">
        <f t="shared" si="3"/>
        <v>0</v>
      </c>
    </row>
    <row r="57" spans="1:13" x14ac:dyDescent="0.25">
      <c r="A57" s="29" t="str">
        <f>'Lista de Trabajadores'!A57</f>
        <v>T51</v>
      </c>
      <c r="B57" s="72">
        <f>'Lista de Trabajadores'!C57</f>
        <v>0</v>
      </c>
      <c r="C57" s="72">
        <f>'Lista de Trabajadores'!D57</f>
        <v>0</v>
      </c>
      <c r="D57" s="68">
        <f t="shared" si="4"/>
        <v>0</v>
      </c>
      <c r="F57" s="29">
        <f>SUMIF('Ingreso de Data'!R:R,'Resumin por Pago de Trabajador'!A57,'Ingreso de Data'!U:U)</f>
        <v>0</v>
      </c>
      <c r="G57" s="68">
        <f>SUMIF('Ingreso de Data'!R:R,'Resumin por Pago de Trabajador'!A57,'Ingreso de Data'!V:V)</f>
        <v>0</v>
      </c>
      <c r="I57" s="29">
        <f>SUMIF('Ingreso de Data'!R:R,'Resumin por Pago de Trabajador'!A57,'Ingreso de Data'!X:X)</f>
        <v>0</v>
      </c>
      <c r="J57" s="68">
        <f>SUMIF('Ingreso de Data'!R:R,'Resumin por Pago de Trabajador'!A57,'Ingreso de Data'!Y:Y)</f>
        <v>0</v>
      </c>
      <c r="L57" s="29">
        <f t="shared" si="2"/>
        <v>0</v>
      </c>
      <c r="M57" s="30">
        <f t="shared" si="3"/>
        <v>0</v>
      </c>
    </row>
    <row r="58" spans="1:13" x14ac:dyDescent="0.25">
      <c r="A58" s="29" t="str">
        <f>'Lista de Trabajadores'!A58</f>
        <v>T52</v>
      </c>
      <c r="B58" s="72">
        <f>'Lista de Trabajadores'!C58</f>
        <v>0</v>
      </c>
      <c r="C58" s="72">
        <f>'Lista de Trabajadores'!D58</f>
        <v>0</v>
      </c>
      <c r="D58" s="68">
        <f t="shared" si="4"/>
        <v>0</v>
      </c>
      <c r="F58" s="29">
        <f>SUMIF('Ingreso de Data'!R:R,'Resumin por Pago de Trabajador'!A58,'Ingreso de Data'!U:U)</f>
        <v>0</v>
      </c>
      <c r="G58" s="68">
        <f>SUMIF('Ingreso de Data'!R:R,'Resumin por Pago de Trabajador'!A58,'Ingreso de Data'!V:V)</f>
        <v>0</v>
      </c>
      <c r="I58" s="29">
        <f>SUMIF('Ingreso de Data'!R:R,'Resumin por Pago de Trabajador'!A58,'Ingreso de Data'!X:X)</f>
        <v>0</v>
      </c>
      <c r="J58" s="68">
        <f>SUMIF('Ingreso de Data'!R:R,'Resumin por Pago de Trabajador'!A58,'Ingreso de Data'!Y:Y)</f>
        <v>0</v>
      </c>
      <c r="L58" s="29">
        <f t="shared" si="2"/>
        <v>0</v>
      </c>
      <c r="M58" s="30">
        <f t="shared" si="3"/>
        <v>0</v>
      </c>
    </row>
    <row r="59" spans="1:13" x14ac:dyDescent="0.25">
      <c r="A59" s="29" t="str">
        <f>'Lista de Trabajadores'!A59</f>
        <v>T53</v>
      </c>
      <c r="B59" s="72">
        <f>'Lista de Trabajadores'!C59</f>
        <v>0</v>
      </c>
      <c r="C59" s="72">
        <f>'Lista de Trabajadores'!D59</f>
        <v>0</v>
      </c>
      <c r="D59" s="68">
        <f t="shared" si="4"/>
        <v>0</v>
      </c>
      <c r="F59" s="29">
        <f>SUMIF('Ingreso de Data'!R:R,'Resumin por Pago de Trabajador'!A59,'Ingreso de Data'!U:U)</f>
        <v>0</v>
      </c>
      <c r="G59" s="68">
        <f>SUMIF('Ingreso de Data'!R:R,'Resumin por Pago de Trabajador'!A59,'Ingreso de Data'!V:V)</f>
        <v>0</v>
      </c>
      <c r="I59" s="29">
        <f>SUMIF('Ingreso de Data'!R:R,'Resumin por Pago de Trabajador'!A59,'Ingreso de Data'!X:X)</f>
        <v>0</v>
      </c>
      <c r="J59" s="68">
        <f>SUMIF('Ingreso de Data'!R:R,'Resumin por Pago de Trabajador'!A59,'Ingreso de Data'!Y:Y)</f>
        <v>0</v>
      </c>
      <c r="L59" s="29">
        <f t="shared" si="2"/>
        <v>0</v>
      </c>
      <c r="M59" s="30">
        <f t="shared" si="3"/>
        <v>0</v>
      </c>
    </row>
    <row r="60" spans="1:13" x14ac:dyDescent="0.25">
      <c r="A60" s="29" t="str">
        <f>'Lista de Trabajadores'!A60</f>
        <v>T54</v>
      </c>
      <c r="B60" s="72">
        <f>'Lista de Trabajadores'!C60</f>
        <v>0</v>
      </c>
      <c r="C60" s="72">
        <f>'Lista de Trabajadores'!D60</f>
        <v>0</v>
      </c>
      <c r="D60" s="68">
        <f t="shared" si="4"/>
        <v>0</v>
      </c>
      <c r="F60" s="29">
        <f>SUMIF('Ingreso de Data'!R:R,'Resumin por Pago de Trabajador'!A60,'Ingreso de Data'!U:U)</f>
        <v>0</v>
      </c>
      <c r="G60" s="68">
        <f>SUMIF('Ingreso de Data'!R:R,'Resumin por Pago de Trabajador'!A60,'Ingreso de Data'!V:V)</f>
        <v>0</v>
      </c>
      <c r="I60" s="29">
        <f>SUMIF('Ingreso de Data'!R:R,'Resumin por Pago de Trabajador'!A60,'Ingreso de Data'!X:X)</f>
        <v>0</v>
      </c>
      <c r="J60" s="68">
        <f>SUMIF('Ingreso de Data'!R:R,'Resumin por Pago de Trabajador'!A60,'Ingreso de Data'!Y:Y)</f>
        <v>0</v>
      </c>
      <c r="L60" s="29">
        <f t="shared" si="2"/>
        <v>0</v>
      </c>
      <c r="M60" s="30">
        <f t="shared" si="3"/>
        <v>0</v>
      </c>
    </row>
    <row r="61" spans="1:13" x14ac:dyDescent="0.25">
      <c r="A61" s="29" t="str">
        <f>'Lista de Trabajadores'!A61</f>
        <v>T55</v>
      </c>
      <c r="B61" s="72">
        <f>'Lista de Trabajadores'!C61</f>
        <v>0</v>
      </c>
      <c r="C61" s="72">
        <f>'Lista de Trabajadores'!D61</f>
        <v>0</v>
      </c>
      <c r="D61" s="68">
        <f t="shared" si="4"/>
        <v>0</v>
      </c>
      <c r="F61" s="29">
        <f>SUMIF('Ingreso de Data'!R:R,'Resumin por Pago de Trabajador'!A61,'Ingreso de Data'!U:U)</f>
        <v>0</v>
      </c>
      <c r="G61" s="68">
        <f>SUMIF('Ingreso de Data'!R:R,'Resumin por Pago de Trabajador'!A61,'Ingreso de Data'!V:V)</f>
        <v>0</v>
      </c>
      <c r="I61" s="29">
        <f>SUMIF('Ingreso de Data'!R:R,'Resumin por Pago de Trabajador'!A61,'Ingreso de Data'!X:X)</f>
        <v>0</v>
      </c>
      <c r="J61" s="68">
        <f>SUMIF('Ingreso de Data'!R:R,'Resumin por Pago de Trabajador'!A61,'Ingreso de Data'!Y:Y)</f>
        <v>0</v>
      </c>
      <c r="L61" s="29">
        <f t="shared" si="2"/>
        <v>0</v>
      </c>
      <c r="M61" s="30">
        <f t="shared" si="3"/>
        <v>0</v>
      </c>
    </row>
    <row r="62" spans="1:13" x14ac:dyDescent="0.25">
      <c r="A62" s="29" t="str">
        <f>'Lista de Trabajadores'!A62</f>
        <v>T56</v>
      </c>
      <c r="B62" s="72">
        <f>'Lista de Trabajadores'!C62</f>
        <v>0</v>
      </c>
      <c r="C62" s="72">
        <f>'Lista de Trabajadores'!D62</f>
        <v>0</v>
      </c>
      <c r="D62" s="68">
        <f t="shared" si="4"/>
        <v>0</v>
      </c>
      <c r="F62" s="29">
        <f>SUMIF('Ingreso de Data'!R:R,'Resumin por Pago de Trabajador'!A62,'Ingreso de Data'!U:U)</f>
        <v>0</v>
      </c>
      <c r="G62" s="68">
        <f>SUMIF('Ingreso de Data'!R:R,'Resumin por Pago de Trabajador'!A62,'Ingreso de Data'!V:V)</f>
        <v>0</v>
      </c>
      <c r="I62" s="29">
        <f>SUMIF('Ingreso de Data'!R:R,'Resumin por Pago de Trabajador'!A62,'Ingreso de Data'!X:X)</f>
        <v>0</v>
      </c>
      <c r="J62" s="68">
        <f>SUMIF('Ingreso de Data'!R:R,'Resumin por Pago de Trabajador'!A62,'Ingreso de Data'!Y:Y)</f>
        <v>0</v>
      </c>
      <c r="L62" s="29">
        <f t="shared" si="2"/>
        <v>0</v>
      </c>
      <c r="M62" s="30">
        <f t="shared" si="3"/>
        <v>0</v>
      </c>
    </row>
    <row r="63" spans="1:13" x14ac:dyDescent="0.25">
      <c r="A63" s="29" t="str">
        <f>'Lista de Trabajadores'!A63</f>
        <v>T57</v>
      </c>
      <c r="B63" s="72">
        <f>'Lista de Trabajadores'!C63</f>
        <v>0</v>
      </c>
      <c r="C63" s="72">
        <f>'Lista de Trabajadores'!D63</f>
        <v>0</v>
      </c>
      <c r="D63" s="68">
        <f t="shared" si="4"/>
        <v>0</v>
      </c>
      <c r="F63" s="29">
        <f>SUMIF('Ingreso de Data'!R:R,'Resumin por Pago de Trabajador'!A63,'Ingreso de Data'!U:U)</f>
        <v>0</v>
      </c>
      <c r="G63" s="68">
        <f>SUMIF('Ingreso de Data'!R:R,'Resumin por Pago de Trabajador'!A63,'Ingreso de Data'!V:V)</f>
        <v>0</v>
      </c>
      <c r="I63" s="29">
        <f>SUMIF('Ingreso de Data'!R:R,'Resumin por Pago de Trabajador'!A63,'Ingreso de Data'!X:X)</f>
        <v>0</v>
      </c>
      <c r="J63" s="68">
        <f>SUMIF('Ingreso de Data'!R:R,'Resumin por Pago de Trabajador'!A63,'Ingreso de Data'!Y:Y)</f>
        <v>0</v>
      </c>
      <c r="L63" s="29">
        <f t="shared" si="2"/>
        <v>0</v>
      </c>
      <c r="M63" s="30">
        <f t="shared" si="3"/>
        <v>0</v>
      </c>
    </row>
    <row r="64" spans="1:13" x14ac:dyDescent="0.25">
      <c r="A64" s="29" t="str">
        <f>'Lista de Trabajadores'!A64</f>
        <v>T58</v>
      </c>
      <c r="B64" s="72">
        <f>'Lista de Trabajadores'!C64</f>
        <v>0</v>
      </c>
      <c r="C64" s="72">
        <f>'Lista de Trabajadores'!D64</f>
        <v>0</v>
      </c>
      <c r="D64" s="68">
        <f t="shared" si="4"/>
        <v>0</v>
      </c>
      <c r="F64" s="29">
        <f>SUMIF('Ingreso de Data'!R:R,'Resumin por Pago de Trabajador'!A64,'Ingreso de Data'!U:U)</f>
        <v>0</v>
      </c>
      <c r="G64" s="68">
        <f>SUMIF('Ingreso de Data'!R:R,'Resumin por Pago de Trabajador'!A64,'Ingreso de Data'!V:V)</f>
        <v>0</v>
      </c>
      <c r="I64" s="29">
        <f>SUMIF('Ingreso de Data'!R:R,'Resumin por Pago de Trabajador'!A64,'Ingreso de Data'!X:X)</f>
        <v>0</v>
      </c>
      <c r="J64" s="68">
        <f>SUMIF('Ingreso de Data'!R:R,'Resumin por Pago de Trabajador'!A64,'Ingreso de Data'!Y:Y)</f>
        <v>0</v>
      </c>
      <c r="L64" s="29">
        <f t="shared" si="2"/>
        <v>0</v>
      </c>
      <c r="M64" s="30">
        <f t="shared" si="3"/>
        <v>0</v>
      </c>
    </row>
    <row r="65" spans="1:13" x14ac:dyDescent="0.25">
      <c r="A65" s="29" t="str">
        <f>'Lista de Trabajadores'!A65</f>
        <v>T59</v>
      </c>
      <c r="B65" s="72">
        <f>'Lista de Trabajadores'!C65</f>
        <v>0</v>
      </c>
      <c r="C65" s="72">
        <f>'Lista de Trabajadores'!D65</f>
        <v>0</v>
      </c>
      <c r="D65" s="68">
        <f t="shared" si="4"/>
        <v>0</v>
      </c>
      <c r="F65" s="29">
        <f>SUMIF('Ingreso de Data'!R:R,'Resumin por Pago de Trabajador'!A65,'Ingreso de Data'!U:U)</f>
        <v>0</v>
      </c>
      <c r="G65" s="68">
        <f>SUMIF('Ingreso de Data'!R:R,'Resumin por Pago de Trabajador'!A65,'Ingreso de Data'!V:V)</f>
        <v>0</v>
      </c>
      <c r="I65" s="29">
        <f>SUMIF('Ingreso de Data'!R:R,'Resumin por Pago de Trabajador'!A65,'Ingreso de Data'!X:X)</f>
        <v>0</v>
      </c>
      <c r="J65" s="68">
        <f>SUMIF('Ingreso de Data'!R:R,'Resumin por Pago de Trabajador'!A65,'Ingreso de Data'!Y:Y)</f>
        <v>0</v>
      </c>
      <c r="L65" s="29">
        <f t="shared" si="2"/>
        <v>0</v>
      </c>
      <c r="M65" s="30">
        <f t="shared" si="3"/>
        <v>0</v>
      </c>
    </row>
    <row r="66" spans="1:13" x14ac:dyDescent="0.25">
      <c r="A66" s="29" t="str">
        <f>'Lista de Trabajadores'!A66</f>
        <v>T60</v>
      </c>
      <c r="B66" s="72">
        <f>'Lista de Trabajadores'!C66</f>
        <v>0</v>
      </c>
      <c r="C66" s="72">
        <f>'Lista de Trabajadores'!D66</f>
        <v>0</v>
      </c>
      <c r="D66" s="68">
        <f t="shared" si="4"/>
        <v>0</v>
      </c>
      <c r="F66" s="29">
        <f>SUMIF('Ingreso de Data'!R:R,'Resumin por Pago de Trabajador'!A66,'Ingreso de Data'!U:U)</f>
        <v>0</v>
      </c>
      <c r="G66" s="68">
        <f>SUMIF('Ingreso de Data'!R:R,'Resumin por Pago de Trabajador'!A66,'Ingreso de Data'!V:V)</f>
        <v>0</v>
      </c>
      <c r="I66" s="29">
        <f>SUMIF('Ingreso de Data'!R:R,'Resumin por Pago de Trabajador'!A66,'Ingreso de Data'!X:X)</f>
        <v>0</v>
      </c>
      <c r="J66" s="68">
        <f>SUMIF('Ingreso de Data'!R:R,'Resumin por Pago de Trabajador'!A66,'Ingreso de Data'!Y:Y)</f>
        <v>0</v>
      </c>
      <c r="L66" s="29">
        <f t="shared" si="2"/>
        <v>0</v>
      </c>
      <c r="M66" s="30">
        <f t="shared" si="3"/>
        <v>0</v>
      </c>
    </row>
    <row r="67" spans="1:13" x14ac:dyDescent="0.25">
      <c r="A67" s="29" t="str">
        <f>'Lista de Trabajadores'!A67</f>
        <v>T61</v>
      </c>
      <c r="B67" s="72">
        <f>'Lista de Trabajadores'!C67</f>
        <v>0</v>
      </c>
      <c r="C67" s="72">
        <f>'Lista de Trabajadores'!D67</f>
        <v>0</v>
      </c>
      <c r="D67" s="68">
        <f t="shared" si="4"/>
        <v>0</v>
      </c>
      <c r="F67" s="29">
        <f>SUMIF('Ingreso de Data'!R:R,'Resumin por Pago de Trabajador'!A67,'Ingreso de Data'!U:U)</f>
        <v>0</v>
      </c>
      <c r="G67" s="68">
        <f>SUMIF('Ingreso de Data'!R:R,'Resumin por Pago de Trabajador'!A67,'Ingreso de Data'!V:V)</f>
        <v>0</v>
      </c>
      <c r="I67" s="29">
        <f>SUMIF('Ingreso de Data'!R:R,'Resumin por Pago de Trabajador'!A67,'Ingreso de Data'!X:X)</f>
        <v>0</v>
      </c>
      <c r="J67" s="68">
        <f>SUMIF('Ingreso de Data'!R:R,'Resumin por Pago de Trabajador'!A67,'Ingreso de Data'!Y:Y)</f>
        <v>0</v>
      </c>
      <c r="L67" s="29">
        <f t="shared" si="2"/>
        <v>0</v>
      </c>
      <c r="M67" s="30">
        <f t="shared" si="3"/>
        <v>0</v>
      </c>
    </row>
    <row r="68" spans="1:13" x14ac:dyDescent="0.25">
      <c r="A68" s="29" t="str">
        <f>'Lista de Trabajadores'!A68</f>
        <v>T62</v>
      </c>
      <c r="B68" s="72">
        <f>'Lista de Trabajadores'!C68</f>
        <v>0</v>
      </c>
      <c r="C68" s="72">
        <f>'Lista de Trabajadores'!D68</f>
        <v>0</v>
      </c>
      <c r="D68" s="68">
        <f t="shared" si="4"/>
        <v>0</v>
      </c>
      <c r="F68" s="29">
        <f>SUMIF('Ingreso de Data'!R:R,'Resumin por Pago de Trabajador'!A68,'Ingreso de Data'!U:U)</f>
        <v>0</v>
      </c>
      <c r="G68" s="68">
        <f>SUMIF('Ingreso de Data'!R:R,'Resumin por Pago de Trabajador'!A68,'Ingreso de Data'!V:V)</f>
        <v>0</v>
      </c>
      <c r="I68" s="29">
        <f>SUMIF('Ingreso de Data'!R:R,'Resumin por Pago de Trabajador'!A68,'Ingreso de Data'!X:X)</f>
        <v>0</v>
      </c>
      <c r="J68" s="68">
        <f>SUMIF('Ingreso de Data'!R:R,'Resumin por Pago de Trabajador'!A68,'Ingreso de Data'!Y:Y)</f>
        <v>0</v>
      </c>
      <c r="L68" s="29">
        <f t="shared" si="2"/>
        <v>0</v>
      </c>
      <c r="M68" s="30">
        <f t="shared" si="3"/>
        <v>0</v>
      </c>
    </row>
    <row r="69" spans="1:13" x14ac:dyDescent="0.25">
      <c r="A69" s="29" t="str">
        <f>'Lista de Trabajadores'!A69</f>
        <v>T63</v>
      </c>
      <c r="B69" s="72">
        <f>'Lista de Trabajadores'!C69</f>
        <v>0</v>
      </c>
      <c r="C69" s="72">
        <f>'Lista de Trabajadores'!D69</f>
        <v>0</v>
      </c>
      <c r="D69" s="68">
        <f t="shared" si="4"/>
        <v>0</v>
      </c>
      <c r="F69" s="29">
        <f>SUMIF('Ingreso de Data'!R:R,'Resumin por Pago de Trabajador'!A69,'Ingreso de Data'!U:U)</f>
        <v>0</v>
      </c>
      <c r="G69" s="68">
        <f>SUMIF('Ingreso de Data'!R:R,'Resumin por Pago de Trabajador'!A69,'Ingreso de Data'!V:V)</f>
        <v>0</v>
      </c>
      <c r="I69" s="29">
        <f>SUMIF('Ingreso de Data'!R:R,'Resumin por Pago de Trabajador'!A69,'Ingreso de Data'!X:X)</f>
        <v>0</v>
      </c>
      <c r="J69" s="68">
        <f>SUMIF('Ingreso de Data'!R:R,'Resumin por Pago de Trabajador'!A69,'Ingreso de Data'!Y:Y)</f>
        <v>0</v>
      </c>
      <c r="L69" s="29">
        <f t="shared" si="2"/>
        <v>0</v>
      </c>
      <c r="M69" s="30">
        <f t="shared" si="3"/>
        <v>0</v>
      </c>
    </row>
    <row r="70" spans="1:13" x14ac:dyDescent="0.25">
      <c r="A70" s="29" t="str">
        <f>'Lista de Trabajadores'!A70</f>
        <v>T64</v>
      </c>
      <c r="B70" s="72">
        <f>'Lista de Trabajadores'!C70</f>
        <v>0</v>
      </c>
      <c r="C70" s="72">
        <f>'Lista de Trabajadores'!D70</f>
        <v>0</v>
      </c>
      <c r="D70" s="68">
        <f t="shared" si="4"/>
        <v>0</v>
      </c>
      <c r="F70" s="29">
        <f>SUMIF('Ingreso de Data'!R:R,'Resumin por Pago de Trabajador'!A70,'Ingreso de Data'!U:U)</f>
        <v>0</v>
      </c>
      <c r="G70" s="68">
        <f>SUMIF('Ingreso de Data'!R:R,'Resumin por Pago de Trabajador'!A70,'Ingreso de Data'!V:V)</f>
        <v>0</v>
      </c>
      <c r="I70" s="29">
        <f>SUMIF('Ingreso de Data'!R:R,'Resumin por Pago de Trabajador'!A70,'Ingreso de Data'!X:X)</f>
        <v>0</v>
      </c>
      <c r="J70" s="68">
        <f>SUMIF('Ingreso de Data'!R:R,'Resumin por Pago de Trabajador'!A70,'Ingreso de Data'!Y:Y)</f>
        <v>0</v>
      </c>
      <c r="L70" s="29">
        <f t="shared" si="2"/>
        <v>0</v>
      </c>
      <c r="M70" s="30">
        <f t="shared" si="3"/>
        <v>0</v>
      </c>
    </row>
    <row r="71" spans="1:13" x14ac:dyDescent="0.25">
      <c r="A71" s="29" t="str">
        <f>'Lista de Trabajadores'!A71</f>
        <v>T65</v>
      </c>
      <c r="B71" s="72">
        <f>'Lista de Trabajadores'!C71</f>
        <v>0</v>
      </c>
      <c r="C71" s="72">
        <f>'Lista de Trabajadores'!D71</f>
        <v>0</v>
      </c>
      <c r="D71" s="68">
        <f t="shared" ref="D71:D105" si="5">N71</f>
        <v>0</v>
      </c>
      <c r="F71" s="29">
        <f>SUMIF('Ingreso de Data'!R:R,'Resumin por Pago de Trabajador'!A71,'Ingreso de Data'!U:U)</f>
        <v>0</v>
      </c>
      <c r="G71" s="68">
        <f>SUMIF('Ingreso de Data'!R:R,'Resumin por Pago de Trabajador'!A71,'Ingreso de Data'!V:V)</f>
        <v>0</v>
      </c>
      <c r="I71" s="29">
        <f>SUMIF('Ingreso de Data'!R:R,'Resumin por Pago de Trabajador'!A71,'Ingreso de Data'!X:X)</f>
        <v>0</v>
      </c>
      <c r="J71" s="68">
        <f>SUMIF('Ingreso de Data'!R:R,'Resumin por Pago de Trabajador'!A71,'Ingreso de Data'!Y:Y)</f>
        <v>0</v>
      </c>
      <c r="L71" s="29">
        <f t="shared" si="2"/>
        <v>0</v>
      </c>
      <c r="M71" s="30">
        <f t="shared" si="3"/>
        <v>0</v>
      </c>
    </row>
    <row r="72" spans="1:13" x14ac:dyDescent="0.25">
      <c r="A72" s="29" t="str">
        <f>'Lista de Trabajadores'!A72</f>
        <v>T66</v>
      </c>
      <c r="B72" s="72">
        <f>'Lista de Trabajadores'!C72</f>
        <v>0</v>
      </c>
      <c r="C72" s="72">
        <f>'Lista de Trabajadores'!D72</f>
        <v>0</v>
      </c>
      <c r="D72" s="68">
        <f>N72</f>
        <v>0</v>
      </c>
      <c r="F72" s="29">
        <f>SUMIF('Ingreso de Data'!R:R,'Resumin por Pago de Trabajador'!A72,'Ingreso de Data'!U:U)</f>
        <v>0</v>
      </c>
      <c r="G72" s="68">
        <f>SUMIF('Ingreso de Data'!R:R,'Resumin por Pago de Trabajador'!A72,'Ingreso de Data'!V:V)</f>
        <v>0</v>
      </c>
      <c r="I72" s="29">
        <f>SUMIF('Ingreso de Data'!R:R,'Resumin por Pago de Trabajador'!A72,'Ingreso de Data'!X:X)</f>
        <v>0</v>
      </c>
      <c r="J72" s="68">
        <f>SUMIF('Ingreso de Data'!R:R,'Resumin por Pago de Trabajador'!A72,'Ingreso de Data'!Y:Y)</f>
        <v>0</v>
      </c>
      <c r="L72" s="29">
        <f t="shared" si="2"/>
        <v>0</v>
      </c>
      <c r="M72" s="30">
        <f t="shared" si="3"/>
        <v>0</v>
      </c>
    </row>
    <row r="73" spans="1:13" x14ac:dyDescent="0.25">
      <c r="A73" s="29" t="str">
        <f>'Lista de Trabajadores'!A73</f>
        <v>T67</v>
      </c>
      <c r="B73" s="72">
        <f>'Lista de Trabajadores'!C73</f>
        <v>0</v>
      </c>
      <c r="C73" s="72">
        <f>'Lista de Trabajadores'!D73</f>
        <v>0</v>
      </c>
      <c r="D73" s="68">
        <f t="shared" si="5"/>
        <v>0</v>
      </c>
      <c r="F73" s="29">
        <f>SUMIF('Ingreso de Data'!R:R,'Resumin por Pago de Trabajador'!A73,'Ingreso de Data'!U:U)</f>
        <v>0</v>
      </c>
      <c r="G73" s="68">
        <f>SUMIF('Ingreso de Data'!R:R,'Resumin por Pago de Trabajador'!A73,'Ingreso de Data'!V:V)</f>
        <v>0</v>
      </c>
      <c r="I73" s="29">
        <f>SUMIF('Ingreso de Data'!R:R,'Resumin por Pago de Trabajador'!A73,'Ingreso de Data'!X:X)</f>
        <v>0</v>
      </c>
      <c r="J73" s="68">
        <f>SUMIF('Ingreso de Data'!R:R,'Resumin por Pago de Trabajador'!A73,'Ingreso de Data'!Y:Y)</f>
        <v>0</v>
      </c>
      <c r="L73" s="29">
        <f t="shared" si="2"/>
        <v>0</v>
      </c>
      <c r="M73" s="30">
        <f t="shared" si="3"/>
        <v>0</v>
      </c>
    </row>
    <row r="74" spans="1:13" x14ac:dyDescent="0.25">
      <c r="A74" s="29" t="str">
        <f>'Lista de Trabajadores'!A74</f>
        <v>T68</v>
      </c>
      <c r="B74" s="72">
        <f>'Lista de Trabajadores'!C74</f>
        <v>0</v>
      </c>
      <c r="C74" s="72">
        <f>'Lista de Trabajadores'!D74</f>
        <v>0</v>
      </c>
      <c r="D74" s="68">
        <f t="shared" si="5"/>
        <v>0</v>
      </c>
      <c r="F74" s="29">
        <f>SUMIF('Ingreso de Data'!R:R,'Resumin por Pago de Trabajador'!A74,'Ingreso de Data'!U:U)</f>
        <v>0</v>
      </c>
      <c r="G74" s="68">
        <f>SUMIF('Ingreso de Data'!R:R,'Resumin por Pago de Trabajador'!A74,'Ingreso de Data'!V:V)</f>
        <v>0</v>
      </c>
      <c r="I74" s="29">
        <f>SUMIF('Ingreso de Data'!R:R,'Resumin por Pago de Trabajador'!A74,'Ingreso de Data'!X:X)</f>
        <v>0</v>
      </c>
      <c r="J74" s="68">
        <f>SUMIF('Ingreso de Data'!R:R,'Resumin por Pago de Trabajador'!A74,'Ingreso de Data'!Y:Y)</f>
        <v>0</v>
      </c>
      <c r="L74" s="29">
        <f t="shared" si="2"/>
        <v>0</v>
      </c>
      <c r="M74" s="30">
        <f t="shared" si="3"/>
        <v>0</v>
      </c>
    </row>
    <row r="75" spans="1:13" x14ac:dyDescent="0.25">
      <c r="A75" s="29" t="str">
        <f>'Lista de Trabajadores'!A75</f>
        <v>T69</v>
      </c>
      <c r="B75" s="72">
        <f>'Lista de Trabajadores'!C75</f>
        <v>0</v>
      </c>
      <c r="C75" s="72">
        <f>'Lista de Trabajadores'!D75</f>
        <v>0</v>
      </c>
      <c r="D75" s="68">
        <f t="shared" si="5"/>
        <v>0</v>
      </c>
      <c r="F75" s="29">
        <f>SUMIF('Ingreso de Data'!R:R,'Resumin por Pago de Trabajador'!A75,'Ingreso de Data'!U:U)</f>
        <v>0</v>
      </c>
      <c r="G75" s="68">
        <f>SUMIF('Ingreso de Data'!R:R,'Resumin por Pago de Trabajador'!A75,'Ingreso de Data'!V:V)</f>
        <v>0</v>
      </c>
      <c r="I75" s="29">
        <f>SUMIF('Ingreso de Data'!R:R,'Resumin por Pago de Trabajador'!A75,'Ingreso de Data'!X:X)</f>
        <v>0</v>
      </c>
      <c r="J75" s="68">
        <f>SUMIF('Ingreso de Data'!R:R,'Resumin por Pago de Trabajador'!A75,'Ingreso de Data'!Y:Y)</f>
        <v>0</v>
      </c>
      <c r="L75" s="29">
        <f t="shared" ref="L75:L105" si="6">+I75+F75</f>
        <v>0</v>
      </c>
      <c r="M75" s="30">
        <f t="shared" ref="M75:M105" si="7">+J75+G75</f>
        <v>0</v>
      </c>
    </row>
    <row r="76" spans="1:13" x14ac:dyDescent="0.25">
      <c r="A76" s="29" t="str">
        <f>'Lista de Trabajadores'!A76</f>
        <v>T70</v>
      </c>
      <c r="B76" s="72">
        <f>'Lista de Trabajadores'!C76</f>
        <v>0</v>
      </c>
      <c r="C76" s="72">
        <f>'Lista de Trabajadores'!D76</f>
        <v>0</v>
      </c>
      <c r="D76" s="68">
        <f t="shared" si="5"/>
        <v>0</v>
      </c>
      <c r="F76" s="29">
        <f>SUMIF('Ingreso de Data'!R:R,'Resumin por Pago de Trabajador'!A76,'Ingreso de Data'!U:U)</f>
        <v>0</v>
      </c>
      <c r="G76" s="68">
        <f>SUMIF('Ingreso de Data'!R:R,'Resumin por Pago de Trabajador'!A76,'Ingreso de Data'!V:V)</f>
        <v>0</v>
      </c>
      <c r="I76" s="29">
        <f>SUMIF('Ingreso de Data'!R:R,'Resumin por Pago de Trabajador'!A76,'Ingreso de Data'!X:X)</f>
        <v>0</v>
      </c>
      <c r="J76" s="68">
        <f>SUMIF('Ingreso de Data'!R:R,'Resumin por Pago de Trabajador'!A76,'Ingreso de Data'!Y:Y)</f>
        <v>0</v>
      </c>
      <c r="L76" s="29">
        <f t="shared" si="6"/>
        <v>0</v>
      </c>
      <c r="M76" s="30">
        <f t="shared" si="7"/>
        <v>0</v>
      </c>
    </row>
    <row r="77" spans="1:13" x14ac:dyDescent="0.25">
      <c r="A77" s="29" t="str">
        <f>'Lista de Trabajadores'!A77</f>
        <v>T71</v>
      </c>
      <c r="B77" s="72">
        <f>'Lista de Trabajadores'!C77</f>
        <v>0</v>
      </c>
      <c r="C77" s="72">
        <f>'Lista de Trabajadores'!D77</f>
        <v>0</v>
      </c>
      <c r="D77" s="68">
        <f t="shared" si="5"/>
        <v>0</v>
      </c>
      <c r="F77" s="29">
        <f>SUMIF('Ingreso de Data'!R:R,'Resumin por Pago de Trabajador'!A77,'Ingreso de Data'!U:U)</f>
        <v>0</v>
      </c>
      <c r="G77" s="68">
        <f>SUMIF('Ingreso de Data'!R:R,'Resumin por Pago de Trabajador'!A77,'Ingreso de Data'!V:V)</f>
        <v>0</v>
      </c>
      <c r="I77" s="29">
        <f>SUMIF('Ingreso de Data'!R:R,'Resumin por Pago de Trabajador'!A77,'Ingreso de Data'!X:X)</f>
        <v>0</v>
      </c>
      <c r="J77" s="68">
        <f>SUMIF('Ingreso de Data'!R:R,'Resumin por Pago de Trabajador'!A77,'Ingreso de Data'!Y:Y)</f>
        <v>0</v>
      </c>
      <c r="L77" s="29">
        <f t="shared" si="6"/>
        <v>0</v>
      </c>
      <c r="M77" s="30">
        <f t="shared" si="7"/>
        <v>0</v>
      </c>
    </row>
    <row r="78" spans="1:13" x14ac:dyDescent="0.25">
      <c r="A78" s="29" t="str">
        <f>'Lista de Trabajadores'!A78</f>
        <v>T72</v>
      </c>
      <c r="B78" s="72">
        <f>'Lista de Trabajadores'!C78</f>
        <v>0</v>
      </c>
      <c r="C78" s="72">
        <f>'Lista de Trabajadores'!D78</f>
        <v>0</v>
      </c>
      <c r="D78" s="68">
        <f t="shared" si="5"/>
        <v>0</v>
      </c>
      <c r="F78" s="29">
        <f>SUMIF('Ingreso de Data'!R:R,'Resumin por Pago de Trabajador'!A78,'Ingreso de Data'!U:U)</f>
        <v>0</v>
      </c>
      <c r="G78" s="68">
        <f>SUMIF('Ingreso de Data'!R:R,'Resumin por Pago de Trabajador'!A78,'Ingreso de Data'!V:V)</f>
        <v>0</v>
      </c>
      <c r="I78" s="29">
        <f>SUMIF('Ingreso de Data'!R:R,'Resumin por Pago de Trabajador'!A78,'Ingreso de Data'!X:X)</f>
        <v>0</v>
      </c>
      <c r="J78" s="68">
        <f>SUMIF('Ingreso de Data'!R:R,'Resumin por Pago de Trabajador'!A78,'Ingreso de Data'!Y:Y)</f>
        <v>0</v>
      </c>
      <c r="L78" s="29">
        <f t="shared" si="6"/>
        <v>0</v>
      </c>
      <c r="M78" s="30">
        <f t="shared" si="7"/>
        <v>0</v>
      </c>
    </row>
    <row r="79" spans="1:13" x14ac:dyDescent="0.25">
      <c r="A79" s="29" t="str">
        <f>'Lista de Trabajadores'!A79</f>
        <v>T73</v>
      </c>
      <c r="B79" s="72">
        <f>'Lista de Trabajadores'!C79</f>
        <v>0</v>
      </c>
      <c r="C79" s="72">
        <f>'Lista de Trabajadores'!D79</f>
        <v>0</v>
      </c>
      <c r="D79" s="68">
        <f t="shared" si="5"/>
        <v>0</v>
      </c>
      <c r="F79" s="29">
        <f>SUMIF('Ingreso de Data'!R:R,'Resumin por Pago de Trabajador'!A79,'Ingreso de Data'!U:U)</f>
        <v>0</v>
      </c>
      <c r="G79" s="68">
        <f>SUMIF('Ingreso de Data'!R:R,'Resumin por Pago de Trabajador'!A79,'Ingreso de Data'!V:V)</f>
        <v>0</v>
      </c>
      <c r="I79" s="29">
        <f>SUMIF('Ingreso de Data'!R:R,'Resumin por Pago de Trabajador'!A79,'Ingreso de Data'!X:X)</f>
        <v>0</v>
      </c>
      <c r="J79" s="68">
        <f>SUMIF('Ingreso de Data'!R:R,'Resumin por Pago de Trabajador'!A79,'Ingreso de Data'!Y:Y)</f>
        <v>0</v>
      </c>
      <c r="L79" s="29">
        <f t="shared" si="6"/>
        <v>0</v>
      </c>
      <c r="M79" s="30">
        <f t="shared" si="7"/>
        <v>0</v>
      </c>
    </row>
    <row r="80" spans="1:13" x14ac:dyDescent="0.25">
      <c r="A80" s="29" t="str">
        <f>'Lista de Trabajadores'!A80</f>
        <v>T74</v>
      </c>
      <c r="B80" s="72">
        <f>'Lista de Trabajadores'!C80</f>
        <v>0</v>
      </c>
      <c r="C80" s="72">
        <f>'Lista de Trabajadores'!D80</f>
        <v>0</v>
      </c>
      <c r="D80" s="68">
        <f t="shared" si="5"/>
        <v>0</v>
      </c>
      <c r="F80" s="29">
        <f>SUMIF('Ingreso de Data'!R:R,'Resumin por Pago de Trabajador'!A80,'Ingreso de Data'!U:U)</f>
        <v>0</v>
      </c>
      <c r="G80" s="68">
        <f>SUMIF('Ingreso de Data'!R:R,'Resumin por Pago de Trabajador'!A80,'Ingreso de Data'!V:V)</f>
        <v>0</v>
      </c>
      <c r="I80" s="29">
        <f>SUMIF('Ingreso de Data'!R:R,'Resumin por Pago de Trabajador'!A80,'Ingreso de Data'!X:X)</f>
        <v>0</v>
      </c>
      <c r="J80" s="68">
        <f>SUMIF('Ingreso de Data'!R:R,'Resumin por Pago de Trabajador'!A80,'Ingreso de Data'!Y:Y)</f>
        <v>0</v>
      </c>
      <c r="L80" s="29">
        <f t="shared" si="6"/>
        <v>0</v>
      </c>
      <c r="M80" s="30">
        <f t="shared" si="7"/>
        <v>0</v>
      </c>
    </row>
    <row r="81" spans="1:13" x14ac:dyDescent="0.25">
      <c r="A81" s="29" t="str">
        <f>'Lista de Trabajadores'!A81</f>
        <v>T75</v>
      </c>
      <c r="B81" s="72">
        <f>'Lista de Trabajadores'!C81</f>
        <v>0</v>
      </c>
      <c r="C81" s="72">
        <f>'Lista de Trabajadores'!D81</f>
        <v>0</v>
      </c>
      <c r="D81" s="68">
        <f t="shared" si="5"/>
        <v>0</v>
      </c>
      <c r="F81" s="29">
        <f>SUMIF('Ingreso de Data'!R:R,'Resumin por Pago de Trabajador'!A81,'Ingreso de Data'!U:U)</f>
        <v>0</v>
      </c>
      <c r="G81" s="68">
        <f>SUMIF('Ingreso de Data'!R:R,'Resumin por Pago de Trabajador'!A81,'Ingreso de Data'!V:V)</f>
        <v>0</v>
      </c>
      <c r="I81" s="29">
        <f>SUMIF('Ingreso de Data'!R:R,'Resumin por Pago de Trabajador'!A81,'Ingreso de Data'!X:X)</f>
        <v>0</v>
      </c>
      <c r="J81" s="68">
        <f>SUMIF('Ingreso de Data'!R:R,'Resumin por Pago de Trabajador'!A81,'Ingreso de Data'!Y:Y)</f>
        <v>0</v>
      </c>
      <c r="L81" s="29">
        <f t="shared" si="6"/>
        <v>0</v>
      </c>
      <c r="M81" s="30">
        <f t="shared" si="7"/>
        <v>0</v>
      </c>
    </row>
    <row r="82" spans="1:13" x14ac:dyDescent="0.25">
      <c r="A82" s="29" t="str">
        <f>'Lista de Trabajadores'!A82</f>
        <v>T76</v>
      </c>
      <c r="B82" s="72">
        <f>'Lista de Trabajadores'!C82</f>
        <v>0</v>
      </c>
      <c r="C82" s="72">
        <f>'Lista de Trabajadores'!D82</f>
        <v>0</v>
      </c>
      <c r="D82" s="68">
        <f t="shared" si="5"/>
        <v>0</v>
      </c>
      <c r="F82" s="29">
        <f>SUMIF('Ingreso de Data'!R:R,'Resumin por Pago de Trabajador'!A82,'Ingreso de Data'!U:U)</f>
        <v>0</v>
      </c>
      <c r="G82" s="68">
        <f>SUMIF('Ingreso de Data'!R:R,'Resumin por Pago de Trabajador'!A82,'Ingreso de Data'!V:V)</f>
        <v>0</v>
      </c>
      <c r="I82" s="29">
        <f>SUMIF('Ingreso de Data'!R:R,'Resumin por Pago de Trabajador'!A82,'Ingreso de Data'!X:X)</f>
        <v>0</v>
      </c>
      <c r="J82" s="68">
        <f>SUMIF('Ingreso de Data'!R:R,'Resumin por Pago de Trabajador'!A82,'Ingreso de Data'!Y:Y)</f>
        <v>0</v>
      </c>
      <c r="L82" s="29">
        <f t="shared" si="6"/>
        <v>0</v>
      </c>
      <c r="M82" s="30">
        <f t="shared" si="7"/>
        <v>0</v>
      </c>
    </row>
    <row r="83" spans="1:13" x14ac:dyDescent="0.25">
      <c r="A83" s="29" t="str">
        <f>'Lista de Trabajadores'!A83</f>
        <v>T77</v>
      </c>
      <c r="B83" s="72">
        <f>'Lista de Trabajadores'!C83</f>
        <v>0</v>
      </c>
      <c r="C83" s="72">
        <f>'Lista de Trabajadores'!D83</f>
        <v>0</v>
      </c>
      <c r="D83" s="68">
        <f t="shared" si="5"/>
        <v>0</v>
      </c>
      <c r="F83" s="29">
        <f>SUMIF('Ingreso de Data'!R:R,'Resumin por Pago de Trabajador'!A83,'Ingreso de Data'!U:U)</f>
        <v>0</v>
      </c>
      <c r="G83" s="68">
        <f>SUMIF('Ingreso de Data'!R:R,'Resumin por Pago de Trabajador'!A83,'Ingreso de Data'!V:V)</f>
        <v>0</v>
      </c>
      <c r="I83" s="29">
        <f>SUMIF('Ingreso de Data'!R:R,'Resumin por Pago de Trabajador'!A83,'Ingreso de Data'!X:X)</f>
        <v>0</v>
      </c>
      <c r="J83" s="68">
        <f>SUMIF('Ingreso de Data'!R:R,'Resumin por Pago de Trabajador'!A83,'Ingreso de Data'!Y:Y)</f>
        <v>0</v>
      </c>
      <c r="L83" s="29">
        <f t="shared" si="6"/>
        <v>0</v>
      </c>
      <c r="M83" s="30">
        <f t="shared" si="7"/>
        <v>0</v>
      </c>
    </row>
    <row r="84" spans="1:13" x14ac:dyDescent="0.25">
      <c r="A84" s="29" t="str">
        <f>'Lista de Trabajadores'!A84</f>
        <v>T78</v>
      </c>
      <c r="B84" s="72">
        <f>'Lista de Trabajadores'!C84</f>
        <v>0</v>
      </c>
      <c r="C84" s="72">
        <f>'Lista de Trabajadores'!D84</f>
        <v>0</v>
      </c>
      <c r="D84" s="68">
        <f t="shared" si="5"/>
        <v>0</v>
      </c>
      <c r="F84" s="29">
        <f>SUMIF('Ingreso de Data'!R:R,'Resumin por Pago de Trabajador'!A84,'Ingreso de Data'!U:U)</f>
        <v>0</v>
      </c>
      <c r="G84" s="68">
        <f>SUMIF('Ingreso de Data'!R:R,'Resumin por Pago de Trabajador'!A84,'Ingreso de Data'!V:V)</f>
        <v>0</v>
      </c>
      <c r="I84" s="29">
        <f>SUMIF('Ingreso de Data'!R:R,'Resumin por Pago de Trabajador'!A84,'Ingreso de Data'!X:X)</f>
        <v>0</v>
      </c>
      <c r="J84" s="68">
        <f>SUMIF('Ingreso de Data'!R:R,'Resumin por Pago de Trabajador'!A84,'Ingreso de Data'!Y:Y)</f>
        <v>0</v>
      </c>
      <c r="L84" s="29">
        <f t="shared" si="6"/>
        <v>0</v>
      </c>
      <c r="M84" s="30">
        <f t="shared" si="7"/>
        <v>0</v>
      </c>
    </row>
    <row r="85" spans="1:13" x14ac:dyDescent="0.25">
      <c r="A85" s="29" t="str">
        <f>'Lista de Trabajadores'!A85</f>
        <v>T79</v>
      </c>
      <c r="B85" s="72">
        <f>'Lista de Trabajadores'!C85</f>
        <v>0</v>
      </c>
      <c r="C85" s="72">
        <f>'Lista de Trabajadores'!D85</f>
        <v>0</v>
      </c>
      <c r="D85" s="68">
        <f t="shared" si="5"/>
        <v>0</v>
      </c>
      <c r="F85" s="29">
        <f>SUMIF('Ingreso de Data'!R:R,'Resumin por Pago de Trabajador'!A85,'Ingreso de Data'!U:U)</f>
        <v>0</v>
      </c>
      <c r="G85" s="68">
        <f>SUMIF('Ingreso de Data'!R:R,'Resumin por Pago de Trabajador'!A85,'Ingreso de Data'!V:V)</f>
        <v>0</v>
      </c>
      <c r="I85" s="29">
        <f>SUMIF('Ingreso de Data'!R:R,'Resumin por Pago de Trabajador'!A85,'Ingreso de Data'!X:X)</f>
        <v>0</v>
      </c>
      <c r="J85" s="68">
        <f>SUMIF('Ingreso de Data'!R:R,'Resumin por Pago de Trabajador'!A85,'Ingreso de Data'!Y:Y)</f>
        <v>0</v>
      </c>
      <c r="L85" s="29">
        <f t="shared" si="6"/>
        <v>0</v>
      </c>
      <c r="M85" s="30">
        <f t="shared" si="7"/>
        <v>0</v>
      </c>
    </row>
    <row r="86" spans="1:13" x14ac:dyDescent="0.25">
      <c r="A86" s="29" t="str">
        <f>'Lista de Trabajadores'!A86</f>
        <v>T80</v>
      </c>
      <c r="B86" s="72">
        <f>'Lista de Trabajadores'!C86</f>
        <v>0</v>
      </c>
      <c r="C86" s="72">
        <f>'Lista de Trabajadores'!D86</f>
        <v>0</v>
      </c>
      <c r="D86" s="68">
        <f t="shared" si="5"/>
        <v>0</v>
      </c>
      <c r="F86" s="29">
        <f>SUMIF('Ingreso de Data'!R:R,'Resumin por Pago de Trabajador'!A86,'Ingreso de Data'!U:U)</f>
        <v>0</v>
      </c>
      <c r="G86" s="68">
        <f>SUMIF('Ingreso de Data'!R:R,'Resumin por Pago de Trabajador'!A86,'Ingreso de Data'!V:V)</f>
        <v>0</v>
      </c>
      <c r="I86" s="29">
        <f>SUMIF('Ingreso de Data'!R:R,'Resumin por Pago de Trabajador'!A86,'Ingreso de Data'!X:X)</f>
        <v>0</v>
      </c>
      <c r="J86" s="68">
        <f>SUMIF('Ingreso de Data'!R:R,'Resumin por Pago de Trabajador'!A86,'Ingreso de Data'!Y:Y)</f>
        <v>0</v>
      </c>
      <c r="L86" s="29">
        <f t="shared" si="6"/>
        <v>0</v>
      </c>
      <c r="M86" s="30">
        <f t="shared" si="7"/>
        <v>0</v>
      </c>
    </row>
    <row r="87" spans="1:13" x14ac:dyDescent="0.25">
      <c r="A87" s="29" t="str">
        <f>'Lista de Trabajadores'!A87</f>
        <v>T81</v>
      </c>
      <c r="B87" s="72">
        <f>'Lista de Trabajadores'!C87</f>
        <v>0</v>
      </c>
      <c r="C87" s="72">
        <f>'Lista de Trabajadores'!D87</f>
        <v>0</v>
      </c>
      <c r="D87" s="68">
        <f t="shared" si="5"/>
        <v>0</v>
      </c>
      <c r="F87" s="29">
        <f>SUMIF('Ingreso de Data'!R:R,'Resumin por Pago de Trabajador'!A87,'Ingreso de Data'!U:U)</f>
        <v>0</v>
      </c>
      <c r="G87" s="68">
        <f>SUMIF('Ingreso de Data'!R:R,'Resumin por Pago de Trabajador'!A87,'Ingreso de Data'!V:V)</f>
        <v>0</v>
      </c>
      <c r="I87" s="29">
        <f>SUMIF('Ingreso de Data'!R:R,'Resumin por Pago de Trabajador'!A87,'Ingreso de Data'!X:X)</f>
        <v>0</v>
      </c>
      <c r="J87" s="68">
        <f>SUMIF('Ingreso de Data'!R:R,'Resumin por Pago de Trabajador'!A87,'Ingreso de Data'!Y:Y)</f>
        <v>0</v>
      </c>
      <c r="L87" s="29">
        <f t="shared" si="6"/>
        <v>0</v>
      </c>
      <c r="M87" s="30">
        <f t="shared" si="7"/>
        <v>0</v>
      </c>
    </row>
    <row r="88" spans="1:13" x14ac:dyDescent="0.25">
      <c r="A88" s="29" t="str">
        <f>'Lista de Trabajadores'!A88</f>
        <v>T82</v>
      </c>
      <c r="B88" s="72">
        <f>'Lista de Trabajadores'!C88</f>
        <v>0</v>
      </c>
      <c r="C88" s="72">
        <f>'Lista de Trabajadores'!D88</f>
        <v>0</v>
      </c>
      <c r="D88" s="68">
        <f t="shared" si="5"/>
        <v>0</v>
      </c>
      <c r="F88" s="29">
        <f>SUMIF('Ingreso de Data'!R:R,'Resumin por Pago de Trabajador'!A88,'Ingreso de Data'!U:U)</f>
        <v>0</v>
      </c>
      <c r="G88" s="68">
        <f>SUMIF('Ingreso de Data'!R:R,'Resumin por Pago de Trabajador'!A88,'Ingreso de Data'!V:V)</f>
        <v>0</v>
      </c>
      <c r="I88" s="29">
        <f>SUMIF('Ingreso de Data'!R:R,'Resumin por Pago de Trabajador'!A88,'Ingreso de Data'!X:X)</f>
        <v>0</v>
      </c>
      <c r="J88" s="68">
        <f>SUMIF('Ingreso de Data'!R:R,'Resumin por Pago de Trabajador'!A88,'Ingreso de Data'!Y:Y)</f>
        <v>0</v>
      </c>
      <c r="L88" s="29">
        <f t="shared" si="6"/>
        <v>0</v>
      </c>
      <c r="M88" s="30">
        <f t="shared" si="7"/>
        <v>0</v>
      </c>
    </row>
    <row r="89" spans="1:13" x14ac:dyDescent="0.25">
      <c r="A89" s="29" t="str">
        <f>'Lista de Trabajadores'!A89</f>
        <v>T83</v>
      </c>
      <c r="B89" s="72">
        <f>'Lista de Trabajadores'!C89</f>
        <v>0</v>
      </c>
      <c r="C89" s="72">
        <f>'Lista de Trabajadores'!D89</f>
        <v>0</v>
      </c>
      <c r="D89" s="68">
        <f t="shared" si="5"/>
        <v>0</v>
      </c>
      <c r="F89" s="29">
        <f>SUMIF('Ingreso de Data'!R:R,'Resumin por Pago de Trabajador'!A89,'Ingreso de Data'!U:U)</f>
        <v>0</v>
      </c>
      <c r="G89" s="68">
        <f>SUMIF('Ingreso de Data'!R:R,'Resumin por Pago de Trabajador'!A89,'Ingreso de Data'!V:V)</f>
        <v>0</v>
      </c>
      <c r="I89" s="29">
        <f>SUMIF('Ingreso de Data'!R:R,'Resumin por Pago de Trabajador'!A89,'Ingreso de Data'!X:X)</f>
        <v>0</v>
      </c>
      <c r="J89" s="68">
        <f>SUMIF('Ingreso de Data'!R:R,'Resumin por Pago de Trabajador'!A89,'Ingreso de Data'!Y:Y)</f>
        <v>0</v>
      </c>
      <c r="L89" s="29">
        <f t="shared" si="6"/>
        <v>0</v>
      </c>
      <c r="M89" s="30">
        <f t="shared" si="7"/>
        <v>0</v>
      </c>
    </row>
    <row r="90" spans="1:13" x14ac:dyDescent="0.25">
      <c r="A90" s="29" t="str">
        <f>'Lista de Trabajadores'!A90</f>
        <v>T84</v>
      </c>
      <c r="B90" s="72">
        <f>'Lista de Trabajadores'!C90</f>
        <v>0</v>
      </c>
      <c r="C90" s="72">
        <f>'Lista de Trabajadores'!D90</f>
        <v>0</v>
      </c>
      <c r="D90" s="68">
        <f t="shared" si="5"/>
        <v>0</v>
      </c>
      <c r="F90" s="29">
        <f>SUMIF('Ingreso de Data'!R:R,'Resumin por Pago de Trabajador'!A90,'Ingreso de Data'!U:U)</f>
        <v>0</v>
      </c>
      <c r="G90" s="68">
        <f>SUMIF('Ingreso de Data'!R:R,'Resumin por Pago de Trabajador'!A90,'Ingreso de Data'!V:V)</f>
        <v>0</v>
      </c>
      <c r="I90" s="29">
        <f>SUMIF('Ingreso de Data'!R:R,'Resumin por Pago de Trabajador'!A90,'Ingreso de Data'!X:X)</f>
        <v>0</v>
      </c>
      <c r="J90" s="68">
        <f>SUMIF('Ingreso de Data'!R:R,'Resumin por Pago de Trabajador'!A90,'Ingreso de Data'!Y:Y)</f>
        <v>0</v>
      </c>
      <c r="L90" s="29">
        <f t="shared" si="6"/>
        <v>0</v>
      </c>
      <c r="M90" s="30">
        <f t="shared" si="7"/>
        <v>0</v>
      </c>
    </row>
    <row r="91" spans="1:13" x14ac:dyDescent="0.25">
      <c r="A91" s="29" t="str">
        <f>'Lista de Trabajadores'!A91</f>
        <v>T85</v>
      </c>
      <c r="B91" s="72">
        <f>'Lista de Trabajadores'!C91</f>
        <v>0</v>
      </c>
      <c r="C91" s="72">
        <f>'Lista de Trabajadores'!D91</f>
        <v>0</v>
      </c>
      <c r="D91" s="68">
        <f t="shared" si="5"/>
        <v>0</v>
      </c>
      <c r="F91" s="29">
        <f>SUMIF('Ingreso de Data'!R:R,'Resumin por Pago de Trabajador'!A91,'Ingreso de Data'!U:U)</f>
        <v>0</v>
      </c>
      <c r="G91" s="68">
        <f>SUMIF('Ingreso de Data'!R:R,'Resumin por Pago de Trabajador'!A91,'Ingreso de Data'!V:V)</f>
        <v>0</v>
      </c>
      <c r="I91" s="29">
        <f>SUMIF('Ingreso de Data'!R:R,'Resumin por Pago de Trabajador'!A91,'Ingreso de Data'!X:X)</f>
        <v>0</v>
      </c>
      <c r="J91" s="68">
        <f>SUMIF('Ingreso de Data'!R:R,'Resumin por Pago de Trabajador'!A91,'Ingreso de Data'!Y:Y)</f>
        <v>0</v>
      </c>
      <c r="L91" s="29">
        <f t="shared" si="6"/>
        <v>0</v>
      </c>
      <c r="M91" s="30">
        <f t="shared" si="7"/>
        <v>0</v>
      </c>
    </row>
    <row r="92" spans="1:13" x14ac:dyDescent="0.25">
      <c r="A92" s="29" t="str">
        <f>'Lista de Trabajadores'!A92</f>
        <v>T86</v>
      </c>
      <c r="B92" s="72">
        <f>'Lista de Trabajadores'!C92</f>
        <v>0</v>
      </c>
      <c r="C92" s="72">
        <f>'Lista de Trabajadores'!D92</f>
        <v>0</v>
      </c>
      <c r="D92" s="68">
        <f t="shared" si="5"/>
        <v>0</v>
      </c>
      <c r="F92" s="29">
        <f>SUMIF('Ingreso de Data'!R:R,'Resumin por Pago de Trabajador'!A92,'Ingreso de Data'!U:U)</f>
        <v>0</v>
      </c>
      <c r="G92" s="68">
        <f>SUMIF('Ingreso de Data'!R:R,'Resumin por Pago de Trabajador'!A92,'Ingreso de Data'!V:V)</f>
        <v>0</v>
      </c>
      <c r="I92" s="29">
        <f>SUMIF('Ingreso de Data'!R:R,'Resumin por Pago de Trabajador'!A92,'Ingreso de Data'!X:X)</f>
        <v>0</v>
      </c>
      <c r="J92" s="68">
        <f>SUMIF('Ingreso de Data'!R:R,'Resumin por Pago de Trabajador'!A92,'Ingreso de Data'!Y:Y)</f>
        <v>0</v>
      </c>
      <c r="L92" s="29">
        <f t="shared" si="6"/>
        <v>0</v>
      </c>
      <c r="M92" s="30">
        <f t="shared" si="7"/>
        <v>0</v>
      </c>
    </row>
    <row r="93" spans="1:13" x14ac:dyDescent="0.25">
      <c r="A93" s="29" t="str">
        <f>'Lista de Trabajadores'!A93</f>
        <v>T87</v>
      </c>
      <c r="B93" s="72">
        <f>'Lista de Trabajadores'!C93</f>
        <v>0</v>
      </c>
      <c r="C93" s="72">
        <f>'Lista de Trabajadores'!D93</f>
        <v>0</v>
      </c>
      <c r="D93" s="68">
        <f t="shared" si="5"/>
        <v>0</v>
      </c>
      <c r="F93" s="29">
        <f>SUMIF('Ingreso de Data'!R:R,'Resumin por Pago de Trabajador'!A93,'Ingreso de Data'!U:U)</f>
        <v>0</v>
      </c>
      <c r="G93" s="68">
        <f>SUMIF('Ingreso de Data'!R:R,'Resumin por Pago de Trabajador'!A93,'Ingreso de Data'!V:V)</f>
        <v>0</v>
      </c>
      <c r="I93" s="29">
        <f>SUMIF('Ingreso de Data'!R:R,'Resumin por Pago de Trabajador'!A93,'Ingreso de Data'!X:X)</f>
        <v>0</v>
      </c>
      <c r="J93" s="68">
        <f>SUMIF('Ingreso de Data'!R:R,'Resumin por Pago de Trabajador'!A93,'Ingreso de Data'!Y:Y)</f>
        <v>0</v>
      </c>
      <c r="L93" s="29">
        <f t="shared" si="6"/>
        <v>0</v>
      </c>
      <c r="M93" s="30">
        <f t="shared" si="7"/>
        <v>0</v>
      </c>
    </row>
    <row r="94" spans="1:13" x14ac:dyDescent="0.25">
      <c r="A94" s="29" t="str">
        <f>'Lista de Trabajadores'!A94</f>
        <v>T88</v>
      </c>
      <c r="B94" s="72">
        <f>'Lista de Trabajadores'!C94</f>
        <v>0</v>
      </c>
      <c r="C94" s="72">
        <f>'Lista de Trabajadores'!D94</f>
        <v>0</v>
      </c>
      <c r="D94" s="68">
        <f t="shared" si="5"/>
        <v>0</v>
      </c>
      <c r="F94" s="29">
        <f>SUMIF('Ingreso de Data'!R:R,'Resumin por Pago de Trabajador'!A94,'Ingreso de Data'!U:U)</f>
        <v>0</v>
      </c>
      <c r="G94" s="68">
        <f>SUMIF('Ingreso de Data'!R:R,'Resumin por Pago de Trabajador'!A94,'Ingreso de Data'!V:V)</f>
        <v>0</v>
      </c>
      <c r="I94" s="29">
        <f>SUMIF('Ingreso de Data'!R:R,'Resumin por Pago de Trabajador'!A94,'Ingreso de Data'!X:X)</f>
        <v>0</v>
      </c>
      <c r="J94" s="68">
        <f>SUMIF('Ingreso de Data'!R:R,'Resumin por Pago de Trabajador'!A94,'Ingreso de Data'!Y:Y)</f>
        <v>0</v>
      </c>
      <c r="L94" s="29">
        <f t="shared" si="6"/>
        <v>0</v>
      </c>
      <c r="M94" s="30">
        <f t="shared" si="7"/>
        <v>0</v>
      </c>
    </row>
    <row r="95" spans="1:13" x14ac:dyDescent="0.25">
      <c r="A95" s="29" t="str">
        <f>'Lista de Trabajadores'!A95</f>
        <v>T89</v>
      </c>
      <c r="B95" s="72">
        <f>'Lista de Trabajadores'!C95</f>
        <v>0</v>
      </c>
      <c r="C95" s="72">
        <f>'Lista de Trabajadores'!D95</f>
        <v>0</v>
      </c>
      <c r="D95" s="68">
        <f t="shared" si="5"/>
        <v>0</v>
      </c>
      <c r="F95" s="29">
        <f>SUMIF('Ingreso de Data'!R:R,'Resumin por Pago de Trabajador'!A95,'Ingreso de Data'!U:U)</f>
        <v>0</v>
      </c>
      <c r="G95" s="68">
        <f>SUMIF('Ingreso de Data'!R:R,'Resumin por Pago de Trabajador'!A95,'Ingreso de Data'!V:V)</f>
        <v>0</v>
      </c>
      <c r="I95" s="29">
        <f>SUMIF('Ingreso de Data'!R:R,'Resumin por Pago de Trabajador'!A95,'Ingreso de Data'!X:X)</f>
        <v>0</v>
      </c>
      <c r="J95" s="68">
        <f>SUMIF('Ingreso de Data'!R:R,'Resumin por Pago de Trabajador'!A95,'Ingreso de Data'!Y:Y)</f>
        <v>0</v>
      </c>
      <c r="L95" s="29">
        <f t="shared" si="6"/>
        <v>0</v>
      </c>
      <c r="M95" s="30">
        <f t="shared" si="7"/>
        <v>0</v>
      </c>
    </row>
    <row r="96" spans="1:13" x14ac:dyDescent="0.25">
      <c r="A96" s="29" t="str">
        <f>'Lista de Trabajadores'!A96</f>
        <v>T90</v>
      </c>
      <c r="B96" s="72">
        <f>'Lista de Trabajadores'!C96</f>
        <v>0</v>
      </c>
      <c r="C96" s="72">
        <f>'Lista de Trabajadores'!D96</f>
        <v>0</v>
      </c>
      <c r="D96" s="68">
        <f t="shared" si="5"/>
        <v>0</v>
      </c>
      <c r="F96" s="29">
        <f>SUMIF('Ingreso de Data'!R:R,'Resumin por Pago de Trabajador'!A96,'Ingreso de Data'!U:U)</f>
        <v>0</v>
      </c>
      <c r="G96" s="68">
        <f>SUMIF('Ingreso de Data'!R:R,'Resumin por Pago de Trabajador'!A96,'Ingreso de Data'!V:V)</f>
        <v>0</v>
      </c>
      <c r="I96" s="29">
        <f>SUMIF('Ingreso de Data'!R:R,'Resumin por Pago de Trabajador'!A96,'Ingreso de Data'!X:X)</f>
        <v>0</v>
      </c>
      <c r="J96" s="68">
        <f>SUMIF('Ingreso de Data'!R:R,'Resumin por Pago de Trabajador'!A96,'Ingreso de Data'!Y:Y)</f>
        <v>0</v>
      </c>
      <c r="L96" s="29">
        <f t="shared" si="6"/>
        <v>0</v>
      </c>
      <c r="M96" s="30">
        <f t="shared" si="7"/>
        <v>0</v>
      </c>
    </row>
    <row r="97" spans="1:13" x14ac:dyDescent="0.25">
      <c r="A97" s="29" t="str">
        <f>'Lista de Trabajadores'!A97</f>
        <v>T91</v>
      </c>
      <c r="B97" s="72">
        <f>'Lista de Trabajadores'!C97</f>
        <v>0</v>
      </c>
      <c r="C97" s="72">
        <f>'Lista de Trabajadores'!D97</f>
        <v>0</v>
      </c>
      <c r="D97" s="68">
        <f t="shared" si="5"/>
        <v>0</v>
      </c>
      <c r="F97" s="29">
        <f>SUMIF('Ingreso de Data'!R:R,'Resumin por Pago de Trabajador'!A97,'Ingreso de Data'!U:U)</f>
        <v>0</v>
      </c>
      <c r="G97" s="68">
        <f>SUMIF('Ingreso de Data'!R:R,'Resumin por Pago de Trabajador'!A97,'Ingreso de Data'!V:V)</f>
        <v>0</v>
      </c>
      <c r="I97" s="29">
        <f>SUMIF('Ingreso de Data'!R:R,'Resumin por Pago de Trabajador'!A97,'Ingreso de Data'!X:X)</f>
        <v>0</v>
      </c>
      <c r="J97" s="68">
        <f>SUMIF('Ingreso de Data'!R:R,'Resumin por Pago de Trabajador'!A97,'Ingreso de Data'!Y:Y)</f>
        <v>0</v>
      </c>
      <c r="L97" s="29">
        <f t="shared" si="6"/>
        <v>0</v>
      </c>
      <c r="M97" s="30">
        <f t="shared" si="7"/>
        <v>0</v>
      </c>
    </row>
    <row r="98" spans="1:13" x14ac:dyDescent="0.25">
      <c r="A98" s="29" t="str">
        <f>'Lista de Trabajadores'!A98</f>
        <v>T92</v>
      </c>
      <c r="B98" s="72">
        <f>'Lista de Trabajadores'!C98</f>
        <v>0</v>
      </c>
      <c r="C98" s="72">
        <f>'Lista de Trabajadores'!D98</f>
        <v>0</v>
      </c>
      <c r="D98" s="68">
        <f t="shared" si="5"/>
        <v>0</v>
      </c>
      <c r="F98" s="29">
        <f>SUMIF('Ingreso de Data'!R:R,'Resumin por Pago de Trabajador'!A98,'Ingreso de Data'!U:U)</f>
        <v>0</v>
      </c>
      <c r="G98" s="68">
        <f>SUMIF('Ingreso de Data'!R:R,'Resumin por Pago de Trabajador'!A98,'Ingreso de Data'!V:V)</f>
        <v>0</v>
      </c>
      <c r="I98" s="29">
        <f>SUMIF('Ingreso de Data'!R:R,'Resumin por Pago de Trabajador'!A98,'Ingreso de Data'!X:X)</f>
        <v>0</v>
      </c>
      <c r="J98" s="68">
        <f>SUMIF('Ingreso de Data'!R:R,'Resumin por Pago de Trabajador'!A98,'Ingreso de Data'!Y:Y)</f>
        <v>0</v>
      </c>
      <c r="L98" s="29">
        <f t="shared" si="6"/>
        <v>0</v>
      </c>
      <c r="M98" s="30">
        <f t="shared" si="7"/>
        <v>0</v>
      </c>
    </row>
    <row r="99" spans="1:13" x14ac:dyDescent="0.25">
      <c r="A99" s="29" t="str">
        <f>'Lista de Trabajadores'!A99</f>
        <v>T93</v>
      </c>
      <c r="B99" s="72">
        <f>'Lista de Trabajadores'!C99</f>
        <v>0</v>
      </c>
      <c r="C99" s="72">
        <f>'Lista de Trabajadores'!D99</f>
        <v>0</v>
      </c>
      <c r="D99" s="68">
        <f t="shared" si="5"/>
        <v>0</v>
      </c>
      <c r="F99" s="29">
        <f>SUMIF('Ingreso de Data'!R:R,'Resumin por Pago de Trabajador'!A99,'Ingreso de Data'!U:U)</f>
        <v>0</v>
      </c>
      <c r="G99" s="68">
        <f>SUMIF('Ingreso de Data'!R:R,'Resumin por Pago de Trabajador'!A99,'Ingreso de Data'!V:V)</f>
        <v>0</v>
      </c>
      <c r="I99" s="29">
        <f>SUMIF('Ingreso de Data'!R:R,'Resumin por Pago de Trabajador'!A99,'Ingreso de Data'!X:X)</f>
        <v>0</v>
      </c>
      <c r="J99" s="68">
        <f>SUMIF('Ingreso de Data'!R:R,'Resumin por Pago de Trabajador'!A99,'Ingreso de Data'!Y:Y)</f>
        <v>0</v>
      </c>
      <c r="L99" s="29">
        <f t="shared" si="6"/>
        <v>0</v>
      </c>
      <c r="M99" s="30">
        <f t="shared" si="7"/>
        <v>0</v>
      </c>
    </row>
    <row r="100" spans="1:13" x14ac:dyDescent="0.25">
      <c r="A100" s="29" t="str">
        <f>'Lista de Trabajadores'!A100</f>
        <v>T94</v>
      </c>
      <c r="B100" s="72">
        <f>'Lista de Trabajadores'!C100</f>
        <v>0</v>
      </c>
      <c r="C100" s="72">
        <f>'Lista de Trabajadores'!D100</f>
        <v>0</v>
      </c>
      <c r="D100" s="68">
        <f t="shared" si="5"/>
        <v>0</v>
      </c>
      <c r="F100" s="29">
        <f>SUMIF('Ingreso de Data'!R:R,'Resumin por Pago de Trabajador'!A100,'Ingreso de Data'!U:U)</f>
        <v>0</v>
      </c>
      <c r="G100" s="68">
        <f>SUMIF('Ingreso de Data'!R:R,'Resumin por Pago de Trabajador'!A100,'Ingreso de Data'!V:V)</f>
        <v>0</v>
      </c>
      <c r="I100" s="29">
        <f>SUMIF('Ingreso de Data'!R:R,'Resumin por Pago de Trabajador'!A100,'Ingreso de Data'!X:X)</f>
        <v>0</v>
      </c>
      <c r="J100" s="68">
        <f>SUMIF('Ingreso de Data'!R:R,'Resumin por Pago de Trabajador'!A100,'Ingreso de Data'!Y:Y)</f>
        <v>0</v>
      </c>
      <c r="L100" s="29">
        <f t="shared" si="6"/>
        <v>0</v>
      </c>
      <c r="M100" s="30">
        <f t="shared" si="7"/>
        <v>0</v>
      </c>
    </row>
    <row r="101" spans="1:13" x14ac:dyDescent="0.25">
      <c r="A101" s="29" t="str">
        <f>'Lista de Trabajadores'!A101</f>
        <v>T95</v>
      </c>
      <c r="B101" s="72">
        <f>'Lista de Trabajadores'!C101</f>
        <v>0</v>
      </c>
      <c r="C101" s="72">
        <f>'Lista de Trabajadores'!D101</f>
        <v>0</v>
      </c>
      <c r="D101" s="68">
        <f t="shared" si="5"/>
        <v>0</v>
      </c>
      <c r="F101" s="29">
        <f>SUMIF('Ingreso de Data'!R:R,'Resumin por Pago de Trabajador'!A101,'Ingreso de Data'!U:U)</f>
        <v>0</v>
      </c>
      <c r="G101" s="68">
        <f>SUMIF('Ingreso de Data'!R:R,'Resumin por Pago de Trabajador'!A101,'Ingreso de Data'!V:V)</f>
        <v>0</v>
      </c>
      <c r="I101" s="29">
        <f>SUMIF('Ingreso de Data'!R:R,'Resumin por Pago de Trabajador'!A101,'Ingreso de Data'!X:X)</f>
        <v>0</v>
      </c>
      <c r="J101" s="68">
        <f>SUMIF('Ingreso de Data'!R:R,'Resumin por Pago de Trabajador'!A101,'Ingreso de Data'!Y:Y)</f>
        <v>0</v>
      </c>
      <c r="L101" s="29">
        <f t="shared" si="6"/>
        <v>0</v>
      </c>
      <c r="M101" s="30">
        <f t="shared" si="7"/>
        <v>0</v>
      </c>
    </row>
    <row r="102" spans="1:13" x14ac:dyDescent="0.25">
      <c r="A102" s="29" t="str">
        <f>'Lista de Trabajadores'!A102</f>
        <v>T96</v>
      </c>
      <c r="B102" s="72">
        <f>'Lista de Trabajadores'!C102</f>
        <v>0</v>
      </c>
      <c r="C102" s="72">
        <f>'Lista de Trabajadores'!D102</f>
        <v>0</v>
      </c>
      <c r="D102" s="68">
        <f t="shared" si="5"/>
        <v>0</v>
      </c>
      <c r="F102" s="29">
        <f>SUMIF('Ingreso de Data'!R:R,'Resumin por Pago de Trabajador'!A102,'Ingreso de Data'!U:U)</f>
        <v>0</v>
      </c>
      <c r="G102" s="68">
        <f>SUMIF('Ingreso de Data'!R:R,'Resumin por Pago de Trabajador'!A102,'Ingreso de Data'!V:V)</f>
        <v>0</v>
      </c>
      <c r="I102" s="29">
        <f>SUMIF('Ingreso de Data'!R:R,'Resumin por Pago de Trabajador'!A102,'Ingreso de Data'!X:X)</f>
        <v>0</v>
      </c>
      <c r="J102" s="68">
        <f>SUMIF('Ingreso de Data'!R:R,'Resumin por Pago de Trabajador'!A102,'Ingreso de Data'!Y:Y)</f>
        <v>0</v>
      </c>
      <c r="L102" s="29">
        <f t="shared" si="6"/>
        <v>0</v>
      </c>
      <c r="M102" s="30">
        <f t="shared" si="7"/>
        <v>0</v>
      </c>
    </row>
    <row r="103" spans="1:13" x14ac:dyDescent="0.25">
      <c r="A103" s="29" t="str">
        <f>'Lista de Trabajadores'!A103</f>
        <v>T97</v>
      </c>
      <c r="B103" s="72">
        <f>'Lista de Trabajadores'!C103</f>
        <v>0</v>
      </c>
      <c r="C103" s="72">
        <f>'Lista de Trabajadores'!D103</f>
        <v>0</v>
      </c>
      <c r="D103" s="68">
        <f t="shared" si="5"/>
        <v>0</v>
      </c>
      <c r="F103" s="29">
        <f>SUMIF('Ingreso de Data'!R:R,'Resumin por Pago de Trabajador'!A103,'Ingreso de Data'!U:U)</f>
        <v>0</v>
      </c>
      <c r="G103" s="68">
        <f>SUMIF('Ingreso de Data'!R:R,'Resumin por Pago de Trabajador'!A103,'Ingreso de Data'!V:V)</f>
        <v>0</v>
      </c>
      <c r="I103" s="29">
        <f>SUMIF('Ingreso de Data'!R:R,'Resumin por Pago de Trabajador'!A103,'Ingreso de Data'!X:X)</f>
        <v>0</v>
      </c>
      <c r="J103" s="68">
        <f>SUMIF('Ingreso de Data'!R:R,'Resumin por Pago de Trabajador'!A103,'Ingreso de Data'!Y:Y)</f>
        <v>0</v>
      </c>
      <c r="L103" s="29">
        <f t="shared" si="6"/>
        <v>0</v>
      </c>
      <c r="M103" s="30">
        <f t="shared" si="7"/>
        <v>0</v>
      </c>
    </row>
    <row r="104" spans="1:13" x14ac:dyDescent="0.25">
      <c r="A104" s="29" t="str">
        <f>'Lista de Trabajadores'!A104</f>
        <v>T98</v>
      </c>
      <c r="B104" s="72">
        <f>'Lista de Trabajadores'!C104</f>
        <v>0</v>
      </c>
      <c r="C104" s="72">
        <f>'Lista de Trabajadores'!D104</f>
        <v>0</v>
      </c>
      <c r="D104" s="68">
        <f t="shared" si="5"/>
        <v>0</v>
      </c>
      <c r="F104" s="29">
        <f>SUMIF('Ingreso de Data'!R:R,'Resumin por Pago de Trabajador'!A104,'Ingreso de Data'!U:U)</f>
        <v>0</v>
      </c>
      <c r="G104" s="68">
        <f>SUMIF('Ingreso de Data'!R:R,'Resumin por Pago de Trabajador'!A104,'Ingreso de Data'!V:V)</f>
        <v>0</v>
      </c>
      <c r="I104" s="29">
        <f>SUMIF('Ingreso de Data'!R:R,'Resumin por Pago de Trabajador'!A104,'Ingreso de Data'!X:X)</f>
        <v>0</v>
      </c>
      <c r="J104" s="68">
        <f>SUMIF('Ingreso de Data'!R:R,'Resumin por Pago de Trabajador'!A104,'Ingreso de Data'!Y:Y)</f>
        <v>0</v>
      </c>
      <c r="L104" s="29">
        <f t="shared" si="6"/>
        <v>0</v>
      </c>
      <c r="M104" s="30">
        <f t="shared" si="7"/>
        <v>0</v>
      </c>
    </row>
    <row r="105" spans="1:13" x14ac:dyDescent="0.25">
      <c r="A105" s="29">
        <f>'Lista de Trabajadores'!A105</f>
        <v>0</v>
      </c>
      <c r="B105" s="72">
        <f>'Lista de Trabajadores'!C105</f>
        <v>0</v>
      </c>
      <c r="C105" s="72">
        <f>'Lista de Trabajadores'!D105</f>
        <v>0</v>
      </c>
      <c r="D105" s="68">
        <f t="shared" si="5"/>
        <v>0</v>
      </c>
      <c r="F105" s="29">
        <f>SUMIF('Ingreso de Data'!R:R,'Resumin por Pago de Trabajador'!A105,'Ingreso de Data'!U:U)</f>
        <v>0</v>
      </c>
      <c r="G105" s="68">
        <f>SUMIF('Ingreso de Data'!R:R,'Resumin por Pago de Trabajador'!A105,'Ingreso de Data'!V:V)</f>
        <v>0</v>
      </c>
      <c r="I105" s="29">
        <f>SUMIF('Ingreso de Data'!R:R,'Resumin por Pago de Trabajador'!A105,'Ingreso de Data'!X:X)</f>
        <v>0</v>
      </c>
      <c r="J105" s="68">
        <f>SUMIF('Ingreso de Data'!R:R,'Resumin por Pago de Trabajador'!A105,'Ingreso de Data'!Y:Y)</f>
        <v>0</v>
      </c>
      <c r="L105" s="29">
        <f t="shared" si="6"/>
        <v>0</v>
      </c>
      <c r="M105" s="30">
        <f t="shared" si="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5"/>
  <sheetViews>
    <sheetView topLeftCell="B1" workbookViewId="0">
      <selection activeCell="G7" sqref="G7:G28"/>
    </sheetView>
  </sheetViews>
  <sheetFormatPr defaultColWidth="9.140625" defaultRowHeight="15" x14ac:dyDescent="0.25"/>
  <cols>
    <col min="1" max="1" width="4.85546875" customWidth="1"/>
    <col min="2" max="2" width="18.7109375" customWidth="1"/>
    <col min="3" max="3" width="20.42578125" customWidth="1"/>
    <col min="4" max="4" width="22" customWidth="1"/>
    <col min="5" max="5" width="13.28515625" customWidth="1"/>
    <col min="6" max="6" width="2" customWidth="1"/>
    <col min="7" max="12" width="11.42578125"/>
    <col min="13" max="13" width="13.42578125" customWidth="1"/>
    <col min="14" max="14" width="14.28515625" customWidth="1"/>
    <col min="15" max="15" width="11.42578125"/>
  </cols>
  <sheetData>
    <row r="1" spans="1:18" ht="18.75" x14ac:dyDescent="0.3">
      <c r="A1" s="1" t="s">
        <v>183</v>
      </c>
      <c r="B1" s="1"/>
      <c r="E1" s="5" t="s">
        <v>184</v>
      </c>
      <c r="G1" s="15" t="s">
        <v>191</v>
      </c>
      <c r="H1" s="15" t="s">
        <v>190</v>
      </c>
      <c r="I1" s="15" t="s">
        <v>192</v>
      </c>
    </row>
    <row r="2" spans="1:18" x14ac:dyDescent="0.25">
      <c r="A2" s="4"/>
      <c r="B2" s="4"/>
      <c r="E2" s="9">
        <v>42200</v>
      </c>
      <c r="F2" s="6"/>
      <c r="G2" s="74">
        <v>17</v>
      </c>
      <c r="H2" s="74">
        <v>4</v>
      </c>
      <c r="I2" s="74">
        <f>+(G2*9)+(H2*8)</f>
        <v>185</v>
      </c>
      <c r="J2" s="7"/>
      <c r="K2" s="7"/>
      <c r="L2" s="7"/>
      <c r="M2" s="7"/>
      <c r="N2" s="7"/>
      <c r="O2" s="7"/>
      <c r="P2" s="7"/>
    </row>
    <row r="3" spans="1:18" x14ac:dyDescent="0.25">
      <c r="A3" s="4"/>
      <c r="B3" s="4"/>
      <c r="D3" s="8"/>
      <c r="F3" s="10"/>
      <c r="G3" s="7"/>
      <c r="H3" s="7"/>
      <c r="I3" s="7"/>
      <c r="J3" s="7"/>
      <c r="K3" s="7"/>
      <c r="L3" s="7"/>
      <c r="M3" s="7"/>
      <c r="N3" s="7"/>
      <c r="O3" s="7"/>
      <c r="P3" s="7"/>
    </row>
    <row r="4" spans="1:18" x14ac:dyDescent="0.25">
      <c r="A4" s="11"/>
      <c r="B4" s="11"/>
      <c r="G4" s="7"/>
      <c r="H4" s="7"/>
      <c r="I4" s="7"/>
      <c r="J4" s="7"/>
      <c r="K4" s="7"/>
      <c r="L4" s="7"/>
      <c r="M4" s="7"/>
      <c r="N4" s="7"/>
      <c r="O4" s="7"/>
      <c r="P4" s="7"/>
    </row>
    <row r="5" spans="1:18" x14ac:dyDescent="0.25">
      <c r="A5" s="12" t="s">
        <v>9</v>
      </c>
      <c r="B5" s="12"/>
      <c r="C5" s="12" t="s">
        <v>10</v>
      </c>
      <c r="D5" s="12" t="s">
        <v>11</v>
      </c>
      <c r="E5" s="13" t="s">
        <v>187</v>
      </c>
      <c r="G5" s="14" t="s">
        <v>12</v>
      </c>
      <c r="H5" s="14" t="s">
        <v>13</v>
      </c>
      <c r="I5" s="14" t="s">
        <v>14</v>
      </c>
      <c r="J5" s="14" t="s">
        <v>15</v>
      </c>
      <c r="K5" s="15" t="s">
        <v>16</v>
      </c>
      <c r="L5" s="14" t="s">
        <v>17</v>
      </c>
      <c r="M5" s="15" t="s">
        <v>18</v>
      </c>
      <c r="N5" s="15" t="s">
        <v>19</v>
      </c>
      <c r="O5" s="14" t="s">
        <v>187</v>
      </c>
      <c r="P5" s="103"/>
    </row>
    <row r="6" spans="1:18" x14ac:dyDescent="0.25">
      <c r="A6" s="16" t="s">
        <v>20</v>
      </c>
      <c r="B6" s="16"/>
      <c r="C6" s="16" t="s">
        <v>21</v>
      </c>
      <c r="D6" s="16" t="s">
        <v>21</v>
      </c>
      <c r="E6" s="68">
        <f>O6</f>
        <v>2.0273493857493858</v>
      </c>
      <c r="F6" s="17"/>
      <c r="G6" s="65"/>
      <c r="H6" s="65"/>
      <c r="I6" s="19"/>
      <c r="J6" s="19"/>
      <c r="K6" s="19"/>
      <c r="L6" s="19"/>
      <c r="M6" s="19"/>
      <c r="N6" s="19"/>
      <c r="O6" s="68">
        <f>AVERAGE(O7:O28)</f>
        <v>2.0273493857493858</v>
      </c>
      <c r="P6" s="104"/>
      <c r="R6" t="s">
        <v>263</v>
      </c>
    </row>
    <row r="7" spans="1:18" x14ac:dyDescent="0.25">
      <c r="A7" s="18" t="s">
        <v>22</v>
      </c>
      <c r="B7" s="18" t="str">
        <f>_xlfn.CONCAT(C7,D7)</f>
        <v>Manuel   A.Campos Jimenez</v>
      </c>
      <c r="C7" s="63" t="s">
        <v>23</v>
      </c>
      <c r="D7" s="63" t="s">
        <v>24</v>
      </c>
      <c r="E7" s="68">
        <f t="shared" ref="E7:E70" si="0">O7</f>
        <v>2.2283756756756756</v>
      </c>
      <c r="G7" s="66">
        <v>284.31</v>
      </c>
      <c r="H7" s="67"/>
      <c r="I7" s="68">
        <f>G7/12</f>
        <v>23.692499999999999</v>
      </c>
      <c r="J7" s="68">
        <f>G7/12</f>
        <v>23.692499999999999</v>
      </c>
      <c r="K7" s="68">
        <f>G7/12</f>
        <v>23.692499999999999</v>
      </c>
      <c r="L7" s="68">
        <f>G7*2%</f>
        <v>5.6862000000000004</v>
      </c>
      <c r="M7" s="68">
        <f>G7*18%</f>
        <v>51.175799999999995</v>
      </c>
      <c r="N7" s="68">
        <f>SUM(G7:M7)</f>
        <v>412.24949999999995</v>
      </c>
      <c r="O7" s="68">
        <f>N7/$I$2</f>
        <v>2.2283756756756756</v>
      </c>
      <c r="P7" s="104"/>
      <c r="R7" t="str">
        <f>$R$6 &amp; "'" &amp;C7 &amp; "'" &amp; ",'" &amp; D7 &amp; "',"  &amp; "3)"</f>
        <v>insert into Employee (FirstName,LastName,MainRoleID) values ('Manuel   A.','Campos Jimenez',3)</v>
      </c>
    </row>
    <row r="8" spans="1:18" x14ac:dyDescent="0.25">
      <c r="A8" s="18" t="s">
        <v>25</v>
      </c>
      <c r="B8" s="18" t="str">
        <f t="shared" ref="B8:B28" si="1">_xlfn.CONCAT(C8,D8)</f>
        <v>Alejandro  JoséGuzman</v>
      </c>
      <c r="C8" s="63" t="s">
        <v>26</v>
      </c>
      <c r="D8" s="63" t="s">
        <v>27</v>
      </c>
      <c r="E8" s="68">
        <f t="shared" si="0"/>
        <v>2.0797702702702705</v>
      </c>
      <c r="G8" s="66">
        <v>265.35000000000002</v>
      </c>
      <c r="H8" s="67"/>
      <c r="I8" s="68">
        <f>G8/12</f>
        <v>22.112500000000001</v>
      </c>
      <c r="J8" s="68">
        <f>G8/12</f>
        <v>22.112500000000001</v>
      </c>
      <c r="K8" s="68">
        <f>G8/12</f>
        <v>22.112500000000001</v>
      </c>
      <c r="L8" s="68">
        <f>G8*2%</f>
        <v>5.3070000000000004</v>
      </c>
      <c r="M8" s="68">
        <f t="shared" ref="M8:M71" si="2">G8*18%</f>
        <v>47.763000000000005</v>
      </c>
      <c r="N8" s="68">
        <f>SUM(G8:M8)</f>
        <v>384.75750000000005</v>
      </c>
      <c r="O8" s="68">
        <f>N8/$I$2</f>
        <v>2.0797702702702705</v>
      </c>
      <c r="P8" s="104"/>
      <c r="R8" t="str">
        <f t="shared" ref="R8:R28" si="3">$R$6 &amp; "'" &amp;C8 &amp; "'" &amp; ",'" &amp; D8 &amp; "',"  &amp; "3)"</f>
        <v>insert into Employee (FirstName,LastName,MainRoleID) values ('Alejandro  José','Guzman',3)</v>
      </c>
    </row>
    <row r="9" spans="1:18" x14ac:dyDescent="0.25">
      <c r="A9" s="18" t="s">
        <v>28</v>
      </c>
      <c r="B9" s="18" t="str">
        <f t="shared" si="1"/>
        <v>Henrry JoséRuiz  Lopez</v>
      </c>
      <c r="C9" s="63" t="s">
        <v>29</v>
      </c>
      <c r="D9" s="63" t="s">
        <v>30</v>
      </c>
      <c r="E9" s="68">
        <f t="shared" si="0"/>
        <v>2.63805945945946</v>
      </c>
      <c r="G9" s="66">
        <v>336.58</v>
      </c>
      <c r="H9" s="67"/>
      <c r="I9" s="68">
        <f t="shared" ref="I9:I71" si="4">G9/12</f>
        <v>28.048333333333332</v>
      </c>
      <c r="J9" s="68">
        <f t="shared" ref="J9:J71" si="5">G9/12</f>
        <v>28.048333333333332</v>
      </c>
      <c r="K9" s="68">
        <f t="shared" ref="K9:K71" si="6">G9/12</f>
        <v>28.048333333333332</v>
      </c>
      <c r="L9" s="68">
        <f t="shared" ref="L9:L71" si="7">G9*2%</f>
        <v>6.7316000000000003</v>
      </c>
      <c r="M9" s="68">
        <f t="shared" si="2"/>
        <v>60.584399999999995</v>
      </c>
      <c r="N9" s="68">
        <f t="shared" ref="N9:N71" si="8">SUM(G9:M9)</f>
        <v>488.04100000000005</v>
      </c>
      <c r="O9" s="68">
        <f t="shared" ref="O9:O71" si="9">N9/$I$2</f>
        <v>2.63805945945946</v>
      </c>
      <c r="P9" s="104"/>
      <c r="R9" t="str">
        <f t="shared" si="3"/>
        <v>insert into Employee (FirstName,LastName,MainRoleID) values ('Henrry José','Ruiz  Lopez',3)</v>
      </c>
    </row>
    <row r="10" spans="1:18" x14ac:dyDescent="0.25">
      <c r="A10" s="18" t="s">
        <v>31</v>
      </c>
      <c r="B10" s="18" t="str">
        <f t="shared" si="1"/>
        <v>Elton  S.Lopez  Maldonado</v>
      </c>
      <c r="C10" s="63" t="s">
        <v>32</v>
      </c>
      <c r="D10" s="63" t="s">
        <v>33</v>
      </c>
      <c r="E10" s="68">
        <f t="shared" si="0"/>
        <v>2.4660189189189183</v>
      </c>
      <c r="G10" s="66">
        <v>314.63</v>
      </c>
      <c r="H10" s="67"/>
      <c r="I10" s="68">
        <f t="shared" si="4"/>
        <v>26.219166666666666</v>
      </c>
      <c r="J10" s="68">
        <f t="shared" si="5"/>
        <v>26.219166666666666</v>
      </c>
      <c r="K10" s="68">
        <f t="shared" si="6"/>
        <v>26.219166666666666</v>
      </c>
      <c r="L10" s="68">
        <f t="shared" si="7"/>
        <v>6.2926000000000002</v>
      </c>
      <c r="M10" s="68">
        <f t="shared" si="2"/>
        <v>56.633399999999995</v>
      </c>
      <c r="N10" s="68">
        <f t="shared" si="8"/>
        <v>456.2134999999999</v>
      </c>
      <c r="O10" s="68">
        <f t="shared" si="9"/>
        <v>2.4660189189189183</v>
      </c>
      <c r="P10" s="104"/>
      <c r="R10" t="str">
        <f t="shared" si="3"/>
        <v>insert into Employee (FirstName,LastName,MainRoleID) values ('Elton  S.','Lopez  Maldonado',3)</v>
      </c>
    </row>
    <row r="11" spans="1:18" x14ac:dyDescent="0.25">
      <c r="A11" s="18" t="s">
        <v>34</v>
      </c>
      <c r="B11" s="18" t="str">
        <f t="shared" si="1"/>
        <v>Jairo IsmaelFlores Garcia</v>
      </c>
      <c r="C11" s="63" t="s">
        <v>35</v>
      </c>
      <c r="D11" s="63" t="s">
        <v>36</v>
      </c>
      <c r="E11" s="68">
        <f t="shared" si="0"/>
        <v>2.0055459459459457</v>
      </c>
      <c r="G11" s="66">
        <v>255.88</v>
      </c>
      <c r="H11" s="67"/>
      <c r="I11" s="68">
        <f t="shared" si="4"/>
        <v>21.323333333333334</v>
      </c>
      <c r="J11" s="68">
        <f t="shared" si="5"/>
        <v>21.323333333333334</v>
      </c>
      <c r="K11" s="68">
        <f t="shared" si="6"/>
        <v>21.323333333333334</v>
      </c>
      <c r="L11" s="68">
        <f t="shared" si="7"/>
        <v>5.1176000000000004</v>
      </c>
      <c r="M11" s="68">
        <f t="shared" si="2"/>
        <v>46.058399999999999</v>
      </c>
      <c r="N11" s="68">
        <f>SUM(G11:M11)</f>
        <v>371.02599999999995</v>
      </c>
      <c r="O11" s="68">
        <f t="shared" si="9"/>
        <v>2.0055459459459457</v>
      </c>
      <c r="P11" s="104"/>
      <c r="R11" t="str">
        <f t="shared" si="3"/>
        <v>insert into Employee (FirstName,LastName,MainRoleID) values ('Jairo Ismael','Flores Garcia',3)</v>
      </c>
    </row>
    <row r="12" spans="1:18" x14ac:dyDescent="0.25">
      <c r="A12" s="18" t="s">
        <v>37</v>
      </c>
      <c r="B12" s="18" t="str">
        <f t="shared" si="1"/>
        <v>Mauricio J.Brenes Moya</v>
      </c>
      <c r="C12" s="63" t="s">
        <v>38</v>
      </c>
      <c r="D12" s="63" t="s">
        <v>39</v>
      </c>
      <c r="E12" s="68">
        <f t="shared" si="0"/>
        <v>2.3769027027027021</v>
      </c>
      <c r="G12" s="66">
        <v>303.26</v>
      </c>
      <c r="H12" s="67"/>
      <c r="I12" s="68">
        <f t="shared" si="4"/>
        <v>25.271666666666665</v>
      </c>
      <c r="J12" s="68">
        <f t="shared" si="5"/>
        <v>25.271666666666665</v>
      </c>
      <c r="K12" s="68">
        <f t="shared" si="6"/>
        <v>25.271666666666665</v>
      </c>
      <c r="L12" s="68">
        <f t="shared" si="7"/>
        <v>6.0651999999999999</v>
      </c>
      <c r="M12" s="68">
        <f t="shared" si="2"/>
        <v>54.586799999999997</v>
      </c>
      <c r="N12" s="68">
        <f t="shared" si="8"/>
        <v>439.72699999999992</v>
      </c>
      <c r="O12" s="68">
        <f t="shared" si="9"/>
        <v>2.3769027027027021</v>
      </c>
      <c r="P12" s="104"/>
      <c r="R12" t="str">
        <f t="shared" si="3"/>
        <v>insert into Employee (FirstName,LastName,MainRoleID) values ('Mauricio J.','Brenes Moya',3)</v>
      </c>
    </row>
    <row r="13" spans="1:18" x14ac:dyDescent="0.25">
      <c r="A13" s="18" t="s">
        <v>40</v>
      </c>
      <c r="B13" s="18" t="str">
        <f t="shared" si="1"/>
        <v xml:space="preserve">Juan PabloCampos  </v>
      </c>
      <c r="C13" s="63" t="s">
        <v>41</v>
      </c>
      <c r="D13" s="63" t="s">
        <v>42</v>
      </c>
      <c r="E13" s="68">
        <f t="shared" si="0"/>
        <v>1.7232270270270269</v>
      </c>
      <c r="G13" s="66">
        <v>219.86</v>
      </c>
      <c r="H13" s="67"/>
      <c r="I13" s="68">
        <f t="shared" si="4"/>
        <v>18.321666666666669</v>
      </c>
      <c r="J13" s="68">
        <f t="shared" si="5"/>
        <v>18.321666666666669</v>
      </c>
      <c r="K13" s="68">
        <f t="shared" si="6"/>
        <v>18.321666666666669</v>
      </c>
      <c r="L13" s="68">
        <f t="shared" si="7"/>
        <v>4.3972000000000007</v>
      </c>
      <c r="M13" s="68">
        <f t="shared" si="2"/>
        <v>39.574800000000003</v>
      </c>
      <c r="N13" s="68">
        <f t="shared" si="8"/>
        <v>318.79699999999997</v>
      </c>
      <c r="O13" s="68">
        <f t="shared" si="9"/>
        <v>1.7232270270270269</v>
      </c>
      <c r="P13" s="104"/>
      <c r="R13" t="str">
        <f t="shared" si="3"/>
        <v>insert into Employee (FirstName,LastName,MainRoleID) values ('Juan Pablo','Campos  ',3)</v>
      </c>
    </row>
    <row r="14" spans="1:18" x14ac:dyDescent="0.25">
      <c r="A14" s="18" t="s">
        <v>43</v>
      </c>
      <c r="B14" s="18" t="str">
        <f t="shared" si="1"/>
        <v>Alfredo Morales Mena</v>
      </c>
      <c r="C14" s="63" t="s">
        <v>44</v>
      </c>
      <c r="D14" s="63" t="s">
        <v>45</v>
      </c>
      <c r="E14" s="68">
        <f t="shared" si="0"/>
        <v>2.3769027027027021</v>
      </c>
      <c r="G14" s="66">
        <v>303.26</v>
      </c>
      <c r="H14" s="67"/>
      <c r="I14" s="68">
        <f t="shared" si="4"/>
        <v>25.271666666666665</v>
      </c>
      <c r="J14" s="68">
        <f t="shared" si="5"/>
        <v>25.271666666666665</v>
      </c>
      <c r="K14" s="68">
        <f t="shared" si="6"/>
        <v>25.271666666666665</v>
      </c>
      <c r="L14" s="68">
        <f t="shared" si="7"/>
        <v>6.0651999999999999</v>
      </c>
      <c r="M14" s="68">
        <f t="shared" si="2"/>
        <v>54.586799999999997</v>
      </c>
      <c r="N14" s="68">
        <f t="shared" si="8"/>
        <v>439.72699999999992</v>
      </c>
      <c r="O14" s="68">
        <f t="shared" si="9"/>
        <v>2.3769027027027021</v>
      </c>
      <c r="P14" s="104"/>
      <c r="R14" t="str">
        <f t="shared" si="3"/>
        <v>insert into Employee (FirstName,LastName,MainRoleID) values ('Alfredo ','Morales Mena',3)</v>
      </c>
    </row>
    <row r="15" spans="1:18" x14ac:dyDescent="0.25">
      <c r="A15" s="18" t="s">
        <v>46</v>
      </c>
      <c r="B15" s="18" t="str">
        <f t="shared" si="1"/>
        <v>Eliezer J.Calero  M,</v>
      </c>
      <c r="C15" s="63" t="s">
        <v>47</v>
      </c>
      <c r="D15" s="63" t="s">
        <v>48</v>
      </c>
      <c r="E15" s="68">
        <f t="shared" si="0"/>
        <v>1.7232270270270269</v>
      </c>
      <c r="G15" s="66">
        <v>219.86</v>
      </c>
      <c r="H15" s="67"/>
      <c r="I15" s="68">
        <f t="shared" si="4"/>
        <v>18.321666666666669</v>
      </c>
      <c r="J15" s="68">
        <f t="shared" si="5"/>
        <v>18.321666666666669</v>
      </c>
      <c r="K15" s="68">
        <f t="shared" si="6"/>
        <v>18.321666666666669</v>
      </c>
      <c r="L15" s="68">
        <f t="shared" si="7"/>
        <v>4.3972000000000007</v>
      </c>
      <c r="M15" s="68">
        <f t="shared" si="2"/>
        <v>39.574800000000003</v>
      </c>
      <c r="N15" s="68">
        <f t="shared" si="8"/>
        <v>318.79699999999997</v>
      </c>
      <c r="O15" s="68">
        <f t="shared" si="9"/>
        <v>1.7232270270270269</v>
      </c>
      <c r="P15" s="104"/>
      <c r="R15" t="str">
        <f t="shared" si="3"/>
        <v>insert into Employee (FirstName,LastName,MainRoleID) values ('Eliezer J.','Calero  M,',3)</v>
      </c>
    </row>
    <row r="16" spans="1:18" x14ac:dyDescent="0.25">
      <c r="A16" s="18" t="s">
        <v>49</v>
      </c>
      <c r="B16" s="18" t="str">
        <f t="shared" si="1"/>
        <v>Roberto CarlosGonzalez</v>
      </c>
      <c r="C16" s="63" t="s">
        <v>50</v>
      </c>
      <c r="D16" s="63" t="s">
        <v>51</v>
      </c>
      <c r="E16" s="68">
        <f t="shared" si="0"/>
        <v>2.674035135135135</v>
      </c>
      <c r="G16" s="66">
        <v>341.17</v>
      </c>
      <c r="H16" s="67"/>
      <c r="I16" s="68">
        <f t="shared" si="4"/>
        <v>28.430833333333336</v>
      </c>
      <c r="J16" s="68">
        <f t="shared" si="5"/>
        <v>28.430833333333336</v>
      </c>
      <c r="K16" s="68">
        <f t="shared" si="6"/>
        <v>28.430833333333336</v>
      </c>
      <c r="L16" s="68">
        <f t="shared" si="7"/>
        <v>6.8234000000000004</v>
      </c>
      <c r="M16" s="68">
        <f t="shared" si="2"/>
        <v>61.410600000000002</v>
      </c>
      <c r="N16" s="68">
        <f t="shared" si="8"/>
        <v>494.69650000000001</v>
      </c>
      <c r="O16" s="68">
        <f t="shared" si="9"/>
        <v>2.674035135135135</v>
      </c>
      <c r="P16" s="104"/>
      <c r="R16" t="str">
        <f t="shared" si="3"/>
        <v>insert into Employee (FirstName,LastName,MainRoleID) values ('Roberto Carlos','Gonzalez',3)</v>
      </c>
    </row>
    <row r="17" spans="1:18" x14ac:dyDescent="0.25">
      <c r="A17" s="18" t="s">
        <v>52</v>
      </c>
      <c r="B17" s="18" t="str">
        <f t="shared" si="1"/>
        <v>Nelson A.Molina Valerio</v>
      </c>
      <c r="C17" s="63" t="s">
        <v>53</v>
      </c>
      <c r="D17" s="63" t="s">
        <v>54</v>
      </c>
      <c r="E17" s="68">
        <f t="shared" si="0"/>
        <v>1.7232270270270269</v>
      </c>
      <c r="G17" s="66">
        <v>219.86</v>
      </c>
      <c r="H17" s="67"/>
      <c r="I17" s="68">
        <f t="shared" si="4"/>
        <v>18.321666666666669</v>
      </c>
      <c r="J17" s="68">
        <f t="shared" si="5"/>
        <v>18.321666666666669</v>
      </c>
      <c r="K17" s="68">
        <f t="shared" si="6"/>
        <v>18.321666666666669</v>
      </c>
      <c r="L17" s="68">
        <f t="shared" si="7"/>
        <v>4.3972000000000007</v>
      </c>
      <c r="M17" s="68">
        <f t="shared" si="2"/>
        <v>39.574800000000003</v>
      </c>
      <c r="N17" s="68">
        <f t="shared" si="8"/>
        <v>318.79699999999997</v>
      </c>
      <c r="O17" s="68">
        <f t="shared" si="9"/>
        <v>1.7232270270270269</v>
      </c>
      <c r="P17" s="104"/>
      <c r="R17" t="str">
        <f t="shared" si="3"/>
        <v>insert into Employee (FirstName,LastName,MainRoleID) values ('Nelson A.','Molina Valerio',3)</v>
      </c>
    </row>
    <row r="18" spans="1:18" x14ac:dyDescent="0.25">
      <c r="A18" s="18" t="s">
        <v>55</v>
      </c>
      <c r="B18" s="18" t="str">
        <f t="shared" si="1"/>
        <v>Jairo AntonioMiranda Rivas</v>
      </c>
      <c r="C18" s="63" t="s">
        <v>56</v>
      </c>
      <c r="D18" s="63" t="s">
        <v>57</v>
      </c>
      <c r="E18" s="68">
        <f t="shared" si="0"/>
        <v>2.2282189189189192</v>
      </c>
      <c r="G18" s="66">
        <v>284.29000000000002</v>
      </c>
      <c r="H18" s="67"/>
      <c r="I18" s="68">
        <f t="shared" si="4"/>
        <v>23.690833333333334</v>
      </c>
      <c r="J18" s="68">
        <f t="shared" si="5"/>
        <v>23.690833333333334</v>
      </c>
      <c r="K18" s="68">
        <f t="shared" si="6"/>
        <v>23.690833333333334</v>
      </c>
      <c r="L18" s="68">
        <f t="shared" si="7"/>
        <v>5.6858000000000004</v>
      </c>
      <c r="M18" s="68">
        <f t="shared" si="2"/>
        <v>51.172200000000004</v>
      </c>
      <c r="N18" s="68">
        <f t="shared" si="8"/>
        <v>412.22050000000002</v>
      </c>
      <c r="O18" s="68">
        <f t="shared" si="9"/>
        <v>2.2282189189189192</v>
      </c>
      <c r="P18" s="104"/>
      <c r="R18" t="str">
        <f t="shared" si="3"/>
        <v>insert into Employee (FirstName,LastName,MainRoleID) values ('Jairo Antonio','Miranda Rivas',3)</v>
      </c>
    </row>
    <row r="19" spans="1:18" x14ac:dyDescent="0.25">
      <c r="A19" s="18" t="s">
        <v>58</v>
      </c>
      <c r="B19" s="18" t="str">
        <f t="shared" si="1"/>
        <v>Jose de los SantosPavon</v>
      </c>
      <c r="C19" s="63" t="s">
        <v>59</v>
      </c>
      <c r="D19" s="63" t="s">
        <v>60</v>
      </c>
      <c r="E19" s="68">
        <f t="shared" si="0"/>
        <v>2.2282189189189192</v>
      </c>
      <c r="G19" s="66">
        <v>284.29000000000002</v>
      </c>
      <c r="H19" s="67"/>
      <c r="I19" s="68">
        <f t="shared" si="4"/>
        <v>23.690833333333334</v>
      </c>
      <c r="J19" s="68">
        <f t="shared" si="5"/>
        <v>23.690833333333334</v>
      </c>
      <c r="K19" s="68">
        <f t="shared" si="6"/>
        <v>23.690833333333334</v>
      </c>
      <c r="L19" s="68">
        <f t="shared" si="7"/>
        <v>5.6858000000000004</v>
      </c>
      <c r="M19" s="68">
        <f t="shared" si="2"/>
        <v>51.172200000000004</v>
      </c>
      <c r="N19" s="68">
        <f t="shared" si="8"/>
        <v>412.22050000000002</v>
      </c>
      <c r="O19" s="68">
        <f t="shared" si="9"/>
        <v>2.2282189189189192</v>
      </c>
      <c r="P19" s="104"/>
      <c r="R19" t="str">
        <f t="shared" si="3"/>
        <v>insert into Employee (FirstName,LastName,MainRoleID) values ('Jose de los Santos','Pavon',3)</v>
      </c>
    </row>
    <row r="20" spans="1:18" x14ac:dyDescent="0.25">
      <c r="A20" s="18" t="s">
        <v>61</v>
      </c>
      <c r="B20" s="18" t="str">
        <f t="shared" si="1"/>
        <v>Denis Ramon Chavez  Escobar</v>
      </c>
      <c r="C20" s="63" t="s">
        <v>62</v>
      </c>
      <c r="D20" s="63" t="s">
        <v>63</v>
      </c>
      <c r="E20" s="68">
        <f t="shared" si="0"/>
        <v>2.2282189189189192</v>
      </c>
      <c r="G20" s="66">
        <v>284.29000000000002</v>
      </c>
      <c r="H20" s="67"/>
      <c r="I20" s="68">
        <f t="shared" si="4"/>
        <v>23.690833333333334</v>
      </c>
      <c r="J20" s="68">
        <f t="shared" si="5"/>
        <v>23.690833333333334</v>
      </c>
      <c r="K20" s="68">
        <f t="shared" si="6"/>
        <v>23.690833333333334</v>
      </c>
      <c r="L20" s="68">
        <f t="shared" si="7"/>
        <v>5.6858000000000004</v>
      </c>
      <c r="M20" s="68">
        <f t="shared" si="2"/>
        <v>51.172200000000004</v>
      </c>
      <c r="N20" s="68">
        <f t="shared" si="8"/>
        <v>412.22050000000002</v>
      </c>
      <c r="O20" s="68">
        <f t="shared" si="9"/>
        <v>2.2282189189189192</v>
      </c>
      <c r="P20" s="104"/>
      <c r="R20" t="str">
        <f t="shared" si="3"/>
        <v>insert into Employee (FirstName,LastName,MainRoleID) values ('Denis Ramon ','Chavez  Escobar',3)</v>
      </c>
    </row>
    <row r="21" spans="1:18" x14ac:dyDescent="0.25">
      <c r="A21" s="18" t="s">
        <v>64</v>
      </c>
      <c r="B21" s="18" t="str">
        <f t="shared" si="1"/>
        <v>Lester JoséVilchez Garcia</v>
      </c>
      <c r="C21" s="63" t="s">
        <v>65</v>
      </c>
      <c r="D21" s="63" t="s">
        <v>66</v>
      </c>
      <c r="E21" s="68">
        <f t="shared" si="0"/>
        <v>1.7232270270270269</v>
      </c>
      <c r="G21" s="66">
        <v>219.86</v>
      </c>
      <c r="H21" s="67"/>
      <c r="I21" s="68">
        <f t="shared" si="4"/>
        <v>18.321666666666669</v>
      </c>
      <c r="J21" s="68">
        <f t="shared" si="5"/>
        <v>18.321666666666669</v>
      </c>
      <c r="K21" s="68">
        <f t="shared" si="6"/>
        <v>18.321666666666669</v>
      </c>
      <c r="L21" s="68">
        <f t="shared" si="7"/>
        <v>4.3972000000000007</v>
      </c>
      <c r="M21" s="68">
        <f t="shared" si="2"/>
        <v>39.574800000000003</v>
      </c>
      <c r="N21" s="68">
        <f t="shared" si="8"/>
        <v>318.79699999999997</v>
      </c>
      <c r="O21" s="68">
        <f t="shared" si="9"/>
        <v>1.7232270270270269</v>
      </c>
      <c r="P21" s="104"/>
      <c r="R21" t="str">
        <f t="shared" si="3"/>
        <v>insert into Employee (FirstName,LastName,MainRoleID) values ('Lester José','Vilchez Garcia',3)</v>
      </c>
    </row>
    <row r="22" spans="1:18" x14ac:dyDescent="0.25">
      <c r="A22" s="18" t="s">
        <v>67</v>
      </c>
      <c r="B22" s="18" t="str">
        <f t="shared" si="1"/>
        <v>José MauricioMolina Valerio</v>
      </c>
      <c r="C22" s="63" t="s">
        <v>68</v>
      </c>
      <c r="D22" s="63" t="s">
        <v>54</v>
      </c>
      <c r="E22" s="68">
        <f t="shared" si="0"/>
        <v>1.7232270270270269</v>
      </c>
      <c r="G22" s="66">
        <v>219.86</v>
      </c>
      <c r="H22" s="67"/>
      <c r="I22" s="68">
        <f t="shared" si="4"/>
        <v>18.321666666666669</v>
      </c>
      <c r="J22" s="68">
        <f t="shared" si="5"/>
        <v>18.321666666666669</v>
      </c>
      <c r="K22" s="68">
        <f t="shared" si="6"/>
        <v>18.321666666666669</v>
      </c>
      <c r="L22" s="68">
        <f t="shared" si="7"/>
        <v>4.3972000000000007</v>
      </c>
      <c r="M22" s="68">
        <f t="shared" si="2"/>
        <v>39.574800000000003</v>
      </c>
      <c r="N22" s="68">
        <f t="shared" si="8"/>
        <v>318.79699999999997</v>
      </c>
      <c r="O22" s="68">
        <f t="shared" si="9"/>
        <v>1.7232270270270269</v>
      </c>
      <c r="P22" s="104"/>
      <c r="R22" t="str">
        <f t="shared" si="3"/>
        <v>insert into Employee (FirstName,LastName,MainRoleID) values ('José Mauricio','Molina Valerio',3)</v>
      </c>
    </row>
    <row r="23" spans="1:18" x14ac:dyDescent="0.25">
      <c r="A23" s="18" t="s">
        <v>69</v>
      </c>
      <c r="B23" s="18" t="str">
        <f t="shared" si="1"/>
        <v>Erling DouglasMorales Sanchez</v>
      </c>
      <c r="C23" s="63" t="s">
        <v>70</v>
      </c>
      <c r="D23" s="63" t="s">
        <v>71</v>
      </c>
      <c r="E23" s="68">
        <f>O23</f>
        <v>1.6341108108108111</v>
      </c>
      <c r="G23" s="66">
        <v>208.49</v>
      </c>
      <c r="H23" s="67"/>
      <c r="I23" s="68">
        <f t="shared" si="4"/>
        <v>17.374166666666667</v>
      </c>
      <c r="J23" s="68">
        <f t="shared" si="5"/>
        <v>17.374166666666667</v>
      </c>
      <c r="K23" s="68">
        <f t="shared" si="6"/>
        <v>17.374166666666667</v>
      </c>
      <c r="L23" s="68">
        <f t="shared" si="7"/>
        <v>4.1698000000000004</v>
      </c>
      <c r="M23" s="68">
        <f t="shared" si="2"/>
        <v>37.528199999999998</v>
      </c>
      <c r="N23" s="68">
        <f t="shared" si="8"/>
        <v>302.31050000000005</v>
      </c>
      <c r="O23" s="68">
        <f t="shared" si="9"/>
        <v>1.6341108108108111</v>
      </c>
      <c r="P23" s="104"/>
      <c r="R23" t="str">
        <f t="shared" si="3"/>
        <v>insert into Employee (FirstName,LastName,MainRoleID) values ('Erling Douglas','Morales Sanchez',3)</v>
      </c>
    </row>
    <row r="24" spans="1:18" x14ac:dyDescent="0.25">
      <c r="A24" s="18" t="s">
        <v>72</v>
      </c>
      <c r="B24" s="18" t="str">
        <f t="shared" si="1"/>
        <v>Francisco Javier Diaz Medina</v>
      </c>
      <c r="C24" s="63" t="s">
        <v>73</v>
      </c>
      <c r="D24" s="63" t="s">
        <v>74</v>
      </c>
      <c r="E24" s="68">
        <f t="shared" si="0"/>
        <v>1.7232270270270269</v>
      </c>
      <c r="G24" s="66">
        <v>219.86</v>
      </c>
      <c r="H24" s="67"/>
      <c r="I24" s="68">
        <f t="shared" si="4"/>
        <v>18.321666666666669</v>
      </c>
      <c r="J24" s="68">
        <f t="shared" si="5"/>
        <v>18.321666666666669</v>
      </c>
      <c r="K24" s="68">
        <f t="shared" si="6"/>
        <v>18.321666666666669</v>
      </c>
      <c r="L24" s="68">
        <f t="shared" si="7"/>
        <v>4.3972000000000007</v>
      </c>
      <c r="M24" s="68">
        <f t="shared" si="2"/>
        <v>39.574800000000003</v>
      </c>
      <c r="N24" s="68">
        <f t="shared" si="8"/>
        <v>318.79699999999997</v>
      </c>
      <c r="O24" s="68">
        <f t="shared" si="9"/>
        <v>1.7232270270270269</v>
      </c>
      <c r="P24" s="104"/>
      <c r="R24" t="str">
        <f t="shared" si="3"/>
        <v>insert into Employee (FirstName,LastName,MainRoleID) values ('Francisco Javier ','Diaz Medina',3)</v>
      </c>
    </row>
    <row r="25" spans="1:18" x14ac:dyDescent="0.25">
      <c r="A25" s="18" t="s">
        <v>75</v>
      </c>
      <c r="B25" s="18" t="str">
        <f t="shared" si="1"/>
        <v>Josue SidneyMartinez Mercado</v>
      </c>
      <c r="C25" s="63" t="s">
        <v>76</v>
      </c>
      <c r="D25" s="63" t="s">
        <v>77</v>
      </c>
      <c r="E25" s="68">
        <f t="shared" si="0"/>
        <v>1.4755513513513512</v>
      </c>
      <c r="G25" s="66">
        <v>188.26</v>
      </c>
      <c r="H25" s="67"/>
      <c r="I25" s="68">
        <f t="shared" si="4"/>
        <v>15.688333333333333</v>
      </c>
      <c r="J25" s="68">
        <f t="shared" si="5"/>
        <v>15.688333333333333</v>
      </c>
      <c r="K25" s="68">
        <f t="shared" si="6"/>
        <v>15.688333333333333</v>
      </c>
      <c r="L25" s="68">
        <f t="shared" si="7"/>
        <v>3.7652000000000001</v>
      </c>
      <c r="M25" s="68">
        <f t="shared" si="2"/>
        <v>33.886799999999994</v>
      </c>
      <c r="N25" s="68">
        <f t="shared" si="8"/>
        <v>272.97699999999998</v>
      </c>
      <c r="O25" s="68">
        <f t="shared" si="9"/>
        <v>1.4755513513513512</v>
      </c>
      <c r="P25" s="104"/>
      <c r="R25" t="str">
        <f t="shared" si="3"/>
        <v>insert into Employee (FirstName,LastName,MainRoleID) values ('Josue Sidney','Martinez Mercado',3)</v>
      </c>
    </row>
    <row r="26" spans="1:18" x14ac:dyDescent="0.25">
      <c r="A26" s="18" t="s">
        <v>78</v>
      </c>
      <c r="B26" s="18" t="str">
        <f t="shared" si="1"/>
        <v>Orlando AlfredoOrtíz Soza</v>
      </c>
      <c r="C26" s="63" t="s">
        <v>79</v>
      </c>
      <c r="D26" s="63" t="s">
        <v>80</v>
      </c>
      <c r="E26" s="68">
        <f t="shared" si="0"/>
        <v>1.9082000000000003</v>
      </c>
      <c r="G26" s="66">
        <v>243.46</v>
      </c>
      <c r="H26" s="67"/>
      <c r="I26" s="68">
        <f t="shared" si="4"/>
        <v>20.288333333333334</v>
      </c>
      <c r="J26" s="68">
        <f t="shared" si="5"/>
        <v>20.288333333333334</v>
      </c>
      <c r="K26" s="68">
        <f t="shared" si="6"/>
        <v>20.288333333333334</v>
      </c>
      <c r="L26" s="68">
        <f t="shared" si="7"/>
        <v>4.8692000000000002</v>
      </c>
      <c r="M26" s="68">
        <f t="shared" si="2"/>
        <v>43.822800000000001</v>
      </c>
      <c r="N26" s="68">
        <f t="shared" si="8"/>
        <v>353.01700000000005</v>
      </c>
      <c r="O26" s="68">
        <f t="shared" si="9"/>
        <v>1.9082000000000003</v>
      </c>
      <c r="P26" s="104"/>
      <c r="R26" t="str">
        <f t="shared" si="3"/>
        <v>insert into Employee (FirstName,LastName,MainRoleID) values ('Orlando Alfredo','Ortíz Soza',3)</v>
      </c>
    </row>
    <row r="27" spans="1:18" x14ac:dyDescent="0.25">
      <c r="A27" s="18" t="s">
        <v>81</v>
      </c>
      <c r="B27" s="18" t="str">
        <f t="shared" si="1"/>
        <v>Joe AmaruRocha Tikay</v>
      </c>
      <c r="C27" s="63" t="s">
        <v>82</v>
      </c>
      <c r="D27" s="63" t="s">
        <v>83</v>
      </c>
      <c r="E27" s="68">
        <f t="shared" si="0"/>
        <v>2.0947405405405402</v>
      </c>
      <c r="G27" s="66">
        <v>267.26</v>
      </c>
      <c r="H27" s="67"/>
      <c r="I27" s="68">
        <f t="shared" si="4"/>
        <v>22.271666666666665</v>
      </c>
      <c r="J27" s="68">
        <f t="shared" si="5"/>
        <v>22.271666666666665</v>
      </c>
      <c r="K27" s="68">
        <f t="shared" si="6"/>
        <v>22.271666666666665</v>
      </c>
      <c r="L27" s="68">
        <f t="shared" si="7"/>
        <v>5.3452000000000002</v>
      </c>
      <c r="M27" s="68">
        <f t="shared" si="2"/>
        <v>48.1068</v>
      </c>
      <c r="N27" s="68">
        <f t="shared" si="8"/>
        <v>387.52699999999993</v>
      </c>
      <c r="O27" s="68">
        <f t="shared" si="9"/>
        <v>2.0947405405405402</v>
      </c>
      <c r="P27" s="104"/>
      <c r="R27" t="str">
        <f t="shared" si="3"/>
        <v>insert into Employee (FirstName,LastName,MainRoleID) values ('Joe Amaru','Rocha Tikay',3)</v>
      </c>
    </row>
    <row r="28" spans="1:18" x14ac:dyDescent="0.25">
      <c r="A28" s="18" t="s">
        <v>84</v>
      </c>
      <c r="B28" s="18" t="str">
        <f t="shared" si="1"/>
        <v>Wilmer A. Padilla Aleman</v>
      </c>
      <c r="C28" s="63" t="s">
        <v>85</v>
      </c>
      <c r="D28" s="63" t="s">
        <v>86</v>
      </c>
      <c r="E28" s="68">
        <f t="shared" si="0"/>
        <v>1.6194540540540541</v>
      </c>
      <c r="G28" s="66">
        <v>206.62</v>
      </c>
      <c r="H28" s="67"/>
      <c r="I28" s="68">
        <f t="shared" si="4"/>
        <v>17.218333333333334</v>
      </c>
      <c r="J28" s="68">
        <f t="shared" si="5"/>
        <v>17.218333333333334</v>
      </c>
      <c r="K28" s="68">
        <f t="shared" si="6"/>
        <v>17.218333333333334</v>
      </c>
      <c r="L28" s="68">
        <f t="shared" si="7"/>
        <v>4.1324000000000005</v>
      </c>
      <c r="M28" s="68">
        <f t="shared" si="2"/>
        <v>37.191600000000001</v>
      </c>
      <c r="N28" s="68">
        <f t="shared" si="8"/>
        <v>299.59899999999999</v>
      </c>
      <c r="O28" s="68">
        <f t="shared" si="9"/>
        <v>1.6194540540540541</v>
      </c>
      <c r="P28" s="104"/>
      <c r="R28" t="str">
        <f t="shared" si="3"/>
        <v>insert into Employee (FirstName,LastName,MainRoleID) values ('Wilmer A. ','Padilla Aleman',3)</v>
      </c>
    </row>
    <row r="29" spans="1:18" x14ac:dyDescent="0.25">
      <c r="A29" s="18" t="s">
        <v>87</v>
      </c>
      <c r="B29" s="18"/>
      <c r="C29" s="63"/>
      <c r="D29" s="63"/>
      <c r="E29" s="68">
        <f>O29</f>
        <v>0</v>
      </c>
      <c r="G29" s="66"/>
      <c r="H29" s="67"/>
      <c r="I29" s="68">
        <f t="shared" si="4"/>
        <v>0</v>
      </c>
      <c r="J29" s="68">
        <f t="shared" si="5"/>
        <v>0</v>
      </c>
      <c r="K29" s="68">
        <f t="shared" si="6"/>
        <v>0</v>
      </c>
      <c r="L29" s="68">
        <f t="shared" si="7"/>
        <v>0</v>
      </c>
      <c r="M29" s="68">
        <f t="shared" si="2"/>
        <v>0</v>
      </c>
      <c r="N29" s="68">
        <f t="shared" si="8"/>
        <v>0</v>
      </c>
      <c r="O29" s="68">
        <f t="shared" si="9"/>
        <v>0</v>
      </c>
      <c r="P29" s="104"/>
    </row>
    <row r="30" spans="1:18" x14ac:dyDescent="0.25">
      <c r="A30" s="18" t="s">
        <v>88</v>
      </c>
      <c r="B30" s="18"/>
      <c r="C30" s="63"/>
      <c r="D30" s="63"/>
      <c r="E30" s="68">
        <f t="shared" si="0"/>
        <v>0</v>
      </c>
      <c r="G30" s="66"/>
      <c r="H30" s="67"/>
      <c r="I30" s="68">
        <f t="shared" si="4"/>
        <v>0</v>
      </c>
      <c r="J30" s="68">
        <f t="shared" si="5"/>
        <v>0</v>
      </c>
      <c r="K30" s="68">
        <f t="shared" si="6"/>
        <v>0</v>
      </c>
      <c r="L30" s="68">
        <f t="shared" si="7"/>
        <v>0</v>
      </c>
      <c r="M30" s="68">
        <f t="shared" si="2"/>
        <v>0</v>
      </c>
      <c r="N30" s="68">
        <f t="shared" si="8"/>
        <v>0</v>
      </c>
      <c r="O30" s="68">
        <f t="shared" si="9"/>
        <v>0</v>
      </c>
      <c r="P30" s="104"/>
    </row>
    <row r="31" spans="1:18" x14ac:dyDescent="0.25">
      <c r="A31" s="18" t="s">
        <v>89</v>
      </c>
      <c r="B31" s="18"/>
      <c r="C31" s="63"/>
      <c r="D31" s="63"/>
      <c r="E31" s="68">
        <f t="shared" si="0"/>
        <v>0</v>
      </c>
      <c r="G31" s="66"/>
      <c r="H31" s="67"/>
      <c r="I31" s="68">
        <f t="shared" si="4"/>
        <v>0</v>
      </c>
      <c r="J31" s="68">
        <f t="shared" si="5"/>
        <v>0</v>
      </c>
      <c r="K31" s="68">
        <f t="shared" si="6"/>
        <v>0</v>
      </c>
      <c r="L31" s="68">
        <f t="shared" si="7"/>
        <v>0</v>
      </c>
      <c r="M31" s="68">
        <f t="shared" si="2"/>
        <v>0</v>
      </c>
      <c r="N31" s="68">
        <f t="shared" si="8"/>
        <v>0</v>
      </c>
      <c r="O31" s="68">
        <f t="shared" si="9"/>
        <v>0</v>
      </c>
      <c r="P31" s="104"/>
    </row>
    <row r="32" spans="1:18" x14ac:dyDescent="0.25">
      <c r="A32" s="18" t="s">
        <v>90</v>
      </c>
      <c r="B32" s="18"/>
      <c r="C32" s="63"/>
      <c r="D32" s="63"/>
      <c r="E32" s="68">
        <f t="shared" si="0"/>
        <v>0</v>
      </c>
      <c r="G32" s="66"/>
      <c r="H32" s="67"/>
      <c r="I32" s="68">
        <f t="shared" si="4"/>
        <v>0</v>
      </c>
      <c r="J32" s="68">
        <f t="shared" si="5"/>
        <v>0</v>
      </c>
      <c r="K32" s="68">
        <f t="shared" si="6"/>
        <v>0</v>
      </c>
      <c r="L32" s="68">
        <f t="shared" si="7"/>
        <v>0</v>
      </c>
      <c r="M32" s="68">
        <f t="shared" si="2"/>
        <v>0</v>
      </c>
      <c r="N32" s="68">
        <f t="shared" si="8"/>
        <v>0</v>
      </c>
      <c r="O32" s="68">
        <f t="shared" si="9"/>
        <v>0</v>
      </c>
      <c r="P32" s="104"/>
    </row>
    <row r="33" spans="1:16" x14ac:dyDescent="0.25">
      <c r="A33" s="18" t="s">
        <v>91</v>
      </c>
      <c r="B33" s="18"/>
      <c r="C33" s="63"/>
      <c r="D33" s="63"/>
      <c r="E33" s="68">
        <f t="shared" si="0"/>
        <v>0</v>
      </c>
      <c r="G33" s="66"/>
      <c r="H33" s="67"/>
      <c r="I33" s="68">
        <f t="shared" si="4"/>
        <v>0</v>
      </c>
      <c r="J33" s="68">
        <f t="shared" si="5"/>
        <v>0</v>
      </c>
      <c r="K33" s="68">
        <f t="shared" si="6"/>
        <v>0</v>
      </c>
      <c r="L33" s="68">
        <f t="shared" si="7"/>
        <v>0</v>
      </c>
      <c r="M33" s="68">
        <f t="shared" si="2"/>
        <v>0</v>
      </c>
      <c r="N33" s="68">
        <f t="shared" si="8"/>
        <v>0</v>
      </c>
      <c r="O33" s="68">
        <f t="shared" si="9"/>
        <v>0</v>
      </c>
      <c r="P33" s="104"/>
    </row>
    <row r="34" spans="1:16" x14ac:dyDescent="0.25">
      <c r="A34" s="18" t="s">
        <v>92</v>
      </c>
      <c r="B34" s="18"/>
      <c r="C34" s="63"/>
      <c r="D34" s="63"/>
      <c r="E34" s="68">
        <f t="shared" si="0"/>
        <v>0</v>
      </c>
      <c r="G34" s="66"/>
      <c r="H34" s="67"/>
      <c r="I34" s="68">
        <f t="shared" si="4"/>
        <v>0</v>
      </c>
      <c r="J34" s="68">
        <f t="shared" si="5"/>
        <v>0</v>
      </c>
      <c r="K34" s="68">
        <f t="shared" si="6"/>
        <v>0</v>
      </c>
      <c r="L34" s="68">
        <f t="shared" si="7"/>
        <v>0</v>
      </c>
      <c r="M34" s="68">
        <f t="shared" si="2"/>
        <v>0</v>
      </c>
      <c r="N34" s="68">
        <f t="shared" si="8"/>
        <v>0</v>
      </c>
      <c r="O34" s="68">
        <f t="shared" si="9"/>
        <v>0</v>
      </c>
      <c r="P34" s="104"/>
    </row>
    <row r="35" spans="1:16" x14ac:dyDescent="0.25">
      <c r="A35" s="18" t="s">
        <v>93</v>
      </c>
      <c r="B35" s="18"/>
      <c r="C35" s="63"/>
      <c r="D35" s="63"/>
      <c r="E35" s="68">
        <f t="shared" si="0"/>
        <v>0</v>
      </c>
      <c r="G35" s="66"/>
      <c r="H35" s="67"/>
      <c r="I35" s="68">
        <f>G35/12</f>
        <v>0</v>
      </c>
      <c r="J35" s="68">
        <f>G35/12</f>
        <v>0</v>
      </c>
      <c r="K35" s="68">
        <f>G35/12</f>
        <v>0</v>
      </c>
      <c r="L35" s="68">
        <f>G35*2%</f>
        <v>0</v>
      </c>
      <c r="M35" s="68">
        <f t="shared" si="2"/>
        <v>0</v>
      </c>
      <c r="N35" s="68">
        <f t="shared" si="8"/>
        <v>0</v>
      </c>
      <c r="O35" s="68">
        <f t="shared" si="9"/>
        <v>0</v>
      </c>
      <c r="P35" s="104"/>
    </row>
    <row r="36" spans="1:16" x14ac:dyDescent="0.25">
      <c r="A36" s="18" t="s">
        <v>94</v>
      </c>
      <c r="B36" s="18"/>
      <c r="C36" s="63"/>
      <c r="D36" s="63"/>
      <c r="E36" s="68">
        <f t="shared" si="0"/>
        <v>0</v>
      </c>
      <c r="G36" s="66"/>
      <c r="H36" s="67"/>
      <c r="I36" s="68">
        <f>G36/12</f>
        <v>0</v>
      </c>
      <c r="J36" s="68">
        <f>G36/12</f>
        <v>0</v>
      </c>
      <c r="K36" s="68">
        <f>G36/12</f>
        <v>0</v>
      </c>
      <c r="L36" s="68">
        <f>G36*2%</f>
        <v>0</v>
      </c>
      <c r="M36" s="68">
        <f t="shared" si="2"/>
        <v>0</v>
      </c>
      <c r="N36" s="68">
        <f>SUM(G36:M36)</f>
        <v>0</v>
      </c>
      <c r="O36" s="68">
        <f t="shared" si="9"/>
        <v>0</v>
      </c>
      <c r="P36" s="104"/>
    </row>
    <row r="37" spans="1:16" x14ac:dyDescent="0.25">
      <c r="A37" s="18" t="s">
        <v>95</v>
      </c>
      <c r="B37" s="18"/>
      <c r="C37" s="63"/>
      <c r="D37" s="63"/>
      <c r="E37" s="68">
        <f t="shared" si="0"/>
        <v>0</v>
      </c>
      <c r="G37" s="66"/>
      <c r="H37" s="67"/>
      <c r="I37" s="68">
        <f t="shared" si="4"/>
        <v>0</v>
      </c>
      <c r="J37" s="68">
        <f t="shared" si="5"/>
        <v>0</v>
      </c>
      <c r="K37" s="68">
        <f t="shared" si="6"/>
        <v>0</v>
      </c>
      <c r="L37" s="68">
        <f t="shared" si="7"/>
        <v>0</v>
      </c>
      <c r="M37" s="68">
        <f t="shared" si="2"/>
        <v>0</v>
      </c>
      <c r="N37" s="68">
        <f t="shared" si="8"/>
        <v>0</v>
      </c>
      <c r="O37" s="68">
        <f t="shared" si="9"/>
        <v>0</v>
      </c>
      <c r="P37" s="104"/>
    </row>
    <row r="38" spans="1:16" x14ac:dyDescent="0.25">
      <c r="A38" s="18" t="s">
        <v>96</v>
      </c>
      <c r="B38" s="18"/>
      <c r="C38" s="63"/>
      <c r="D38" s="63"/>
      <c r="E38" s="68">
        <f t="shared" si="0"/>
        <v>0</v>
      </c>
      <c r="G38" s="66"/>
      <c r="H38" s="67"/>
      <c r="I38" s="68">
        <f t="shared" si="4"/>
        <v>0</v>
      </c>
      <c r="J38" s="68">
        <f t="shared" si="5"/>
        <v>0</v>
      </c>
      <c r="K38" s="68">
        <f t="shared" si="6"/>
        <v>0</v>
      </c>
      <c r="L38" s="68">
        <f t="shared" si="7"/>
        <v>0</v>
      </c>
      <c r="M38" s="68">
        <f t="shared" si="2"/>
        <v>0</v>
      </c>
      <c r="N38" s="68">
        <f t="shared" si="8"/>
        <v>0</v>
      </c>
      <c r="O38" s="68">
        <f t="shared" si="9"/>
        <v>0</v>
      </c>
      <c r="P38" s="104"/>
    </row>
    <row r="39" spans="1:16" x14ac:dyDescent="0.25">
      <c r="A39" s="18" t="s">
        <v>97</v>
      </c>
      <c r="B39" s="18"/>
      <c r="C39" s="63"/>
      <c r="D39" s="63"/>
      <c r="E39" s="68">
        <f>O39</f>
        <v>0</v>
      </c>
      <c r="G39" s="66"/>
      <c r="H39" s="67"/>
      <c r="I39" s="68">
        <f t="shared" si="4"/>
        <v>0</v>
      </c>
      <c r="J39" s="68">
        <f t="shared" si="5"/>
        <v>0</v>
      </c>
      <c r="K39" s="68">
        <f t="shared" si="6"/>
        <v>0</v>
      </c>
      <c r="L39" s="68">
        <f t="shared" si="7"/>
        <v>0</v>
      </c>
      <c r="M39" s="68">
        <f t="shared" si="2"/>
        <v>0</v>
      </c>
      <c r="N39" s="68">
        <f>SUM(G39:M39)</f>
        <v>0</v>
      </c>
      <c r="O39" s="68">
        <f t="shared" si="9"/>
        <v>0</v>
      </c>
      <c r="P39" s="104"/>
    </row>
    <row r="40" spans="1:16" x14ac:dyDescent="0.25">
      <c r="A40" s="18" t="s">
        <v>98</v>
      </c>
      <c r="B40" s="18"/>
      <c r="C40" s="63"/>
      <c r="D40" s="63"/>
      <c r="E40" s="68">
        <f t="shared" si="0"/>
        <v>0</v>
      </c>
      <c r="G40" s="66"/>
      <c r="H40" s="67"/>
      <c r="I40" s="68">
        <f t="shared" si="4"/>
        <v>0</v>
      </c>
      <c r="J40" s="68">
        <f t="shared" si="5"/>
        <v>0</v>
      </c>
      <c r="K40" s="68">
        <f t="shared" si="6"/>
        <v>0</v>
      </c>
      <c r="L40" s="68">
        <f t="shared" si="7"/>
        <v>0</v>
      </c>
      <c r="M40" s="68">
        <f t="shared" si="2"/>
        <v>0</v>
      </c>
      <c r="N40" s="68">
        <f t="shared" si="8"/>
        <v>0</v>
      </c>
      <c r="O40" s="68">
        <f t="shared" si="9"/>
        <v>0</v>
      </c>
      <c r="P40" s="104"/>
    </row>
    <row r="41" spans="1:16" x14ac:dyDescent="0.25">
      <c r="A41" s="18" t="s">
        <v>99</v>
      </c>
      <c r="B41" s="18"/>
      <c r="C41" s="63"/>
      <c r="D41" s="63"/>
      <c r="E41" s="68">
        <f t="shared" si="0"/>
        <v>0</v>
      </c>
      <c r="G41" s="66"/>
      <c r="H41" s="67"/>
      <c r="I41" s="68">
        <f t="shared" si="4"/>
        <v>0</v>
      </c>
      <c r="J41" s="68">
        <f t="shared" si="5"/>
        <v>0</v>
      </c>
      <c r="K41" s="68">
        <f t="shared" si="6"/>
        <v>0</v>
      </c>
      <c r="L41" s="68">
        <f t="shared" si="7"/>
        <v>0</v>
      </c>
      <c r="M41" s="68">
        <f t="shared" si="2"/>
        <v>0</v>
      </c>
      <c r="N41" s="68">
        <f t="shared" si="8"/>
        <v>0</v>
      </c>
      <c r="O41" s="68">
        <f t="shared" si="9"/>
        <v>0</v>
      </c>
      <c r="P41" s="104"/>
    </row>
    <row r="42" spans="1:16" x14ac:dyDescent="0.25">
      <c r="A42" s="18" t="s">
        <v>100</v>
      </c>
      <c r="B42" s="18"/>
      <c r="C42" s="63"/>
      <c r="D42" s="63"/>
      <c r="E42" s="68">
        <f t="shared" si="0"/>
        <v>0</v>
      </c>
      <c r="G42" s="66"/>
      <c r="H42" s="67"/>
      <c r="I42" s="68">
        <f t="shared" si="4"/>
        <v>0</v>
      </c>
      <c r="J42" s="68">
        <f t="shared" si="5"/>
        <v>0</v>
      </c>
      <c r="K42" s="68">
        <f t="shared" si="6"/>
        <v>0</v>
      </c>
      <c r="L42" s="68">
        <f t="shared" si="7"/>
        <v>0</v>
      </c>
      <c r="M42" s="68">
        <f t="shared" si="2"/>
        <v>0</v>
      </c>
      <c r="N42" s="68">
        <f t="shared" si="8"/>
        <v>0</v>
      </c>
      <c r="O42" s="68">
        <f t="shared" si="9"/>
        <v>0</v>
      </c>
      <c r="P42" s="104"/>
    </row>
    <row r="43" spans="1:16" x14ac:dyDescent="0.25">
      <c r="A43" s="18" t="s">
        <v>101</v>
      </c>
      <c r="B43" s="18"/>
      <c r="C43" s="63"/>
      <c r="D43" s="63"/>
      <c r="E43" s="68">
        <f t="shared" si="0"/>
        <v>0</v>
      </c>
      <c r="G43" s="66"/>
      <c r="H43" s="67"/>
      <c r="I43" s="68">
        <f t="shared" si="4"/>
        <v>0</v>
      </c>
      <c r="J43" s="68">
        <f t="shared" si="5"/>
        <v>0</v>
      </c>
      <c r="K43" s="68">
        <f t="shared" si="6"/>
        <v>0</v>
      </c>
      <c r="L43" s="68">
        <f t="shared" si="7"/>
        <v>0</v>
      </c>
      <c r="M43" s="68">
        <f t="shared" si="2"/>
        <v>0</v>
      </c>
      <c r="N43" s="68">
        <f t="shared" si="8"/>
        <v>0</v>
      </c>
      <c r="O43" s="68">
        <f t="shared" si="9"/>
        <v>0</v>
      </c>
      <c r="P43" s="104"/>
    </row>
    <row r="44" spans="1:16" x14ac:dyDescent="0.25">
      <c r="A44" s="18" t="s">
        <v>102</v>
      </c>
      <c r="B44" s="18"/>
      <c r="C44" s="63"/>
      <c r="D44" s="63"/>
      <c r="E44" s="68">
        <f t="shared" si="0"/>
        <v>0</v>
      </c>
      <c r="G44" s="66"/>
      <c r="H44" s="67"/>
      <c r="I44" s="68">
        <f t="shared" si="4"/>
        <v>0</v>
      </c>
      <c r="J44" s="68">
        <f t="shared" si="5"/>
        <v>0</v>
      </c>
      <c r="K44" s="68">
        <f t="shared" si="6"/>
        <v>0</v>
      </c>
      <c r="L44" s="68">
        <f t="shared" si="7"/>
        <v>0</v>
      </c>
      <c r="M44" s="68">
        <f t="shared" si="2"/>
        <v>0</v>
      </c>
      <c r="N44" s="68">
        <f t="shared" si="8"/>
        <v>0</v>
      </c>
      <c r="O44" s="68">
        <f t="shared" si="9"/>
        <v>0</v>
      </c>
      <c r="P44" s="104"/>
    </row>
    <row r="45" spans="1:16" x14ac:dyDescent="0.25">
      <c r="A45" s="18" t="s">
        <v>103</v>
      </c>
      <c r="B45" s="18"/>
      <c r="C45" s="63"/>
      <c r="D45" s="63"/>
      <c r="E45" s="68">
        <f t="shared" si="0"/>
        <v>0</v>
      </c>
      <c r="G45" s="66"/>
      <c r="H45" s="67"/>
      <c r="I45" s="68">
        <f t="shared" si="4"/>
        <v>0</v>
      </c>
      <c r="J45" s="68">
        <f t="shared" si="5"/>
        <v>0</v>
      </c>
      <c r="K45" s="68">
        <f t="shared" si="6"/>
        <v>0</v>
      </c>
      <c r="L45" s="68">
        <f t="shared" si="7"/>
        <v>0</v>
      </c>
      <c r="M45" s="68">
        <f t="shared" si="2"/>
        <v>0</v>
      </c>
      <c r="N45" s="68">
        <f t="shared" si="8"/>
        <v>0</v>
      </c>
      <c r="O45" s="68">
        <f t="shared" si="9"/>
        <v>0</v>
      </c>
      <c r="P45" s="104"/>
    </row>
    <row r="46" spans="1:16" x14ac:dyDescent="0.25">
      <c r="A46" s="18" t="s">
        <v>104</v>
      </c>
      <c r="B46" s="18"/>
      <c r="C46" s="63"/>
      <c r="D46" s="63"/>
      <c r="E46" s="68">
        <f t="shared" si="0"/>
        <v>0</v>
      </c>
      <c r="G46" s="66"/>
      <c r="H46" s="67"/>
      <c r="I46" s="68">
        <f t="shared" si="4"/>
        <v>0</v>
      </c>
      <c r="J46" s="68">
        <f t="shared" si="5"/>
        <v>0</v>
      </c>
      <c r="K46" s="68">
        <f t="shared" si="6"/>
        <v>0</v>
      </c>
      <c r="L46" s="68">
        <f t="shared" si="7"/>
        <v>0</v>
      </c>
      <c r="M46" s="68">
        <f t="shared" si="2"/>
        <v>0</v>
      </c>
      <c r="N46" s="68">
        <f t="shared" si="8"/>
        <v>0</v>
      </c>
      <c r="O46" s="68">
        <f t="shared" si="9"/>
        <v>0</v>
      </c>
      <c r="P46" s="104"/>
    </row>
    <row r="47" spans="1:16" x14ac:dyDescent="0.25">
      <c r="A47" s="18" t="s">
        <v>105</v>
      </c>
      <c r="B47" s="106"/>
      <c r="C47" s="64"/>
      <c r="D47" s="64"/>
      <c r="E47" s="19">
        <f t="shared" si="0"/>
        <v>0</v>
      </c>
      <c r="G47" s="66"/>
      <c r="H47" s="67"/>
      <c r="I47" s="19">
        <f t="shared" si="4"/>
        <v>0</v>
      </c>
      <c r="J47" s="19">
        <f t="shared" si="5"/>
        <v>0</v>
      </c>
      <c r="K47" s="19">
        <f t="shared" si="6"/>
        <v>0</v>
      </c>
      <c r="L47" s="19">
        <f t="shared" si="7"/>
        <v>0</v>
      </c>
      <c r="M47" s="19">
        <f t="shared" si="2"/>
        <v>0</v>
      </c>
      <c r="N47" s="19">
        <f t="shared" si="8"/>
        <v>0</v>
      </c>
      <c r="O47" s="66">
        <f>N47/$I$2</f>
        <v>0</v>
      </c>
      <c r="P47" s="105"/>
    </row>
    <row r="48" spans="1:16" x14ac:dyDescent="0.25">
      <c r="A48" s="18" t="s">
        <v>106</v>
      </c>
      <c r="B48" s="18"/>
      <c r="C48" s="63"/>
      <c r="D48" s="63"/>
      <c r="E48" s="19">
        <f t="shared" si="0"/>
        <v>0</v>
      </c>
      <c r="G48" s="66"/>
      <c r="H48" s="67"/>
      <c r="I48" s="19">
        <f t="shared" si="4"/>
        <v>0</v>
      </c>
      <c r="J48" s="19">
        <f t="shared" si="5"/>
        <v>0</v>
      </c>
      <c r="K48" s="19">
        <f t="shared" si="6"/>
        <v>0</v>
      </c>
      <c r="L48" s="19">
        <f t="shared" si="7"/>
        <v>0</v>
      </c>
      <c r="M48" s="19">
        <f t="shared" si="2"/>
        <v>0</v>
      </c>
      <c r="N48" s="19">
        <f t="shared" si="8"/>
        <v>0</v>
      </c>
      <c r="O48" s="66">
        <f t="shared" si="9"/>
        <v>0</v>
      </c>
      <c r="P48" s="105"/>
    </row>
    <row r="49" spans="1:16" x14ac:dyDescent="0.25">
      <c r="A49" s="18" t="s">
        <v>107</v>
      </c>
      <c r="B49" s="18"/>
      <c r="C49" s="63"/>
      <c r="D49" s="63"/>
      <c r="E49" s="19">
        <f t="shared" si="0"/>
        <v>0</v>
      </c>
      <c r="G49" s="66"/>
      <c r="H49" s="67"/>
      <c r="I49" s="19">
        <f t="shared" si="4"/>
        <v>0</v>
      </c>
      <c r="J49" s="19">
        <f t="shared" si="5"/>
        <v>0</v>
      </c>
      <c r="K49" s="19">
        <f t="shared" si="6"/>
        <v>0</v>
      </c>
      <c r="L49" s="19">
        <f t="shared" si="7"/>
        <v>0</v>
      </c>
      <c r="M49" s="19">
        <f t="shared" si="2"/>
        <v>0</v>
      </c>
      <c r="N49" s="19">
        <f t="shared" si="8"/>
        <v>0</v>
      </c>
      <c r="O49" s="66">
        <f t="shared" si="9"/>
        <v>0</v>
      </c>
      <c r="P49" s="105"/>
    </row>
    <row r="50" spans="1:16" x14ac:dyDescent="0.25">
      <c r="A50" s="18" t="s">
        <v>108</v>
      </c>
      <c r="B50" s="18"/>
      <c r="C50" s="63"/>
      <c r="D50" s="63"/>
      <c r="E50" s="19">
        <f t="shared" si="0"/>
        <v>0</v>
      </c>
      <c r="G50" s="66"/>
      <c r="H50" s="67"/>
      <c r="I50" s="19">
        <f t="shared" si="4"/>
        <v>0</v>
      </c>
      <c r="J50" s="19">
        <f t="shared" si="5"/>
        <v>0</v>
      </c>
      <c r="K50" s="19">
        <f t="shared" si="6"/>
        <v>0</v>
      </c>
      <c r="L50" s="19">
        <f t="shared" si="7"/>
        <v>0</v>
      </c>
      <c r="M50" s="19">
        <f t="shared" si="2"/>
        <v>0</v>
      </c>
      <c r="N50" s="19">
        <f t="shared" si="8"/>
        <v>0</v>
      </c>
      <c r="O50" s="66">
        <f t="shared" si="9"/>
        <v>0</v>
      </c>
      <c r="P50" s="105"/>
    </row>
    <row r="51" spans="1:16" x14ac:dyDescent="0.25">
      <c r="A51" s="18" t="s">
        <v>109</v>
      </c>
      <c r="B51" s="18"/>
      <c r="C51" s="63"/>
      <c r="D51" s="63"/>
      <c r="E51" s="19">
        <f t="shared" si="0"/>
        <v>0</v>
      </c>
      <c r="G51" s="66"/>
      <c r="H51" s="67"/>
      <c r="I51" s="19">
        <f t="shared" si="4"/>
        <v>0</v>
      </c>
      <c r="J51" s="19">
        <f t="shared" si="5"/>
        <v>0</v>
      </c>
      <c r="K51" s="19">
        <f t="shared" si="6"/>
        <v>0</v>
      </c>
      <c r="L51" s="19">
        <f t="shared" si="7"/>
        <v>0</v>
      </c>
      <c r="M51" s="19">
        <f t="shared" si="2"/>
        <v>0</v>
      </c>
      <c r="N51" s="19">
        <f t="shared" si="8"/>
        <v>0</v>
      </c>
      <c r="O51" s="66">
        <f t="shared" si="9"/>
        <v>0</v>
      </c>
      <c r="P51" s="105"/>
    </row>
    <row r="52" spans="1:16" x14ac:dyDescent="0.25">
      <c r="A52" s="18" t="s">
        <v>110</v>
      </c>
      <c r="B52" s="18"/>
      <c r="C52" s="63"/>
      <c r="D52" s="63"/>
      <c r="E52" s="19">
        <f t="shared" si="0"/>
        <v>0</v>
      </c>
      <c r="G52" s="66"/>
      <c r="H52" s="67"/>
      <c r="I52" s="19">
        <f t="shared" si="4"/>
        <v>0</v>
      </c>
      <c r="J52" s="19">
        <f t="shared" si="5"/>
        <v>0</v>
      </c>
      <c r="K52" s="19">
        <f t="shared" si="6"/>
        <v>0</v>
      </c>
      <c r="L52" s="19">
        <f t="shared" si="7"/>
        <v>0</v>
      </c>
      <c r="M52" s="19">
        <f t="shared" si="2"/>
        <v>0</v>
      </c>
      <c r="N52" s="19">
        <f t="shared" si="8"/>
        <v>0</v>
      </c>
      <c r="O52" s="66">
        <f t="shared" si="9"/>
        <v>0</v>
      </c>
      <c r="P52" s="105"/>
    </row>
    <row r="53" spans="1:16" x14ac:dyDescent="0.25">
      <c r="A53" s="18" t="s">
        <v>111</v>
      </c>
      <c r="B53" s="18"/>
      <c r="C53" s="63"/>
      <c r="D53" s="63"/>
      <c r="E53" s="19">
        <f t="shared" si="0"/>
        <v>0</v>
      </c>
      <c r="G53" s="66"/>
      <c r="H53" s="67"/>
      <c r="I53" s="19">
        <f t="shared" si="4"/>
        <v>0</v>
      </c>
      <c r="J53" s="19">
        <f t="shared" si="5"/>
        <v>0</v>
      </c>
      <c r="K53" s="19">
        <f t="shared" si="6"/>
        <v>0</v>
      </c>
      <c r="L53" s="19">
        <f t="shared" si="7"/>
        <v>0</v>
      </c>
      <c r="M53" s="19">
        <f t="shared" si="2"/>
        <v>0</v>
      </c>
      <c r="N53" s="19">
        <f t="shared" si="8"/>
        <v>0</v>
      </c>
      <c r="O53" s="66">
        <f t="shared" si="9"/>
        <v>0</v>
      </c>
      <c r="P53" s="105"/>
    </row>
    <row r="54" spans="1:16" x14ac:dyDescent="0.25">
      <c r="A54" s="18" t="s">
        <v>112</v>
      </c>
      <c r="B54" s="18"/>
      <c r="C54" s="63"/>
      <c r="D54" s="63"/>
      <c r="E54" s="19">
        <f t="shared" si="0"/>
        <v>0</v>
      </c>
      <c r="G54" s="66"/>
      <c r="H54" s="67"/>
      <c r="I54" s="19">
        <f t="shared" si="4"/>
        <v>0</v>
      </c>
      <c r="J54" s="19">
        <f t="shared" si="5"/>
        <v>0</v>
      </c>
      <c r="K54" s="19">
        <f t="shared" si="6"/>
        <v>0</v>
      </c>
      <c r="L54" s="19">
        <f t="shared" si="7"/>
        <v>0</v>
      </c>
      <c r="M54" s="19">
        <f t="shared" si="2"/>
        <v>0</v>
      </c>
      <c r="N54" s="19">
        <f t="shared" si="8"/>
        <v>0</v>
      </c>
      <c r="O54" s="66">
        <f t="shared" si="9"/>
        <v>0</v>
      </c>
      <c r="P54" s="105"/>
    </row>
    <row r="55" spans="1:16" x14ac:dyDescent="0.25">
      <c r="A55" s="18" t="s">
        <v>113</v>
      </c>
      <c r="B55" s="106"/>
      <c r="C55" s="64"/>
      <c r="D55" s="64"/>
      <c r="E55" s="19">
        <f t="shared" si="0"/>
        <v>0</v>
      </c>
      <c r="G55" s="66"/>
      <c r="H55" s="67"/>
      <c r="I55" s="19">
        <f t="shared" si="4"/>
        <v>0</v>
      </c>
      <c r="J55" s="19">
        <f t="shared" si="5"/>
        <v>0</v>
      </c>
      <c r="K55" s="19">
        <f t="shared" si="6"/>
        <v>0</v>
      </c>
      <c r="L55" s="19">
        <f t="shared" si="7"/>
        <v>0</v>
      </c>
      <c r="M55" s="19">
        <f t="shared" si="2"/>
        <v>0</v>
      </c>
      <c r="N55" s="19">
        <f t="shared" si="8"/>
        <v>0</v>
      </c>
      <c r="O55" s="66">
        <f t="shared" si="9"/>
        <v>0</v>
      </c>
      <c r="P55" s="105"/>
    </row>
    <row r="56" spans="1:16" x14ac:dyDescent="0.25">
      <c r="A56" s="18" t="s">
        <v>114</v>
      </c>
      <c r="B56" s="18"/>
      <c r="C56" s="63"/>
      <c r="D56" s="63"/>
      <c r="E56" s="19">
        <f t="shared" si="0"/>
        <v>0</v>
      </c>
      <c r="G56" s="66"/>
      <c r="H56" s="67"/>
      <c r="I56" s="19">
        <f t="shared" si="4"/>
        <v>0</v>
      </c>
      <c r="J56" s="19">
        <f t="shared" si="5"/>
        <v>0</v>
      </c>
      <c r="K56" s="19">
        <f t="shared" si="6"/>
        <v>0</v>
      </c>
      <c r="L56" s="19">
        <f t="shared" si="7"/>
        <v>0</v>
      </c>
      <c r="M56" s="19">
        <f t="shared" si="2"/>
        <v>0</v>
      </c>
      <c r="N56" s="19">
        <f t="shared" si="8"/>
        <v>0</v>
      </c>
      <c r="O56" s="66">
        <f t="shared" si="9"/>
        <v>0</v>
      </c>
      <c r="P56" s="105"/>
    </row>
    <row r="57" spans="1:16" x14ac:dyDescent="0.25">
      <c r="A57" s="18" t="s">
        <v>115</v>
      </c>
      <c r="B57" s="18"/>
      <c r="C57" s="63"/>
      <c r="D57" s="63"/>
      <c r="E57" s="19">
        <f t="shared" si="0"/>
        <v>0</v>
      </c>
      <c r="G57" s="66"/>
      <c r="H57" s="67"/>
      <c r="I57" s="19">
        <f t="shared" si="4"/>
        <v>0</v>
      </c>
      <c r="J57" s="19">
        <f t="shared" si="5"/>
        <v>0</v>
      </c>
      <c r="K57" s="19">
        <f t="shared" si="6"/>
        <v>0</v>
      </c>
      <c r="L57" s="19">
        <f t="shared" si="7"/>
        <v>0</v>
      </c>
      <c r="M57" s="19">
        <f t="shared" si="2"/>
        <v>0</v>
      </c>
      <c r="N57" s="19">
        <f t="shared" si="8"/>
        <v>0</v>
      </c>
      <c r="O57" s="66">
        <f t="shared" si="9"/>
        <v>0</v>
      </c>
      <c r="P57" s="105"/>
    </row>
    <row r="58" spans="1:16" x14ac:dyDescent="0.25">
      <c r="A58" s="18" t="s">
        <v>116</v>
      </c>
      <c r="B58" s="18"/>
      <c r="C58" s="63"/>
      <c r="D58" s="63"/>
      <c r="E58" s="19">
        <f t="shared" si="0"/>
        <v>0</v>
      </c>
      <c r="G58" s="66"/>
      <c r="H58" s="67"/>
      <c r="I58" s="19">
        <f t="shared" si="4"/>
        <v>0</v>
      </c>
      <c r="J58" s="19">
        <f t="shared" si="5"/>
        <v>0</v>
      </c>
      <c r="K58" s="19">
        <f t="shared" si="6"/>
        <v>0</v>
      </c>
      <c r="L58" s="19">
        <f t="shared" si="7"/>
        <v>0</v>
      </c>
      <c r="M58" s="19">
        <f t="shared" si="2"/>
        <v>0</v>
      </c>
      <c r="N58" s="19">
        <f t="shared" si="8"/>
        <v>0</v>
      </c>
      <c r="O58" s="66">
        <f t="shared" si="9"/>
        <v>0</v>
      </c>
      <c r="P58" s="105"/>
    </row>
    <row r="59" spans="1:16" x14ac:dyDescent="0.25">
      <c r="A59" s="18" t="s">
        <v>117</v>
      </c>
      <c r="B59" s="18"/>
      <c r="C59" s="63"/>
      <c r="D59" s="63"/>
      <c r="E59" s="19">
        <f t="shared" si="0"/>
        <v>0</v>
      </c>
      <c r="G59" s="66"/>
      <c r="H59" s="67"/>
      <c r="I59" s="19">
        <f t="shared" si="4"/>
        <v>0</v>
      </c>
      <c r="J59" s="19">
        <f t="shared" si="5"/>
        <v>0</v>
      </c>
      <c r="K59" s="19">
        <f t="shared" si="6"/>
        <v>0</v>
      </c>
      <c r="L59" s="19">
        <f t="shared" si="7"/>
        <v>0</v>
      </c>
      <c r="M59" s="19">
        <f t="shared" si="2"/>
        <v>0</v>
      </c>
      <c r="N59" s="19">
        <f t="shared" si="8"/>
        <v>0</v>
      </c>
      <c r="O59" s="66">
        <f t="shared" si="9"/>
        <v>0</v>
      </c>
      <c r="P59" s="105"/>
    </row>
    <row r="60" spans="1:16" x14ac:dyDescent="0.25">
      <c r="A60" s="18" t="s">
        <v>118</v>
      </c>
      <c r="B60" s="18"/>
      <c r="C60" s="63"/>
      <c r="D60" s="63"/>
      <c r="E60" s="19">
        <f t="shared" si="0"/>
        <v>0</v>
      </c>
      <c r="G60" s="66"/>
      <c r="H60" s="67"/>
      <c r="I60" s="19">
        <f t="shared" si="4"/>
        <v>0</v>
      </c>
      <c r="J60" s="19">
        <f t="shared" si="5"/>
        <v>0</v>
      </c>
      <c r="K60" s="19">
        <f t="shared" si="6"/>
        <v>0</v>
      </c>
      <c r="L60" s="19">
        <f t="shared" si="7"/>
        <v>0</v>
      </c>
      <c r="M60" s="19">
        <f t="shared" si="2"/>
        <v>0</v>
      </c>
      <c r="N60" s="19">
        <f t="shared" si="8"/>
        <v>0</v>
      </c>
      <c r="O60" s="66">
        <f t="shared" si="9"/>
        <v>0</v>
      </c>
      <c r="P60" s="105"/>
    </row>
    <row r="61" spans="1:16" x14ac:dyDescent="0.25">
      <c r="A61" s="18" t="s">
        <v>119</v>
      </c>
      <c r="B61" s="18"/>
      <c r="C61" s="63"/>
      <c r="D61" s="63"/>
      <c r="E61" s="19">
        <f t="shared" si="0"/>
        <v>0</v>
      </c>
      <c r="G61" s="66"/>
      <c r="H61" s="67"/>
      <c r="I61" s="19">
        <f t="shared" si="4"/>
        <v>0</v>
      </c>
      <c r="J61" s="19">
        <f t="shared" si="5"/>
        <v>0</v>
      </c>
      <c r="K61" s="19">
        <f t="shared" si="6"/>
        <v>0</v>
      </c>
      <c r="L61" s="19">
        <f t="shared" si="7"/>
        <v>0</v>
      </c>
      <c r="M61" s="19">
        <f t="shared" si="2"/>
        <v>0</v>
      </c>
      <c r="N61" s="19">
        <f t="shared" si="8"/>
        <v>0</v>
      </c>
      <c r="O61" s="66">
        <f t="shared" si="9"/>
        <v>0</v>
      </c>
      <c r="P61" s="105"/>
    </row>
    <row r="62" spans="1:16" x14ac:dyDescent="0.25">
      <c r="A62" s="18" t="s">
        <v>120</v>
      </c>
      <c r="B62" s="18"/>
      <c r="C62" s="63"/>
      <c r="D62" s="63"/>
      <c r="E62" s="19">
        <f t="shared" si="0"/>
        <v>0</v>
      </c>
      <c r="G62" s="66"/>
      <c r="H62" s="67"/>
      <c r="I62" s="19">
        <f t="shared" si="4"/>
        <v>0</v>
      </c>
      <c r="J62" s="19">
        <f t="shared" si="5"/>
        <v>0</v>
      </c>
      <c r="K62" s="19">
        <f t="shared" si="6"/>
        <v>0</v>
      </c>
      <c r="L62" s="19">
        <f t="shared" si="7"/>
        <v>0</v>
      </c>
      <c r="M62" s="19">
        <f t="shared" si="2"/>
        <v>0</v>
      </c>
      <c r="N62" s="19">
        <f t="shared" si="8"/>
        <v>0</v>
      </c>
      <c r="O62" s="66">
        <f t="shared" si="9"/>
        <v>0</v>
      </c>
      <c r="P62" s="105"/>
    </row>
    <row r="63" spans="1:16" x14ac:dyDescent="0.25">
      <c r="A63" s="18" t="s">
        <v>121</v>
      </c>
      <c r="B63" s="18"/>
      <c r="C63" s="63"/>
      <c r="D63" s="63"/>
      <c r="E63" s="19">
        <f t="shared" si="0"/>
        <v>0</v>
      </c>
      <c r="G63" s="66"/>
      <c r="H63" s="67"/>
      <c r="I63" s="19">
        <f t="shared" si="4"/>
        <v>0</v>
      </c>
      <c r="J63" s="19">
        <f t="shared" si="5"/>
        <v>0</v>
      </c>
      <c r="K63" s="19">
        <f t="shared" si="6"/>
        <v>0</v>
      </c>
      <c r="L63" s="19">
        <f t="shared" si="7"/>
        <v>0</v>
      </c>
      <c r="M63" s="19">
        <f t="shared" si="2"/>
        <v>0</v>
      </c>
      <c r="N63" s="19">
        <f t="shared" si="8"/>
        <v>0</v>
      </c>
      <c r="O63" s="66">
        <f t="shared" si="9"/>
        <v>0</v>
      </c>
      <c r="P63" s="105"/>
    </row>
    <row r="64" spans="1:16" x14ac:dyDescent="0.25">
      <c r="A64" s="18" t="s">
        <v>122</v>
      </c>
      <c r="B64" s="18"/>
      <c r="C64" s="63"/>
      <c r="D64" s="63"/>
      <c r="E64" s="19">
        <f t="shared" si="0"/>
        <v>0</v>
      </c>
      <c r="G64" s="66"/>
      <c r="H64" s="67"/>
      <c r="I64" s="19">
        <f t="shared" si="4"/>
        <v>0</v>
      </c>
      <c r="J64" s="19">
        <f t="shared" si="5"/>
        <v>0</v>
      </c>
      <c r="K64" s="19">
        <f t="shared" si="6"/>
        <v>0</v>
      </c>
      <c r="L64" s="19">
        <f t="shared" si="7"/>
        <v>0</v>
      </c>
      <c r="M64" s="19">
        <f t="shared" si="2"/>
        <v>0</v>
      </c>
      <c r="N64" s="19">
        <f t="shared" si="8"/>
        <v>0</v>
      </c>
      <c r="O64" s="66">
        <f t="shared" si="9"/>
        <v>0</v>
      </c>
      <c r="P64" s="105"/>
    </row>
    <row r="65" spans="1:16" x14ac:dyDescent="0.25">
      <c r="A65" s="18" t="s">
        <v>123</v>
      </c>
      <c r="B65" s="18"/>
      <c r="C65" s="63"/>
      <c r="D65" s="63"/>
      <c r="E65" s="19">
        <f t="shared" si="0"/>
        <v>0</v>
      </c>
      <c r="G65" s="66"/>
      <c r="H65" s="67"/>
      <c r="I65" s="19">
        <f t="shared" si="4"/>
        <v>0</v>
      </c>
      <c r="J65" s="19">
        <f t="shared" si="5"/>
        <v>0</v>
      </c>
      <c r="K65" s="19">
        <f t="shared" si="6"/>
        <v>0</v>
      </c>
      <c r="L65" s="19">
        <f t="shared" si="7"/>
        <v>0</v>
      </c>
      <c r="M65" s="19">
        <f t="shared" si="2"/>
        <v>0</v>
      </c>
      <c r="N65" s="19">
        <f t="shared" si="8"/>
        <v>0</v>
      </c>
      <c r="O65" s="66">
        <f t="shared" si="9"/>
        <v>0</v>
      </c>
      <c r="P65" s="105"/>
    </row>
    <row r="66" spans="1:16" x14ac:dyDescent="0.25">
      <c r="A66" s="18" t="s">
        <v>124</v>
      </c>
      <c r="B66" s="18"/>
      <c r="C66" s="63"/>
      <c r="D66" s="63"/>
      <c r="E66" s="19">
        <f t="shared" si="0"/>
        <v>0</v>
      </c>
      <c r="G66" s="66"/>
      <c r="H66" s="67"/>
      <c r="I66" s="19">
        <f t="shared" si="4"/>
        <v>0</v>
      </c>
      <c r="J66" s="19">
        <f t="shared" si="5"/>
        <v>0</v>
      </c>
      <c r="K66" s="19">
        <f t="shared" si="6"/>
        <v>0</v>
      </c>
      <c r="L66" s="19">
        <f t="shared" si="7"/>
        <v>0</v>
      </c>
      <c r="M66" s="19">
        <f t="shared" si="2"/>
        <v>0</v>
      </c>
      <c r="N66" s="19">
        <f t="shared" si="8"/>
        <v>0</v>
      </c>
      <c r="O66" s="66">
        <f t="shared" si="9"/>
        <v>0</v>
      </c>
      <c r="P66" s="105"/>
    </row>
    <row r="67" spans="1:16" x14ac:dyDescent="0.25">
      <c r="A67" s="18" t="s">
        <v>125</v>
      </c>
      <c r="B67" s="18"/>
      <c r="C67" s="63"/>
      <c r="D67" s="63"/>
      <c r="E67" s="19">
        <f t="shared" si="0"/>
        <v>0</v>
      </c>
      <c r="G67" s="66"/>
      <c r="H67" s="67"/>
      <c r="I67" s="19">
        <f t="shared" si="4"/>
        <v>0</v>
      </c>
      <c r="J67" s="19">
        <f t="shared" si="5"/>
        <v>0</v>
      </c>
      <c r="K67" s="19">
        <f t="shared" si="6"/>
        <v>0</v>
      </c>
      <c r="L67" s="19">
        <f t="shared" si="7"/>
        <v>0</v>
      </c>
      <c r="M67" s="19">
        <f t="shared" si="2"/>
        <v>0</v>
      </c>
      <c r="N67" s="19">
        <f t="shared" si="8"/>
        <v>0</v>
      </c>
      <c r="O67" s="66">
        <f t="shared" si="9"/>
        <v>0</v>
      </c>
      <c r="P67" s="105"/>
    </row>
    <row r="68" spans="1:16" x14ac:dyDescent="0.25">
      <c r="A68" s="18" t="s">
        <v>126</v>
      </c>
      <c r="B68" s="18"/>
      <c r="C68" s="63"/>
      <c r="D68" s="63"/>
      <c r="E68" s="19">
        <f t="shared" si="0"/>
        <v>0</v>
      </c>
      <c r="G68" s="66"/>
      <c r="H68" s="67"/>
      <c r="I68" s="19">
        <f t="shared" si="4"/>
        <v>0</v>
      </c>
      <c r="J68" s="19">
        <f t="shared" si="5"/>
        <v>0</v>
      </c>
      <c r="K68" s="19">
        <f t="shared" si="6"/>
        <v>0</v>
      </c>
      <c r="L68" s="19">
        <f t="shared" si="7"/>
        <v>0</v>
      </c>
      <c r="M68" s="19">
        <f t="shared" si="2"/>
        <v>0</v>
      </c>
      <c r="N68" s="19">
        <f t="shared" si="8"/>
        <v>0</v>
      </c>
      <c r="O68" s="66">
        <f t="shared" si="9"/>
        <v>0</v>
      </c>
      <c r="P68" s="105"/>
    </row>
    <row r="69" spans="1:16" x14ac:dyDescent="0.25">
      <c r="A69" s="18" t="s">
        <v>127</v>
      </c>
      <c r="B69" s="18"/>
      <c r="C69" s="63"/>
      <c r="D69" s="63"/>
      <c r="E69" s="19">
        <f t="shared" si="0"/>
        <v>0</v>
      </c>
      <c r="G69" s="66"/>
      <c r="H69" s="67"/>
      <c r="I69" s="19">
        <f t="shared" si="4"/>
        <v>0</v>
      </c>
      <c r="J69" s="19">
        <f t="shared" si="5"/>
        <v>0</v>
      </c>
      <c r="K69" s="19">
        <f t="shared" si="6"/>
        <v>0</v>
      </c>
      <c r="L69" s="19">
        <f t="shared" si="7"/>
        <v>0</v>
      </c>
      <c r="M69" s="19">
        <f t="shared" si="2"/>
        <v>0</v>
      </c>
      <c r="N69" s="19">
        <f t="shared" si="8"/>
        <v>0</v>
      </c>
      <c r="O69" s="66">
        <f t="shared" si="9"/>
        <v>0</v>
      </c>
      <c r="P69" s="105"/>
    </row>
    <row r="70" spans="1:16" x14ac:dyDescent="0.25">
      <c r="A70" s="18" t="s">
        <v>128</v>
      </c>
      <c r="B70" s="18"/>
      <c r="C70" s="63"/>
      <c r="D70" s="63"/>
      <c r="E70" s="19">
        <f t="shared" si="0"/>
        <v>0</v>
      </c>
      <c r="G70" s="66"/>
      <c r="H70" s="67"/>
      <c r="I70" s="19">
        <f t="shared" si="4"/>
        <v>0</v>
      </c>
      <c r="J70" s="19">
        <f t="shared" si="5"/>
        <v>0</v>
      </c>
      <c r="K70" s="19">
        <f t="shared" si="6"/>
        <v>0</v>
      </c>
      <c r="L70" s="19">
        <f t="shared" si="7"/>
        <v>0</v>
      </c>
      <c r="M70" s="19">
        <f t="shared" si="2"/>
        <v>0</v>
      </c>
      <c r="N70" s="19">
        <f t="shared" si="8"/>
        <v>0</v>
      </c>
      <c r="O70" s="66">
        <f t="shared" si="9"/>
        <v>0</v>
      </c>
      <c r="P70" s="105"/>
    </row>
    <row r="71" spans="1:16" x14ac:dyDescent="0.25">
      <c r="A71" s="18" t="s">
        <v>129</v>
      </c>
      <c r="B71" s="18"/>
      <c r="C71" s="63"/>
      <c r="D71" s="63"/>
      <c r="E71" s="19">
        <f t="shared" ref="E71:E105" si="10">O71</f>
        <v>0</v>
      </c>
      <c r="G71" s="66"/>
      <c r="H71" s="67"/>
      <c r="I71" s="19">
        <f t="shared" si="4"/>
        <v>0</v>
      </c>
      <c r="J71" s="19">
        <f t="shared" si="5"/>
        <v>0</v>
      </c>
      <c r="K71" s="19">
        <f t="shared" si="6"/>
        <v>0</v>
      </c>
      <c r="L71" s="19">
        <f t="shared" si="7"/>
        <v>0</v>
      </c>
      <c r="M71" s="19">
        <f t="shared" si="2"/>
        <v>0</v>
      </c>
      <c r="N71" s="19">
        <f t="shared" si="8"/>
        <v>0</v>
      </c>
      <c r="O71" s="66">
        <f t="shared" si="9"/>
        <v>0</v>
      </c>
      <c r="P71" s="105"/>
    </row>
    <row r="72" spans="1:16" x14ac:dyDescent="0.25">
      <c r="A72" s="18" t="s">
        <v>130</v>
      </c>
      <c r="B72" s="18"/>
      <c r="C72" s="63"/>
      <c r="D72" s="63"/>
      <c r="E72" s="19">
        <f>O72</f>
        <v>0</v>
      </c>
      <c r="G72" s="66"/>
      <c r="H72" s="67"/>
      <c r="I72" s="19">
        <f>G72/12</f>
        <v>0</v>
      </c>
      <c r="J72" s="19">
        <f>G72/12</f>
        <v>0</v>
      </c>
      <c r="K72" s="19">
        <f>G72/12</f>
        <v>0</v>
      </c>
      <c r="L72" s="19">
        <f>G72*2%</f>
        <v>0</v>
      </c>
      <c r="M72" s="19">
        <f t="shared" ref="M72:M105" si="11">G72*18%</f>
        <v>0</v>
      </c>
      <c r="N72" s="19">
        <f>SUM(G72:M72)</f>
        <v>0</v>
      </c>
      <c r="O72" s="66">
        <f t="shared" ref="O72:O105" si="12">N72/$I$2</f>
        <v>0</v>
      </c>
      <c r="P72" s="105"/>
    </row>
    <row r="73" spans="1:16" x14ac:dyDescent="0.25">
      <c r="A73" s="18" t="s">
        <v>131</v>
      </c>
      <c r="B73" s="18"/>
      <c r="C73" s="63"/>
      <c r="D73" s="63"/>
      <c r="E73" s="19">
        <f t="shared" si="10"/>
        <v>0</v>
      </c>
      <c r="G73" s="66"/>
      <c r="H73" s="67"/>
      <c r="I73" s="19">
        <f>G73/12</f>
        <v>0</v>
      </c>
      <c r="J73" s="19">
        <f>G73/12</f>
        <v>0</v>
      </c>
      <c r="K73" s="19">
        <f>G73/12</f>
        <v>0</v>
      </c>
      <c r="L73" s="19">
        <f>G73*2%</f>
        <v>0</v>
      </c>
      <c r="M73" s="19">
        <f t="shared" si="11"/>
        <v>0</v>
      </c>
      <c r="N73" s="19">
        <f>SUM(G73:M73)</f>
        <v>0</v>
      </c>
      <c r="O73" s="66">
        <f t="shared" si="12"/>
        <v>0</v>
      </c>
      <c r="P73" s="105"/>
    </row>
    <row r="74" spans="1:16" x14ac:dyDescent="0.25">
      <c r="A74" s="18" t="s">
        <v>132</v>
      </c>
      <c r="B74" s="18"/>
      <c r="C74" s="63"/>
      <c r="D74" s="63"/>
      <c r="E74" s="19">
        <f t="shared" si="10"/>
        <v>0</v>
      </c>
      <c r="G74" s="66"/>
      <c r="H74" s="67"/>
      <c r="I74" s="19">
        <f>G74/12</f>
        <v>0</v>
      </c>
      <c r="J74" s="19">
        <f>G74/12</f>
        <v>0</v>
      </c>
      <c r="K74" s="19">
        <f>G74/12</f>
        <v>0</v>
      </c>
      <c r="L74" s="19">
        <f>G74*2%</f>
        <v>0</v>
      </c>
      <c r="M74" s="19">
        <f t="shared" si="11"/>
        <v>0</v>
      </c>
      <c r="N74" s="19">
        <f>SUM(G74:M74)</f>
        <v>0</v>
      </c>
      <c r="O74" s="66">
        <f t="shared" si="12"/>
        <v>0</v>
      </c>
      <c r="P74" s="105"/>
    </row>
    <row r="75" spans="1:16" x14ac:dyDescent="0.25">
      <c r="A75" s="18" t="s">
        <v>133</v>
      </c>
      <c r="B75" s="18"/>
      <c r="C75" s="63"/>
      <c r="D75" s="63"/>
      <c r="E75" s="19">
        <f t="shared" si="10"/>
        <v>0</v>
      </c>
      <c r="G75" s="66"/>
      <c r="H75" s="67"/>
      <c r="I75" s="19">
        <f>G75/12</f>
        <v>0</v>
      </c>
      <c r="J75" s="19">
        <f>G75/12</f>
        <v>0</v>
      </c>
      <c r="K75" s="19">
        <f>G75/12</f>
        <v>0</v>
      </c>
      <c r="L75" s="19">
        <f>G75*2%</f>
        <v>0</v>
      </c>
      <c r="M75" s="19">
        <f t="shared" si="11"/>
        <v>0</v>
      </c>
      <c r="N75" s="19">
        <f>SUM(G75:M75)</f>
        <v>0</v>
      </c>
      <c r="O75" s="66">
        <f t="shared" si="12"/>
        <v>0</v>
      </c>
      <c r="P75" s="105"/>
    </row>
    <row r="76" spans="1:16" x14ac:dyDescent="0.25">
      <c r="A76" s="18" t="s">
        <v>134</v>
      </c>
      <c r="B76" s="106"/>
      <c r="C76" s="64"/>
      <c r="D76" s="64"/>
      <c r="E76" s="19">
        <f t="shared" si="10"/>
        <v>0</v>
      </c>
      <c r="G76" s="66"/>
      <c r="H76" s="67"/>
      <c r="I76" s="19">
        <f>G76/12</f>
        <v>0</v>
      </c>
      <c r="J76" s="19">
        <f>G76/12</f>
        <v>0</v>
      </c>
      <c r="K76" s="19">
        <f>G76/12</f>
        <v>0</v>
      </c>
      <c r="L76" s="19">
        <f>G76*2%</f>
        <v>0</v>
      </c>
      <c r="M76" s="19">
        <f t="shared" si="11"/>
        <v>0</v>
      </c>
      <c r="N76" s="19">
        <f>SUM(G76:M76)</f>
        <v>0</v>
      </c>
      <c r="O76" s="66">
        <f t="shared" si="12"/>
        <v>0</v>
      </c>
      <c r="P76" s="105"/>
    </row>
    <row r="77" spans="1:16" x14ac:dyDescent="0.25">
      <c r="A77" s="18" t="s">
        <v>135</v>
      </c>
      <c r="B77" s="106"/>
      <c r="C77" s="64"/>
      <c r="D77" s="64"/>
      <c r="E77" s="19">
        <f t="shared" si="10"/>
        <v>0</v>
      </c>
      <c r="G77" s="66"/>
      <c r="H77" s="67"/>
      <c r="I77" s="19">
        <f t="shared" ref="I77:I105" si="13">G77/12</f>
        <v>0</v>
      </c>
      <c r="J77" s="19">
        <f t="shared" ref="J77:J105" si="14">G77/12</f>
        <v>0</v>
      </c>
      <c r="K77" s="19">
        <f t="shared" ref="K77:K105" si="15">G77/12</f>
        <v>0</v>
      </c>
      <c r="L77" s="19">
        <f t="shared" ref="L77:L105" si="16">G77*2%</f>
        <v>0</v>
      </c>
      <c r="M77" s="19">
        <f t="shared" si="11"/>
        <v>0</v>
      </c>
      <c r="N77" s="19">
        <f t="shared" ref="N77:N105" si="17">SUM(G77:M77)</f>
        <v>0</v>
      </c>
      <c r="O77" s="66">
        <f t="shared" si="12"/>
        <v>0</v>
      </c>
      <c r="P77" s="105"/>
    </row>
    <row r="78" spans="1:16" x14ac:dyDescent="0.25">
      <c r="A78" s="18" t="s">
        <v>136</v>
      </c>
      <c r="B78" s="18"/>
      <c r="C78" s="63"/>
      <c r="D78" s="63"/>
      <c r="E78" s="19">
        <f t="shared" si="10"/>
        <v>0</v>
      </c>
      <c r="G78" s="66"/>
      <c r="H78" s="67"/>
      <c r="I78" s="19">
        <f t="shared" si="13"/>
        <v>0</v>
      </c>
      <c r="J78" s="19">
        <f t="shared" si="14"/>
        <v>0</v>
      </c>
      <c r="K78" s="19">
        <f t="shared" si="15"/>
        <v>0</v>
      </c>
      <c r="L78" s="19">
        <f t="shared" si="16"/>
        <v>0</v>
      </c>
      <c r="M78" s="19">
        <f t="shared" si="11"/>
        <v>0</v>
      </c>
      <c r="N78" s="19">
        <f t="shared" si="17"/>
        <v>0</v>
      </c>
      <c r="O78" s="66">
        <f t="shared" si="12"/>
        <v>0</v>
      </c>
      <c r="P78" s="105"/>
    </row>
    <row r="79" spans="1:16" x14ac:dyDescent="0.25">
      <c r="A79" s="18" t="s">
        <v>137</v>
      </c>
      <c r="B79" s="18"/>
      <c r="C79" s="63"/>
      <c r="D79" s="63"/>
      <c r="E79" s="19">
        <f t="shared" si="10"/>
        <v>0</v>
      </c>
      <c r="G79" s="66"/>
      <c r="H79" s="67"/>
      <c r="I79" s="19">
        <f>G79/12</f>
        <v>0</v>
      </c>
      <c r="J79" s="19">
        <f>G79/12</f>
        <v>0</v>
      </c>
      <c r="K79" s="19">
        <f>G79/12</f>
        <v>0</v>
      </c>
      <c r="L79" s="19">
        <f>G79*2%</f>
        <v>0</v>
      </c>
      <c r="M79" s="19">
        <f t="shared" si="11"/>
        <v>0</v>
      </c>
      <c r="N79" s="19">
        <f>SUM(G79:M79)</f>
        <v>0</v>
      </c>
      <c r="O79" s="66">
        <f t="shared" si="12"/>
        <v>0</v>
      </c>
      <c r="P79" s="105"/>
    </row>
    <row r="80" spans="1:16" x14ac:dyDescent="0.25">
      <c r="A80" s="18" t="s">
        <v>138</v>
      </c>
      <c r="B80" s="18"/>
      <c r="C80" s="63"/>
      <c r="D80" s="63"/>
      <c r="E80" s="19">
        <f t="shared" si="10"/>
        <v>0</v>
      </c>
      <c r="G80" s="66"/>
      <c r="H80" s="67"/>
      <c r="I80" s="19">
        <f t="shared" si="13"/>
        <v>0</v>
      </c>
      <c r="J80" s="19">
        <f t="shared" si="14"/>
        <v>0</v>
      </c>
      <c r="K80" s="19">
        <f t="shared" si="15"/>
        <v>0</v>
      </c>
      <c r="L80" s="19">
        <f t="shared" si="16"/>
        <v>0</v>
      </c>
      <c r="M80" s="19">
        <f t="shared" si="11"/>
        <v>0</v>
      </c>
      <c r="N80" s="19">
        <f t="shared" si="17"/>
        <v>0</v>
      </c>
      <c r="O80" s="66">
        <f t="shared" si="12"/>
        <v>0</v>
      </c>
      <c r="P80" s="105"/>
    </row>
    <row r="81" spans="1:16" x14ac:dyDescent="0.25">
      <c r="A81" s="18" t="s">
        <v>139</v>
      </c>
      <c r="B81" s="18"/>
      <c r="C81" s="63"/>
      <c r="D81" s="63"/>
      <c r="E81" s="19">
        <f t="shared" si="10"/>
        <v>0</v>
      </c>
      <c r="G81" s="66"/>
      <c r="H81" s="67"/>
      <c r="I81" s="19">
        <f t="shared" si="13"/>
        <v>0</v>
      </c>
      <c r="J81" s="19">
        <f t="shared" si="14"/>
        <v>0</v>
      </c>
      <c r="K81" s="19">
        <f t="shared" si="15"/>
        <v>0</v>
      </c>
      <c r="L81" s="19">
        <f t="shared" si="16"/>
        <v>0</v>
      </c>
      <c r="M81" s="19">
        <f t="shared" si="11"/>
        <v>0</v>
      </c>
      <c r="N81" s="19">
        <f t="shared" si="17"/>
        <v>0</v>
      </c>
      <c r="O81" s="66">
        <f t="shared" si="12"/>
        <v>0</v>
      </c>
      <c r="P81" s="105"/>
    </row>
    <row r="82" spans="1:16" x14ac:dyDescent="0.25">
      <c r="A82" s="18" t="s">
        <v>140</v>
      </c>
      <c r="B82" s="18"/>
      <c r="C82" s="63"/>
      <c r="D82" s="63"/>
      <c r="E82" s="19">
        <f t="shared" si="10"/>
        <v>0</v>
      </c>
      <c r="G82" s="66"/>
      <c r="H82" s="67"/>
      <c r="I82" s="19">
        <f t="shared" si="13"/>
        <v>0</v>
      </c>
      <c r="J82" s="19">
        <f t="shared" si="14"/>
        <v>0</v>
      </c>
      <c r="K82" s="19">
        <f t="shared" si="15"/>
        <v>0</v>
      </c>
      <c r="L82" s="19">
        <f t="shared" si="16"/>
        <v>0</v>
      </c>
      <c r="M82" s="19">
        <f t="shared" si="11"/>
        <v>0</v>
      </c>
      <c r="N82" s="19">
        <f t="shared" si="17"/>
        <v>0</v>
      </c>
      <c r="O82" s="66">
        <f t="shared" si="12"/>
        <v>0</v>
      </c>
      <c r="P82" s="105"/>
    </row>
    <row r="83" spans="1:16" x14ac:dyDescent="0.25">
      <c r="A83" s="18" t="s">
        <v>141</v>
      </c>
      <c r="B83" s="18"/>
      <c r="C83" s="63"/>
      <c r="D83" s="63"/>
      <c r="E83" s="19">
        <f t="shared" si="10"/>
        <v>0</v>
      </c>
      <c r="G83" s="66"/>
      <c r="H83" s="67"/>
      <c r="I83" s="19">
        <f t="shared" si="13"/>
        <v>0</v>
      </c>
      <c r="J83" s="19">
        <f t="shared" si="14"/>
        <v>0</v>
      </c>
      <c r="K83" s="19">
        <f t="shared" si="15"/>
        <v>0</v>
      </c>
      <c r="L83" s="19">
        <f t="shared" si="16"/>
        <v>0</v>
      </c>
      <c r="M83" s="19">
        <f t="shared" si="11"/>
        <v>0</v>
      </c>
      <c r="N83" s="19">
        <f t="shared" si="17"/>
        <v>0</v>
      </c>
      <c r="O83" s="66">
        <f t="shared" si="12"/>
        <v>0</v>
      </c>
      <c r="P83" s="105"/>
    </row>
    <row r="84" spans="1:16" x14ac:dyDescent="0.25">
      <c r="A84" s="18" t="s">
        <v>142</v>
      </c>
      <c r="B84" s="18"/>
      <c r="C84" s="63"/>
      <c r="D84" s="63"/>
      <c r="E84" s="19">
        <f t="shared" si="10"/>
        <v>0</v>
      </c>
      <c r="G84" s="66"/>
      <c r="H84" s="67"/>
      <c r="I84" s="19">
        <f t="shared" si="13"/>
        <v>0</v>
      </c>
      <c r="J84" s="19">
        <f t="shared" si="14"/>
        <v>0</v>
      </c>
      <c r="K84" s="19">
        <f t="shared" si="15"/>
        <v>0</v>
      </c>
      <c r="L84" s="19">
        <f t="shared" si="16"/>
        <v>0</v>
      </c>
      <c r="M84" s="19">
        <f t="shared" si="11"/>
        <v>0</v>
      </c>
      <c r="N84" s="19">
        <f t="shared" si="17"/>
        <v>0</v>
      </c>
      <c r="O84" s="66">
        <f t="shared" si="12"/>
        <v>0</v>
      </c>
      <c r="P84" s="105"/>
    </row>
    <row r="85" spans="1:16" x14ac:dyDescent="0.25">
      <c r="A85" s="18" t="s">
        <v>143</v>
      </c>
      <c r="B85" s="18"/>
      <c r="C85" s="63"/>
      <c r="D85" s="63"/>
      <c r="E85" s="19">
        <f t="shared" si="10"/>
        <v>0</v>
      </c>
      <c r="G85" s="66"/>
      <c r="H85" s="67"/>
      <c r="I85" s="19">
        <f t="shared" si="13"/>
        <v>0</v>
      </c>
      <c r="J85" s="19">
        <f t="shared" si="14"/>
        <v>0</v>
      </c>
      <c r="K85" s="19">
        <f t="shared" si="15"/>
        <v>0</v>
      </c>
      <c r="L85" s="19">
        <f t="shared" si="16"/>
        <v>0</v>
      </c>
      <c r="M85" s="19">
        <f t="shared" si="11"/>
        <v>0</v>
      </c>
      <c r="N85" s="19">
        <f t="shared" si="17"/>
        <v>0</v>
      </c>
      <c r="O85" s="66">
        <f t="shared" si="12"/>
        <v>0</v>
      </c>
      <c r="P85" s="105"/>
    </row>
    <row r="86" spans="1:16" x14ac:dyDescent="0.25">
      <c r="A86" s="18" t="s">
        <v>144</v>
      </c>
      <c r="B86" s="18"/>
      <c r="C86" s="63"/>
      <c r="D86" s="63"/>
      <c r="E86" s="19">
        <f t="shared" si="10"/>
        <v>0</v>
      </c>
      <c r="G86" s="66"/>
      <c r="H86" s="67"/>
      <c r="I86" s="19">
        <f t="shared" si="13"/>
        <v>0</v>
      </c>
      <c r="J86" s="19">
        <f t="shared" si="14"/>
        <v>0</v>
      </c>
      <c r="K86" s="19">
        <f t="shared" si="15"/>
        <v>0</v>
      </c>
      <c r="L86" s="19">
        <f t="shared" si="16"/>
        <v>0</v>
      </c>
      <c r="M86" s="19">
        <f t="shared" si="11"/>
        <v>0</v>
      </c>
      <c r="N86" s="19">
        <f t="shared" si="17"/>
        <v>0</v>
      </c>
      <c r="O86" s="66">
        <f t="shared" si="12"/>
        <v>0</v>
      </c>
      <c r="P86" s="105"/>
    </row>
    <row r="87" spans="1:16" x14ac:dyDescent="0.25">
      <c r="A87" s="18" t="s">
        <v>145</v>
      </c>
      <c r="B87" s="18"/>
      <c r="C87" s="63"/>
      <c r="D87" s="63"/>
      <c r="E87" s="19">
        <f t="shared" si="10"/>
        <v>0</v>
      </c>
      <c r="G87" s="66"/>
      <c r="H87" s="67"/>
      <c r="I87" s="19">
        <f t="shared" si="13"/>
        <v>0</v>
      </c>
      <c r="J87" s="19">
        <f t="shared" si="14"/>
        <v>0</v>
      </c>
      <c r="K87" s="19">
        <f t="shared" si="15"/>
        <v>0</v>
      </c>
      <c r="L87" s="19">
        <f t="shared" si="16"/>
        <v>0</v>
      </c>
      <c r="M87" s="19">
        <f t="shared" si="11"/>
        <v>0</v>
      </c>
      <c r="N87" s="19">
        <f t="shared" si="17"/>
        <v>0</v>
      </c>
      <c r="O87" s="66">
        <f t="shared" si="12"/>
        <v>0</v>
      </c>
      <c r="P87" s="105"/>
    </row>
    <row r="88" spans="1:16" x14ac:dyDescent="0.25">
      <c r="A88" s="18" t="s">
        <v>146</v>
      </c>
      <c r="B88" s="18"/>
      <c r="C88" s="63"/>
      <c r="D88" s="63"/>
      <c r="E88" s="19">
        <f t="shared" si="10"/>
        <v>0</v>
      </c>
      <c r="G88" s="66"/>
      <c r="H88" s="67"/>
      <c r="I88" s="19">
        <f t="shared" si="13"/>
        <v>0</v>
      </c>
      <c r="J88" s="19">
        <f t="shared" si="14"/>
        <v>0</v>
      </c>
      <c r="K88" s="19">
        <f t="shared" si="15"/>
        <v>0</v>
      </c>
      <c r="L88" s="19">
        <f t="shared" si="16"/>
        <v>0</v>
      </c>
      <c r="M88" s="19">
        <f t="shared" si="11"/>
        <v>0</v>
      </c>
      <c r="N88" s="19">
        <f t="shared" si="17"/>
        <v>0</v>
      </c>
      <c r="O88" s="66">
        <f t="shared" si="12"/>
        <v>0</v>
      </c>
      <c r="P88" s="105"/>
    </row>
    <row r="89" spans="1:16" x14ac:dyDescent="0.25">
      <c r="A89" s="18" t="s">
        <v>147</v>
      </c>
      <c r="B89" s="18"/>
      <c r="C89" s="63"/>
      <c r="D89" s="63"/>
      <c r="E89" s="19">
        <f t="shared" si="10"/>
        <v>0</v>
      </c>
      <c r="G89" s="66"/>
      <c r="H89" s="67"/>
      <c r="I89" s="19">
        <f t="shared" si="13"/>
        <v>0</v>
      </c>
      <c r="J89" s="19">
        <f t="shared" si="14"/>
        <v>0</v>
      </c>
      <c r="K89" s="19">
        <f t="shared" si="15"/>
        <v>0</v>
      </c>
      <c r="L89" s="19">
        <f t="shared" si="16"/>
        <v>0</v>
      </c>
      <c r="M89" s="19">
        <f t="shared" si="11"/>
        <v>0</v>
      </c>
      <c r="N89" s="19">
        <f t="shared" si="17"/>
        <v>0</v>
      </c>
      <c r="O89" s="66">
        <f t="shared" si="12"/>
        <v>0</v>
      </c>
      <c r="P89" s="105"/>
    </row>
    <row r="90" spans="1:16" x14ac:dyDescent="0.25">
      <c r="A90" s="18" t="s">
        <v>148</v>
      </c>
      <c r="B90" s="18"/>
      <c r="C90" s="63"/>
      <c r="D90" s="63"/>
      <c r="E90" s="19">
        <f t="shared" si="10"/>
        <v>0</v>
      </c>
      <c r="G90" s="66"/>
      <c r="H90" s="67"/>
      <c r="I90" s="19">
        <f t="shared" si="13"/>
        <v>0</v>
      </c>
      <c r="J90" s="19">
        <f t="shared" si="14"/>
        <v>0</v>
      </c>
      <c r="K90" s="19">
        <f t="shared" si="15"/>
        <v>0</v>
      </c>
      <c r="L90" s="19">
        <f t="shared" si="16"/>
        <v>0</v>
      </c>
      <c r="M90" s="19">
        <f t="shared" si="11"/>
        <v>0</v>
      </c>
      <c r="N90" s="19">
        <f t="shared" si="17"/>
        <v>0</v>
      </c>
      <c r="O90" s="66">
        <f t="shared" si="12"/>
        <v>0</v>
      </c>
      <c r="P90" s="105"/>
    </row>
    <row r="91" spans="1:16" x14ac:dyDescent="0.25">
      <c r="A91" s="18" t="s">
        <v>149</v>
      </c>
      <c r="B91" s="18"/>
      <c r="C91" s="63"/>
      <c r="D91" s="63"/>
      <c r="E91" s="19">
        <f t="shared" si="10"/>
        <v>0</v>
      </c>
      <c r="G91" s="66"/>
      <c r="H91" s="67"/>
      <c r="I91" s="19">
        <f t="shared" si="13"/>
        <v>0</v>
      </c>
      <c r="J91" s="19">
        <f t="shared" si="14"/>
        <v>0</v>
      </c>
      <c r="K91" s="19">
        <f t="shared" si="15"/>
        <v>0</v>
      </c>
      <c r="L91" s="19">
        <f t="shared" si="16"/>
        <v>0</v>
      </c>
      <c r="M91" s="19">
        <f t="shared" si="11"/>
        <v>0</v>
      </c>
      <c r="N91" s="19">
        <f t="shared" si="17"/>
        <v>0</v>
      </c>
      <c r="O91" s="66">
        <f t="shared" si="12"/>
        <v>0</v>
      </c>
      <c r="P91" s="105"/>
    </row>
    <row r="92" spans="1:16" x14ac:dyDescent="0.25">
      <c r="A92" s="18" t="s">
        <v>150</v>
      </c>
      <c r="B92" s="18"/>
      <c r="C92" s="63"/>
      <c r="D92" s="63"/>
      <c r="E92" s="19">
        <f t="shared" si="10"/>
        <v>0</v>
      </c>
      <c r="G92" s="66"/>
      <c r="H92" s="67"/>
      <c r="I92" s="19">
        <f t="shared" si="13"/>
        <v>0</v>
      </c>
      <c r="J92" s="19">
        <f t="shared" si="14"/>
        <v>0</v>
      </c>
      <c r="K92" s="19">
        <f t="shared" si="15"/>
        <v>0</v>
      </c>
      <c r="L92" s="19">
        <f t="shared" si="16"/>
        <v>0</v>
      </c>
      <c r="M92" s="19">
        <f t="shared" si="11"/>
        <v>0</v>
      </c>
      <c r="N92" s="19">
        <f t="shared" si="17"/>
        <v>0</v>
      </c>
      <c r="O92" s="66">
        <f t="shared" si="12"/>
        <v>0</v>
      </c>
      <c r="P92" s="105"/>
    </row>
    <row r="93" spans="1:16" x14ac:dyDescent="0.25">
      <c r="A93" s="18" t="s">
        <v>151</v>
      </c>
      <c r="B93" s="18"/>
      <c r="C93" s="63"/>
      <c r="D93" s="63"/>
      <c r="E93" s="19">
        <f t="shared" si="10"/>
        <v>0</v>
      </c>
      <c r="G93" s="66"/>
      <c r="H93" s="67"/>
      <c r="I93" s="19">
        <f t="shared" si="13"/>
        <v>0</v>
      </c>
      <c r="J93" s="19">
        <f t="shared" si="14"/>
        <v>0</v>
      </c>
      <c r="K93" s="19">
        <f t="shared" si="15"/>
        <v>0</v>
      </c>
      <c r="L93" s="19">
        <f t="shared" si="16"/>
        <v>0</v>
      </c>
      <c r="M93" s="19">
        <f t="shared" si="11"/>
        <v>0</v>
      </c>
      <c r="N93" s="19">
        <f t="shared" si="17"/>
        <v>0</v>
      </c>
      <c r="O93" s="66">
        <f t="shared" si="12"/>
        <v>0</v>
      </c>
      <c r="P93" s="105"/>
    </row>
    <row r="94" spans="1:16" x14ac:dyDescent="0.25">
      <c r="A94" s="18" t="s">
        <v>152</v>
      </c>
      <c r="B94" s="18"/>
      <c r="C94" s="63"/>
      <c r="D94" s="63"/>
      <c r="E94" s="19">
        <f t="shared" si="10"/>
        <v>0</v>
      </c>
      <c r="G94" s="66"/>
      <c r="H94" s="67"/>
      <c r="I94" s="19">
        <f t="shared" si="13"/>
        <v>0</v>
      </c>
      <c r="J94" s="19">
        <f t="shared" si="14"/>
        <v>0</v>
      </c>
      <c r="K94" s="19">
        <f t="shared" si="15"/>
        <v>0</v>
      </c>
      <c r="L94" s="19">
        <f t="shared" si="16"/>
        <v>0</v>
      </c>
      <c r="M94" s="19">
        <f t="shared" si="11"/>
        <v>0</v>
      </c>
      <c r="N94" s="19">
        <f t="shared" si="17"/>
        <v>0</v>
      </c>
      <c r="O94" s="66">
        <f t="shared" si="12"/>
        <v>0</v>
      </c>
      <c r="P94" s="105"/>
    </row>
    <row r="95" spans="1:16" x14ac:dyDescent="0.25">
      <c r="A95" s="18" t="s">
        <v>153</v>
      </c>
      <c r="B95" s="18"/>
      <c r="C95" s="63"/>
      <c r="D95" s="63"/>
      <c r="E95" s="19">
        <f t="shared" si="10"/>
        <v>0</v>
      </c>
      <c r="G95" s="66"/>
      <c r="H95" s="67"/>
      <c r="I95" s="19">
        <f t="shared" si="13"/>
        <v>0</v>
      </c>
      <c r="J95" s="19">
        <f t="shared" si="14"/>
        <v>0</v>
      </c>
      <c r="K95" s="19">
        <f t="shared" si="15"/>
        <v>0</v>
      </c>
      <c r="L95" s="19">
        <f t="shared" si="16"/>
        <v>0</v>
      </c>
      <c r="M95" s="19">
        <f t="shared" si="11"/>
        <v>0</v>
      </c>
      <c r="N95" s="19">
        <f t="shared" si="17"/>
        <v>0</v>
      </c>
      <c r="O95" s="66">
        <f t="shared" si="12"/>
        <v>0</v>
      </c>
      <c r="P95" s="105"/>
    </row>
    <row r="96" spans="1:16" x14ac:dyDescent="0.25">
      <c r="A96" s="18" t="s">
        <v>154</v>
      </c>
      <c r="B96" s="18"/>
      <c r="C96" s="63"/>
      <c r="D96" s="63"/>
      <c r="E96" s="19">
        <f t="shared" si="10"/>
        <v>0</v>
      </c>
      <c r="G96" s="66"/>
      <c r="H96" s="67"/>
      <c r="I96" s="19">
        <f t="shared" si="13"/>
        <v>0</v>
      </c>
      <c r="J96" s="19">
        <f t="shared" si="14"/>
        <v>0</v>
      </c>
      <c r="K96" s="19">
        <f t="shared" si="15"/>
        <v>0</v>
      </c>
      <c r="L96" s="19">
        <f t="shared" si="16"/>
        <v>0</v>
      </c>
      <c r="M96" s="19">
        <f t="shared" si="11"/>
        <v>0</v>
      </c>
      <c r="N96" s="19">
        <f t="shared" si="17"/>
        <v>0</v>
      </c>
      <c r="O96" s="66">
        <f t="shared" si="12"/>
        <v>0</v>
      </c>
      <c r="P96" s="105"/>
    </row>
    <row r="97" spans="1:16" x14ac:dyDescent="0.25">
      <c r="A97" s="18" t="s">
        <v>155</v>
      </c>
      <c r="B97" s="18"/>
      <c r="C97" s="63"/>
      <c r="D97" s="63"/>
      <c r="E97" s="19">
        <f t="shared" si="10"/>
        <v>0</v>
      </c>
      <c r="G97" s="66"/>
      <c r="H97" s="67"/>
      <c r="I97" s="19">
        <f t="shared" si="13"/>
        <v>0</v>
      </c>
      <c r="J97" s="19">
        <f t="shared" si="14"/>
        <v>0</v>
      </c>
      <c r="K97" s="19">
        <f t="shared" si="15"/>
        <v>0</v>
      </c>
      <c r="L97" s="19">
        <f t="shared" si="16"/>
        <v>0</v>
      </c>
      <c r="M97" s="19">
        <f t="shared" si="11"/>
        <v>0</v>
      </c>
      <c r="N97" s="19">
        <f t="shared" si="17"/>
        <v>0</v>
      </c>
      <c r="O97" s="66">
        <f t="shared" si="12"/>
        <v>0</v>
      </c>
      <c r="P97" s="105"/>
    </row>
    <row r="98" spans="1:16" x14ac:dyDescent="0.25">
      <c r="A98" s="18" t="s">
        <v>156</v>
      </c>
      <c r="B98" s="18"/>
      <c r="C98" s="63"/>
      <c r="D98" s="63"/>
      <c r="E98" s="19">
        <f t="shared" si="10"/>
        <v>0</v>
      </c>
      <c r="G98" s="66"/>
      <c r="H98" s="67"/>
      <c r="I98" s="19">
        <f t="shared" si="13"/>
        <v>0</v>
      </c>
      <c r="J98" s="19">
        <f t="shared" si="14"/>
        <v>0</v>
      </c>
      <c r="K98" s="19">
        <f t="shared" si="15"/>
        <v>0</v>
      </c>
      <c r="L98" s="19">
        <f t="shared" si="16"/>
        <v>0</v>
      </c>
      <c r="M98" s="19">
        <f t="shared" si="11"/>
        <v>0</v>
      </c>
      <c r="N98" s="19">
        <f t="shared" si="17"/>
        <v>0</v>
      </c>
      <c r="O98" s="66">
        <f t="shared" si="12"/>
        <v>0</v>
      </c>
      <c r="P98" s="105"/>
    </row>
    <row r="99" spans="1:16" x14ac:dyDescent="0.25">
      <c r="A99" s="18" t="s">
        <v>157</v>
      </c>
      <c r="B99" s="18"/>
      <c r="C99" s="63"/>
      <c r="D99" s="63"/>
      <c r="E99" s="19">
        <f t="shared" si="10"/>
        <v>0</v>
      </c>
      <c r="G99" s="66"/>
      <c r="H99" s="67"/>
      <c r="I99" s="19">
        <f t="shared" si="13"/>
        <v>0</v>
      </c>
      <c r="J99" s="19">
        <f t="shared" si="14"/>
        <v>0</v>
      </c>
      <c r="K99" s="19">
        <f t="shared" si="15"/>
        <v>0</v>
      </c>
      <c r="L99" s="19">
        <f t="shared" si="16"/>
        <v>0</v>
      </c>
      <c r="M99" s="19">
        <f t="shared" si="11"/>
        <v>0</v>
      </c>
      <c r="N99" s="19">
        <f t="shared" si="17"/>
        <v>0</v>
      </c>
      <c r="O99" s="66">
        <f t="shared" si="12"/>
        <v>0</v>
      </c>
      <c r="P99" s="105"/>
    </row>
    <row r="100" spans="1:16" x14ac:dyDescent="0.25">
      <c r="A100" s="18" t="s">
        <v>158</v>
      </c>
      <c r="B100" s="18"/>
      <c r="C100" s="63"/>
      <c r="D100" s="63"/>
      <c r="E100" s="19">
        <f t="shared" si="10"/>
        <v>0</v>
      </c>
      <c r="G100" s="66"/>
      <c r="H100" s="67"/>
      <c r="I100" s="19">
        <f t="shared" si="13"/>
        <v>0</v>
      </c>
      <c r="J100" s="19">
        <f t="shared" si="14"/>
        <v>0</v>
      </c>
      <c r="K100" s="19">
        <f t="shared" si="15"/>
        <v>0</v>
      </c>
      <c r="L100" s="19">
        <f t="shared" si="16"/>
        <v>0</v>
      </c>
      <c r="M100" s="19">
        <f t="shared" si="11"/>
        <v>0</v>
      </c>
      <c r="N100" s="19">
        <f t="shared" si="17"/>
        <v>0</v>
      </c>
      <c r="O100" s="66">
        <f t="shared" si="12"/>
        <v>0</v>
      </c>
      <c r="P100" s="105"/>
    </row>
    <row r="101" spans="1:16" x14ac:dyDescent="0.25">
      <c r="A101" s="18" t="s">
        <v>159</v>
      </c>
      <c r="B101" s="18"/>
      <c r="C101" s="63"/>
      <c r="D101" s="63"/>
      <c r="E101" s="19">
        <f t="shared" si="10"/>
        <v>0</v>
      </c>
      <c r="G101" s="66"/>
      <c r="H101" s="67"/>
      <c r="I101" s="19">
        <f t="shared" si="13"/>
        <v>0</v>
      </c>
      <c r="J101" s="19">
        <f t="shared" si="14"/>
        <v>0</v>
      </c>
      <c r="K101" s="19">
        <f t="shared" si="15"/>
        <v>0</v>
      </c>
      <c r="L101" s="19">
        <f t="shared" si="16"/>
        <v>0</v>
      </c>
      <c r="M101" s="19">
        <f t="shared" si="11"/>
        <v>0</v>
      </c>
      <c r="N101" s="19">
        <f t="shared" si="17"/>
        <v>0</v>
      </c>
      <c r="O101" s="66">
        <f t="shared" si="12"/>
        <v>0</v>
      </c>
      <c r="P101" s="105"/>
    </row>
    <row r="102" spans="1:16" x14ac:dyDescent="0.25">
      <c r="A102" s="18" t="s">
        <v>160</v>
      </c>
      <c r="B102" s="18"/>
      <c r="C102" s="63"/>
      <c r="D102" s="63"/>
      <c r="E102" s="19">
        <f t="shared" si="10"/>
        <v>0</v>
      </c>
      <c r="G102" s="67"/>
      <c r="H102" s="67"/>
      <c r="I102" s="19">
        <f t="shared" si="13"/>
        <v>0</v>
      </c>
      <c r="J102" s="19">
        <f t="shared" si="14"/>
        <v>0</v>
      </c>
      <c r="K102" s="19">
        <f t="shared" si="15"/>
        <v>0</v>
      </c>
      <c r="L102" s="19">
        <f t="shared" si="16"/>
        <v>0</v>
      </c>
      <c r="M102" s="19">
        <f t="shared" si="11"/>
        <v>0</v>
      </c>
      <c r="N102" s="19">
        <f t="shared" si="17"/>
        <v>0</v>
      </c>
      <c r="O102" s="66">
        <f t="shared" si="12"/>
        <v>0</v>
      </c>
      <c r="P102" s="105"/>
    </row>
    <row r="103" spans="1:16" x14ac:dyDescent="0.25">
      <c r="A103" s="18" t="s">
        <v>161</v>
      </c>
      <c r="B103" s="18"/>
      <c r="C103" s="63"/>
      <c r="D103" s="63"/>
      <c r="E103" s="19">
        <f t="shared" si="10"/>
        <v>0</v>
      </c>
      <c r="G103" s="67"/>
      <c r="H103" s="67"/>
      <c r="I103" s="19">
        <f t="shared" si="13"/>
        <v>0</v>
      </c>
      <c r="J103" s="19">
        <f t="shared" si="14"/>
        <v>0</v>
      </c>
      <c r="K103" s="19">
        <f t="shared" si="15"/>
        <v>0</v>
      </c>
      <c r="L103" s="19">
        <f t="shared" si="16"/>
        <v>0</v>
      </c>
      <c r="M103" s="19">
        <f t="shared" si="11"/>
        <v>0</v>
      </c>
      <c r="N103" s="19">
        <f t="shared" si="17"/>
        <v>0</v>
      </c>
      <c r="O103" s="66">
        <f t="shared" si="12"/>
        <v>0</v>
      </c>
      <c r="P103" s="105"/>
    </row>
    <row r="104" spans="1:16" x14ac:dyDescent="0.25">
      <c r="A104" s="18" t="s">
        <v>162</v>
      </c>
      <c r="B104" s="18"/>
      <c r="C104" s="63"/>
      <c r="D104" s="63"/>
      <c r="E104" s="19">
        <f t="shared" si="10"/>
        <v>0</v>
      </c>
      <c r="G104" s="67"/>
      <c r="H104" s="67"/>
      <c r="I104" s="19">
        <f t="shared" si="13"/>
        <v>0</v>
      </c>
      <c r="J104" s="19">
        <f t="shared" si="14"/>
        <v>0</v>
      </c>
      <c r="K104" s="19">
        <f t="shared" si="15"/>
        <v>0</v>
      </c>
      <c r="L104" s="19">
        <f t="shared" si="16"/>
        <v>0</v>
      </c>
      <c r="M104" s="19">
        <f t="shared" si="11"/>
        <v>0</v>
      </c>
      <c r="N104" s="19">
        <f t="shared" si="17"/>
        <v>0</v>
      </c>
      <c r="O104" s="66">
        <f t="shared" si="12"/>
        <v>0</v>
      </c>
      <c r="P104" s="105"/>
    </row>
    <row r="105" spans="1:16" x14ac:dyDescent="0.25">
      <c r="A105" s="18">
        <v>0</v>
      </c>
      <c r="B105" s="18"/>
      <c r="C105" s="63"/>
      <c r="D105" s="63"/>
      <c r="E105" s="19">
        <f t="shared" si="10"/>
        <v>0</v>
      </c>
      <c r="G105" s="67"/>
      <c r="H105" s="67"/>
      <c r="I105" s="19">
        <f t="shared" si="13"/>
        <v>0</v>
      </c>
      <c r="J105" s="19">
        <f t="shared" si="14"/>
        <v>0</v>
      </c>
      <c r="K105" s="19">
        <f t="shared" si="15"/>
        <v>0</v>
      </c>
      <c r="L105" s="19">
        <f t="shared" si="16"/>
        <v>0</v>
      </c>
      <c r="M105" s="19">
        <f t="shared" si="11"/>
        <v>0</v>
      </c>
      <c r="N105" s="19">
        <f t="shared" si="17"/>
        <v>0</v>
      </c>
      <c r="O105" s="66">
        <f t="shared" si="12"/>
        <v>0</v>
      </c>
      <c r="P105" s="10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Z44"/>
  <sheetViews>
    <sheetView zoomScaleNormal="100" workbookViewId="0">
      <selection activeCell="D9" sqref="D9"/>
    </sheetView>
  </sheetViews>
  <sheetFormatPr defaultColWidth="9.140625" defaultRowHeight="15" x14ac:dyDescent="0.25"/>
  <cols>
    <col min="1" max="1" width="15" customWidth="1"/>
    <col min="2" max="6" width="11.140625" customWidth="1"/>
    <col min="7" max="7" width="1.28515625" customWidth="1"/>
    <col min="8" max="9" width="11.140625" customWidth="1"/>
    <col min="10" max="10" width="15" customWidth="1"/>
    <col min="11" max="15" width="11.140625" customWidth="1"/>
    <col min="16" max="16" width="1.28515625" customWidth="1"/>
    <col min="17" max="18" width="11.140625" customWidth="1"/>
    <col min="19" max="19" width="15" customWidth="1"/>
    <col min="20" max="24" width="11.140625" customWidth="1"/>
    <col min="25" max="25" width="1.28515625" customWidth="1"/>
    <col min="26" max="27" width="11.140625" customWidth="1"/>
    <col min="28" max="28" width="15" customWidth="1"/>
    <col min="29" max="33" width="11.140625" customWidth="1"/>
    <col min="34" max="34" width="1.28515625" customWidth="1"/>
    <col min="35" max="36" width="11.140625" customWidth="1"/>
    <col min="37" max="37" width="15" customWidth="1"/>
    <col min="38" max="42" width="11.140625" customWidth="1"/>
    <col min="43" max="43" width="1.28515625" customWidth="1"/>
    <col min="44" max="45" width="11.140625" customWidth="1"/>
    <col min="46" max="46" width="15" customWidth="1"/>
    <col min="47" max="51" width="11.140625" customWidth="1"/>
    <col min="52" max="52" width="1.28515625" customWidth="1"/>
    <col min="53" max="54" width="11.140625" customWidth="1"/>
    <col min="55" max="55" width="15" customWidth="1"/>
    <col min="56" max="60" width="11.140625" customWidth="1"/>
    <col min="61" max="61" width="1.28515625" customWidth="1"/>
    <col min="62" max="63" width="11.140625" customWidth="1"/>
    <col min="64" max="64" width="15" customWidth="1"/>
    <col min="65" max="69" width="11.140625" customWidth="1"/>
    <col min="70" max="70" width="1.28515625" customWidth="1"/>
    <col min="71" max="72" width="11.140625" customWidth="1"/>
    <col min="73" max="73" width="15" customWidth="1"/>
    <col min="74" max="78" width="11.140625" customWidth="1"/>
    <col min="79" max="79" width="1.28515625" customWidth="1"/>
    <col min="80" max="81" width="11.140625" customWidth="1"/>
    <col min="82" max="82" width="15" customWidth="1"/>
    <col min="83" max="87" width="11.140625" customWidth="1"/>
    <col min="88" max="88" width="1.28515625" customWidth="1"/>
    <col min="89" max="90" width="11.140625" customWidth="1"/>
    <col min="91" max="91" width="15" customWidth="1"/>
    <col min="92" max="96" width="11.140625" customWidth="1"/>
    <col min="97" max="97" width="1.28515625" customWidth="1"/>
    <col min="98" max="99" width="11.140625" customWidth="1"/>
    <col min="100" max="100" width="15" customWidth="1"/>
    <col min="101" max="105" width="11.140625" customWidth="1"/>
    <col min="106" max="106" width="1.28515625" customWidth="1"/>
    <col min="107" max="108" width="11.140625" customWidth="1"/>
    <col min="109" max="109" width="15" customWidth="1"/>
    <col min="110" max="114" width="11.140625" customWidth="1"/>
    <col min="115" max="115" width="1.28515625" customWidth="1"/>
    <col min="116" max="117" width="11.140625" customWidth="1"/>
    <col min="118" max="118" width="15" customWidth="1"/>
    <col min="119" max="123" width="11.140625" customWidth="1"/>
    <col min="124" max="124" width="1.28515625" customWidth="1"/>
    <col min="125" max="126" width="11.140625" customWidth="1"/>
    <col min="127" max="127" width="15" customWidth="1"/>
    <col min="128" max="132" width="11.140625" customWidth="1"/>
    <col min="133" max="133" width="1.28515625" customWidth="1"/>
    <col min="134" max="135" width="11.140625" customWidth="1"/>
    <col min="136" max="136" width="15" customWidth="1"/>
    <col min="137" max="141" width="11.140625" customWidth="1"/>
    <col min="142" max="142" width="1.28515625" customWidth="1"/>
    <col min="143" max="144" width="11.140625" customWidth="1"/>
    <col min="145" max="145" width="15" customWidth="1"/>
    <col min="146" max="150" width="11.140625" customWidth="1"/>
    <col min="151" max="151" width="1.28515625" customWidth="1"/>
    <col min="152" max="153" width="11.140625" customWidth="1"/>
    <col min="154" max="154" width="15" customWidth="1"/>
    <col min="155" max="159" width="11.140625" customWidth="1"/>
    <col min="160" max="160" width="1.28515625" customWidth="1"/>
    <col min="161" max="162" width="11.140625" customWidth="1"/>
    <col min="163" max="163" width="15" customWidth="1"/>
    <col min="164" max="168" width="11.140625" customWidth="1"/>
    <col min="169" max="169" width="1.28515625" customWidth="1"/>
    <col min="170" max="171" width="11.140625" customWidth="1"/>
    <col min="172" max="172" width="15" customWidth="1"/>
    <col min="173" max="177" width="11.140625" customWidth="1"/>
    <col min="178" max="178" width="1.28515625" customWidth="1"/>
    <col min="179" max="180" width="11.140625" customWidth="1"/>
    <col min="181" max="181" width="15" customWidth="1"/>
    <col min="182" max="186" width="11.140625" customWidth="1"/>
    <col min="187" max="187" width="1.28515625" customWidth="1"/>
    <col min="188" max="189" width="11.140625" customWidth="1"/>
    <col min="190" max="190" width="15" customWidth="1"/>
    <col min="191" max="195" width="11.140625" customWidth="1"/>
    <col min="196" max="196" width="1.28515625" customWidth="1"/>
    <col min="197" max="198" width="11.140625" customWidth="1"/>
    <col min="199" max="199" width="15" customWidth="1"/>
    <col min="200" max="204" width="11.140625" customWidth="1"/>
    <col min="205" max="205" width="1.28515625" customWidth="1"/>
    <col min="206" max="207" width="11.140625" customWidth="1"/>
    <col min="208" max="208" width="15" customWidth="1"/>
    <col min="209" max="213" width="11.140625" customWidth="1"/>
    <col min="214" max="214" width="1.28515625" customWidth="1"/>
    <col min="215" max="216" width="11.140625" customWidth="1"/>
    <col min="217" max="217" width="15" customWidth="1"/>
    <col min="218" max="222" width="11.140625" customWidth="1"/>
    <col min="223" max="223" width="1.28515625" customWidth="1"/>
    <col min="224" max="225" width="11.140625" customWidth="1"/>
    <col min="226" max="226" width="15" customWidth="1"/>
    <col min="227" max="231" width="11.140625" customWidth="1"/>
    <col min="232" max="232" width="1.28515625" customWidth="1"/>
    <col min="233" max="234" width="11.140625" customWidth="1"/>
  </cols>
  <sheetData>
    <row r="1" spans="1:234" ht="23.25" customHeight="1" x14ac:dyDescent="0.25">
      <c r="A1" s="47" t="s">
        <v>25</v>
      </c>
      <c r="B1" s="44" t="str">
        <f>+VLOOKUP(A1,Hoja1!$A$1:$B$57,2,FALSE)</f>
        <v>Reyner Sebastian Lazo</v>
      </c>
      <c r="J1" s="47" t="s">
        <v>31</v>
      </c>
      <c r="K1" s="44" t="str">
        <f>+VLOOKUP(J1,Hoja1!$A$1:$B$57,2,FALSE)</f>
        <v>Jerson Elian Ramirez Garcia</v>
      </c>
      <c r="S1" s="47" t="s">
        <v>40</v>
      </c>
      <c r="T1" s="44" t="str">
        <f>+VLOOKUP(S1,Hoja1!$A$1:$B$57,2,FALSE)</f>
        <v>Virginia Esmeralda Martinez Corea</v>
      </c>
      <c r="AB1" s="47" t="s">
        <v>46</v>
      </c>
      <c r="AC1" s="44" t="str">
        <f>+VLOOKUP(AB1,Hoja1!$A$1:$B$57,2,FALSE)</f>
        <v xml:space="preserve">Victor Alfonso Aleman Molina </v>
      </c>
      <c r="AK1" s="47" t="s">
        <v>52</v>
      </c>
      <c r="AL1" s="44" t="str">
        <f>+VLOOKUP(AK1,Hoja1!$A$1:$B$57,2,FALSE)</f>
        <v>Marvin Uriel Lopez Video</v>
      </c>
      <c r="AT1" s="47" t="s">
        <v>61</v>
      </c>
      <c r="AU1" s="44" t="str">
        <f>+VLOOKUP(AT1,Hoja1!$A$1:$B$57,2,FALSE)</f>
        <v xml:space="preserve">Douglas Antonio Herrera Jarquin </v>
      </c>
      <c r="BC1" s="47" t="s">
        <v>72</v>
      </c>
      <c r="BD1" s="44" t="str">
        <f>+VLOOKUP(BC1,Hoja1!$A$1:$B$57,2,FALSE)</f>
        <v>Esther Rivas Martinez</v>
      </c>
      <c r="BL1" s="47" t="s">
        <v>81</v>
      </c>
      <c r="BM1" s="44" t="str">
        <f>+VLOOKUP(BL1,Hoja1!$A$1:$B$57,2,FALSE)</f>
        <v xml:space="preserve">Daniel Antonio Reyes Cano </v>
      </c>
      <c r="BU1" s="47" t="s">
        <v>89</v>
      </c>
      <c r="BV1" s="44">
        <f>+VLOOKUP(BU1,Hoja1!$A$1:$B$57,2,FALSE)</f>
        <v>0</v>
      </c>
      <c r="CD1" s="47" t="s">
        <v>90</v>
      </c>
      <c r="CE1" s="44">
        <f>+VLOOKUP(CD1,Hoja1!$A$1:$B$57,2,FALSE)</f>
        <v>0</v>
      </c>
      <c r="CM1" s="47" t="s">
        <v>92</v>
      </c>
      <c r="CN1" s="44">
        <f>+VLOOKUP(CM1,Hoja1!$A$1:$B$57,2,FALSE)</f>
        <v>0</v>
      </c>
      <c r="CV1" s="47" t="s">
        <v>94</v>
      </c>
      <c r="CW1" s="44">
        <f>+VLOOKUP(CV1,Hoja1!$A$1:$B$57,2,FALSE)</f>
        <v>0</v>
      </c>
      <c r="DE1" s="47" t="s">
        <v>97</v>
      </c>
      <c r="DF1" s="44">
        <f>+VLOOKUP(DE1,Hoja1!$A$1:$B$57,2,FALSE)</f>
        <v>0</v>
      </c>
      <c r="DN1" s="47" t="s">
        <v>99</v>
      </c>
      <c r="DO1" s="44">
        <f>+VLOOKUP(DN1,Hoja1!$A$1:$B$57,2,FALSE)</f>
        <v>0</v>
      </c>
      <c r="DW1" s="47" t="s">
        <v>101</v>
      </c>
      <c r="DX1" s="44">
        <f>+VLOOKUP(DW1,Hoja1!$A$1:$B$57,2,FALSE)</f>
        <v>0</v>
      </c>
      <c r="EF1" s="47" t="s">
        <v>103</v>
      </c>
      <c r="EG1" s="44">
        <f>+VLOOKUP(EF1,Hoja1!$A$1:$B$57,2,FALSE)</f>
        <v>0</v>
      </c>
      <c r="EO1" s="47" t="s">
        <v>105</v>
      </c>
      <c r="EP1" s="44">
        <f>+VLOOKUP(EO1,Hoja1!$A$1:$B$57,2,FALSE)</f>
        <v>0</v>
      </c>
      <c r="EX1" s="47" t="s">
        <v>108</v>
      </c>
      <c r="EY1" s="44">
        <f>+VLOOKUP(EX1,Hoja1!$A$1:$B$57,2,FALSE)</f>
        <v>0</v>
      </c>
      <c r="FG1" s="47" t="s">
        <v>111</v>
      </c>
      <c r="FH1" s="44">
        <f>+VLOOKUP(FG1,Hoja1!$A$1:$B$57,2,FALSE)</f>
        <v>0</v>
      </c>
      <c r="FP1" s="47" t="s">
        <v>116</v>
      </c>
      <c r="FQ1" s="44">
        <f>+VLOOKUP(FP1,Hoja1!$A$1:$B$57,2,FALSE)</f>
        <v>0</v>
      </c>
      <c r="FY1" s="47" t="s">
        <v>118</v>
      </c>
      <c r="FZ1" s="44">
        <f>+VLOOKUP(FY1,Hoja1!$A$1:$B$57,2,FALSE)</f>
        <v>0</v>
      </c>
      <c r="GH1" s="47" t="s">
        <v>119</v>
      </c>
      <c r="GI1" s="44">
        <f>+VLOOKUP(GH1,Hoja1!$A$1:$B$57,2,FALSE)</f>
        <v>0</v>
      </c>
      <c r="GQ1" s="47" t="s">
        <v>121</v>
      </c>
      <c r="GR1" s="44">
        <f>+VLOOKUP(GQ1,Hoja1!$A$1:$B$57,2,FALSE)</f>
        <v>0</v>
      </c>
      <c r="GZ1" s="47" t="s">
        <v>127</v>
      </c>
      <c r="HA1" s="44">
        <f>+VLOOKUP(GZ1,Hoja1!$A$1:$B$57,2,FALSE)</f>
        <v>0</v>
      </c>
      <c r="HI1" s="47" t="s">
        <v>125</v>
      </c>
      <c r="HJ1" s="44">
        <f>+VLOOKUP(HI1,Hoja1!$A$1:$B$57,2,FALSE)</f>
        <v>0</v>
      </c>
      <c r="HR1" s="47" t="s">
        <v>37</v>
      </c>
      <c r="HS1" s="44" t="str">
        <f>+VLOOKUP(HR1,Hoja1!$A$1:$B$57,2,FALSE)</f>
        <v>Nelson Antonio Molina Valerio</v>
      </c>
    </row>
    <row r="2" spans="1:234" ht="6.75" customHeight="1" x14ac:dyDescent="0.25"/>
    <row r="3" spans="1:234" x14ac:dyDescent="0.25">
      <c r="A3" s="86" t="s">
        <v>178</v>
      </c>
      <c r="B3" s="20" t="s">
        <v>0</v>
      </c>
      <c r="C3" s="20" t="s">
        <v>1</v>
      </c>
      <c r="D3" s="20" t="s">
        <v>7</v>
      </c>
      <c r="E3" s="20" t="s">
        <v>2</v>
      </c>
      <c r="F3" s="20" t="s">
        <v>3</v>
      </c>
      <c r="G3" s="77"/>
      <c r="H3" s="80" t="s">
        <v>235</v>
      </c>
      <c r="I3" s="80" t="s">
        <v>236</v>
      </c>
      <c r="J3" s="86" t="s">
        <v>178</v>
      </c>
      <c r="K3" s="20" t="s">
        <v>0</v>
      </c>
      <c r="L3" s="20" t="s">
        <v>1</v>
      </c>
      <c r="M3" s="20" t="s">
        <v>7</v>
      </c>
      <c r="N3" s="20" t="s">
        <v>2</v>
      </c>
      <c r="O3" s="20" t="s">
        <v>3</v>
      </c>
      <c r="P3" s="77"/>
      <c r="Q3" s="80" t="s">
        <v>235</v>
      </c>
      <c r="R3" s="80" t="s">
        <v>236</v>
      </c>
      <c r="S3" s="86" t="s">
        <v>178</v>
      </c>
      <c r="T3" s="20" t="s">
        <v>0</v>
      </c>
      <c r="U3" s="20" t="s">
        <v>1</v>
      </c>
      <c r="V3" s="20" t="s">
        <v>7</v>
      </c>
      <c r="W3" s="20" t="s">
        <v>2</v>
      </c>
      <c r="X3" s="20" t="s">
        <v>3</v>
      </c>
      <c r="Y3" s="77"/>
      <c r="Z3" s="80" t="s">
        <v>235</v>
      </c>
      <c r="AA3" s="80" t="s">
        <v>236</v>
      </c>
      <c r="AB3" s="86" t="s">
        <v>178</v>
      </c>
      <c r="AC3" s="20" t="s">
        <v>0</v>
      </c>
      <c r="AD3" s="20" t="s">
        <v>1</v>
      </c>
      <c r="AE3" s="20" t="s">
        <v>7</v>
      </c>
      <c r="AF3" s="20" t="s">
        <v>2</v>
      </c>
      <c r="AG3" s="20" t="s">
        <v>3</v>
      </c>
      <c r="AH3" s="77"/>
      <c r="AI3" s="80" t="s">
        <v>235</v>
      </c>
      <c r="AJ3" s="80" t="s">
        <v>236</v>
      </c>
      <c r="AK3" s="86" t="s">
        <v>178</v>
      </c>
      <c r="AL3" s="20" t="s">
        <v>0</v>
      </c>
      <c r="AM3" s="20" t="s">
        <v>1</v>
      </c>
      <c r="AN3" s="20" t="s">
        <v>7</v>
      </c>
      <c r="AO3" s="20" t="s">
        <v>2</v>
      </c>
      <c r="AP3" s="20" t="s">
        <v>3</v>
      </c>
      <c r="AQ3" s="77"/>
      <c r="AR3" s="80" t="s">
        <v>235</v>
      </c>
      <c r="AS3" s="80" t="s">
        <v>236</v>
      </c>
      <c r="AT3" s="86" t="s">
        <v>178</v>
      </c>
      <c r="AU3" s="20" t="s">
        <v>0</v>
      </c>
      <c r="AV3" s="20" t="s">
        <v>1</v>
      </c>
      <c r="AW3" s="20" t="s">
        <v>7</v>
      </c>
      <c r="AX3" s="20" t="s">
        <v>2</v>
      </c>
      <c r="AY3" s="20" t="s">
        <v>3</v>
      </c>
      <c r="AZ3" s="77"/>
      <c r="BA3" s="80" t="s">
        <v>235</v>
      </c>
      <c r="BB3" s="80" t="s">
        <v>236</v>
      </c>
      <c r="BC3" s="86" t="s">
        <v>178</v>
      </c>
      <c r="BD3" s="20" t="s">
        <v>0</v>
      </c>
      <c r="BE3" s="20" t="s">
        <v>1</v>
      </c>
      <c r="BF3" s="20" t="s">
        <v>7</v>
      </c>
      <c r="BG3" s="20" t="s">
        <v>2</v>
      </c>
      <c r="BH3" s="20" t="s">
        <v>3</v>
      </c>
      <c r="BI3" s="77"/>
      <c r="BJ3" s="80" t="s">
        <v>235</v>
      </c>
      <c r="BK3" s="80" t="s">
        <v>236</v>
      </c>
      <c r="BL3" s="86" t="s">
        <v>178</v>
      </c>
      <c r="BM3" s="20" t="s">
        <v>0</v>
      </c>
      <c r="BN3" s="20" t="s">
        <v>1</v>
      </c>
      <c r="BO3" s="20" t="s">
        <v>7</v>
      </c>
      <c r="BP3" s="20" t="s">
        <v>2</v>
      </c>
      <c r="BQ3" s="20" t="s">
        <v>3</v>
      </c>
      <c r="BR3" s="77"/>
      <c r="BS3" s="80" t="s">
        <v>235</v>
      </c>
      <c r="BT3" s="80" t="s">
        <v>236</v>
      </c>
      <c r="BU3" s="86" t="s">
        <v>178</v>
      </c>
      <c r="BV3" s="20" t="s">
        <v>0</v>
      </c>
      <c r="BW3" s="20" t="s">
        <v>1</v>
      </c>
      <c r="BX3" s="20" t="s">
        <v>7</v>
      </c>
      <c r="BY3" s="20" t="s">
        <v>2</v>
      </c>
      <c r="BZ3" s="20" t="s">
        <v>3</v>
      </c>
      <c r="CA3" s="77"/>
      <c r="CB3" s="80" t="s">
        <v>235</v>
      </c>
      <c r="CC3" s="80" t="s">
        <v>236</v>
      </c>
      <c r="CD3" s="86" t="s">
        <v>178</v>
      </c>
      <c r="CE3" s="20" t="s">
        <v>0</v>
      </c>
      <c r="CF3" s="20" t="s">
        <v>1</v>
      </c>
      <c r="CG3" s="20" t="s">
        <v>7</v>
      </c>
      <c r="CH3" s="20" t="s">
        <v>2</v>
      </c>
      <c r="CI3" s="20" t="s">
        <v>3</v>
      </c>
      <c r="CJ3" s="77"/>
      <c r="CK3" s="80" t="s">
        <v>235</v>
      </c>
      <c r="CL3" s="80" t="s">
        <v>236</v>
      </c>
      <c r="CM3" s="86" t="s">
        <v>178</v>
      </c>
      <c r="CN3" s="20" t="s">
        <v>0</v>
      </c>
      <c r="CO3" s="20" t="s">
        <v>1</v>
      </c>
      <c r="CP3" s="20" t="s">
        <v>7</v>
      </c>
      <c r="CQ3" s="20" t="s">
        <v>2</v>
      </c>
      <c r="CR3" s="20" t="s">
        <v>3</v>
      </c>
      <c r="CS3" s="77"/>
      <c r="CT3" s="80" t="s">
        <v>235</v>
      </c>
      <c r="CU3" s="80" t="s">
        <v>236</v>
      </c>
      <c r="CV3" s="86" t="s">
        <v>178</v>
      </c>
      <c r="CW3" s="20" t="s">
        <v>0</v>
      </c>
      <c r="CX3" s="20" t="s">
        <v>1</v>
      </c>
      <c r="CY3" s="20" t="s">
        <v>7</v>
      </c>
      <c r="CZ3" s="20" t="s">
        <v>2</v>
      </c>
      <c r="DA3" s="20" t="s">
        <v>3</v>
      </c>
      <c r="DB3" s="77"/>
      <c r="DC3" s="80" t="s">
        <v>235</v>
      </c>
      <c r="DD3" s="80" t="s">
        <v>236</v>
      </c>
      <c r="DE3" s="86" t="s">
        <v>178</v>
      </c>
      <c r="DF3" s="20" t="s">
        <v>0</v>
      </c>
      <c r="DG3" s="20" t="s">
        <v>1</v>
      </c>
      <c r="DH3" s="20" t="s">
        <v>7</v>
      </c>
      <c r="DI3" s="20" t="s">
        <v>2</v>
      </c>
      <c r="DJ3" s="20" t="s">
        <v>3</v>
      </c>
      <c r="DK3" s="77"/>
      <c r="DL3" s="80" t="s">
        <v>235</v>
      </c>
      <c r="DM3" s="80" t="s">
        <v>236</v>
      </c>
      <c r="DN3" s="86" t="s">
        <v>178</v>
      </c>
      <c r="DO3" s="20" t="s">
        <v>0</v>
      </c>
      <c r="DP3" s="20" t="s">
        <v>1</v>
      </c>
      <c r="DQ3" s="20" t="s">
        <v>7</v>
      </c>
      <c r="DR3" s="20" t="s">
        <v>2</v>
      </c>
      <c r="DS3" s="20" t="s">
        <v>3</v>
      </c>
      <c r="DT3" s="77"/>
      <c r="DU3" s="80" t="s">
        <v>235</v>
      </c>
      <c r="DV3" s="80" t="s">
        <v>236</v>
      </c>
      <c r="DW3" s="86" t="s">
        <v>178</v>
      </c>
      <c r="DX3" s="20" t="s">
        <v>0</v>
      </c>
      <c r="DY3" s="20" t="s">
        <v>1</v>
      </c>
      <c r="DZ3" s="20" t="s">
        <v>7</v>
      </c>
      <c r="EA3" s="20" t="s">
        <v>2</v>
      </c>
      <c r="EB3" s="20" t="s">
        <v>3</v>
      </c>
      <c r="EC3" s="77"/>
      <c r="ED3" s="80" t="s">
        <v>235</v>
      </c>
      <c r="EE3" s="80" t="s">
        <v>236</v>
      </c>
      <c r="EF3" s="86" t="s">
        <v>178</v>
      </c>
      <c r="EG3" s="20" t="s">
        <v>0</v>
      </c>
      <c r="EH3" s="20" t="s">
        <v>1</v>
      </c>
      <c r="EI3" s="20" t="s">
        <v>7</v>
      </c>
      <c r="EJ3" s="20" t="s">
        <v>2</v>
      </c>
      <c r="EK3" s="20" t="s">
        <v>3</v>
      </c>
      <c r="EL3" s="77"/>
      <c r="EM3" s="80" t="s">
        <v>235</v>
      </c>
      <c r="EN3" s="80" t="s">
        <v>236</v>
      </c>
      <c r="EO3" s="86" t="s">
        <v>178</v>
      </c>
      <c r="EP3" s="20" t="s">
        <v>0</v>
      </c>
      <c r="EQ3" s="20" t="s">
        <v>1</v>
      </c>
      <c r="ER3" s="20" t="s">
        <v>7</v>
      </c>
      <c r="ES3" s="20" t="s">
        <v>2</v>
      </c>
      <c r="ET3" s="20" t="s">
        <v>3</v>
      </c>
      <c r="EU3" s="77"/>
      <c r="EV3" s="80" t="s">
        <v>235</v>
      </c>
      <c r="EW3" s="80" t="s">
        <v>236</v>
      </c>
      <c r="EX3" s="86" t="s">
        <v>178</v>
      </c>
      <c r="EY3" s="20" t="s">
        <v>0</v>
      </c>
      <c r="EZ3" s="20" t="s">
        <v>1</v>
      </c>
      <c r="FA3" s="20" t="s">
        <v>7</v>
      </c>
      <c r="FB3" s="20" t="s">
        <v>2</v>
      </c>
      <c r="FC3" s="20" t="s">
        <v>3</v>
      </c>
      <c r="FD3" s="77"/>
      <c r="FE3" s="80" t="s">
        <v>235</v>
      </c>
      <c r="FF3" s="80" t="s">
        <v>236</v>
      </c>
      <c r="FG3" s="86" t="s">
        <v>178</v>
      </c>
      <c r="FH3" s="20" t="s">
        <v>0</v>
      </c>
      <c r="FI3" s="20" t="s">
        <v>1</v>
      </c>
      <c r="FJ3" s="20" t="s">
        <v>7</v>
      </c>
      <c r="FK3" s="20" t="s">
        <v>2</v>
      </c>
      <c r="FL3" s="20" t="s">
        <v>3</v>
      </c>
      <c r="FM3" s="77"/>
      <c r="FN3" s="80" t="s">
        <v>235</v>
      </c>
      <c r="FO3" s="80" t="s">
        <v>236</v>
      </c>
      <c r="FP3" s="86" t="s">
        <v>178</v>
      </c>
      <c r="FQ3" s="20" t="s">
        <v>0</v>
      </c>
      <c r="FR3" s="20" t="s">
        <v>1</v>
      </c>
      <c r="FS3" s="20" t="s">
        <v>7</v>
      </c>
      <c r="FT3" s="20" t="s">
        <v>2</v>
      </c>
      <c r="FU3" s="20" t="s">
        <v>3</v>
      </c>
      <c r="FV3" s="77"/>
      <c r="FW3" s="80" t="s">
        <v>235</v>
      </c>
      <c r="FX3" s="80" t="s">
        <v>236</v>
      </c>
      <c r="FY3" s="86" t="s">
        <v>178</v>
      </c>
      <c r="FZ3" s="20" t="s">
        <v>0</v>
      </c>
      <c r="GA3" s="20" t="s">
        <v>1</v>
      </c>
      <c r="GB3" s="20" t="s">
        <v>7</v>
      </c>
      <c r="GC3" s="20" t="s">
        <v>2</v>
      </c>
      <c r="GD3" s="20" t="s">
        <v>3</v>
      </c>
      <c r="GE3" s="77"/>
      <c r="GF3" s="80" t="s">
        <v>235</v>
      </c>
      <c r="GG3" s="80" t="s">
        <v>236</v>
      </c>
      <c r="GH3" s="86" t="s">
        <v>178</v>
      </c>
      <c r="GI3" s="20" t="s">
        <v>0</v>
      </c>
      <c r="GJ3" s="20" t="s">
        <v>1</v>
      </c>
      <c r="GK3" s="20" t="s">
        <v>7</v>
      </c>
      <c r="GL3" s="20" t="s">
        <v>2</v>
      </c>
      <c r="GM3" s="20" t="s">
        <v>3</v>
      </c>
      <c r="GN3" s="77"/>
      <c r="GO3" s="80" t="s">
        <v>235</v>
      </c>
      <c r="GP3" s="80" t="s">
        <v>236</v>
      </c>
      <c r="GQ3" s="86" t="s">
        <v>178</v>
      </c>
      <c r="GR3" s="20" t="s">
        <v>0</v>
      </c>
      <c r="GS3" s="20" t="s">
        <v>1</v>
      </c>
      <c r="GT3" s="20" t="s">
        <v>7</v>
      </c>
      <c r="GU3" s="20" t="s">
        <v>2</v>
      </c>
      <c r="GV3" s="20" t="s">
        <v>3</v>
      </c>
      <c r="GW3" s="77"/>
      <c r="GX3" s="80" t="s">
        <v>235</v>
      </c>
      <c r="GY3" s="80" t="s">
        <v>236</v>
      </c>
      <c r="GZ3" s="86" t="s">
        <v>178</v>
      </c>
      <c r="HA3" s="20" t="s">
        <v>0</v>
      </c>
      <c r="HB3" s="20" t="s">
        <v>1</v>
      </c>
      <c r="HC3" s="20" t="s">
        <v>7</v>
      </c>
      <c r="HD3" s="20" t="s">
        <v>2</v>
      </c>
      <c r="HE3" s="20" t="s">
        <v>3</v>
      </c>
      <c r="HF3" s="77"/>
      <c r="HG3" s="80" t="s">
        <v>235</v>
      </c>
      <c r="HH3" s="80" t="s">
        <v>236</v>
      </c>
      <c r="HI3" s="86" t="s">
        <v>178</v>
      </c>
      <c r="HJ3" s="20" t="s">
        <v>0</v>
      </c>
      <c r="HK3" s="20" t="s">
        <v>1</v>
      </c>
      <c r="HL3" s="20" t="s">
        <v>7</v>
      </c>
      <c r="HM3" s="20" t="s">
        <v>2</v>
      </c>
      <c r="HN3" s="20" t="s">
        <v>3</v>
      </c>
      <c r="HO3" s="77"/>
      <c r="HP3" s="80" t="s">
        <v>235</v>
      </c>
      <c r="HQ3" s="80" t="s">
        <v>236</v>
      </c>
      <c r="HR3" s="86" t="s">
        <v>178</v>
      </c>
      <c r="HS3" s="20" t="s">
        <v>0</v>
      </c>
      <c r="HT3" s="20" t="s">
        <v>1</v>
      </c>
      <c r="HU3" s="20" t="s">
        <v>7</v>
      </c>
      <c r="HV3" s="20" t="s">
        <v>2</v>
      </c>
      <c r="HW3" s="20" t="s">
        <v>3</v>
      </c>
      <c r="HX3" s="77"/>
      <c r="HY3" s="80" t="s">
        <v>235</v>
      </c>
      <c r="HZ3" s="80" t="s">
        <v>236</v>
      </c>
    </row>
    <row r="4" spans="1:234" ht="6.75" customHeight="1" x14ac:dyDescent="0.25">
      <c r="B4" s="77"/>
      <c r="C4" s="77"/>
      <c r="D4" s="77"/>
      <c r="E4" s="77"/>
      <c r="F4" s="77"/>
      <c r="G4" s="77"/>
      <c r="K4" s="77"/>
      <c r="L4" s="77"/>
      <c r="M4" s="77"/>
      <c r="N4" s="77"/>
      <c r="O4" s="77"/>
      <c r="P4" s="77"/>
      <c r="T4" s="77"/>
      <c r="U4" s="77"/>
      <c r="V4" s="77"/>
      <c r="W4" s="77"/>
      <c r="X4" s="77"/>
      <c r="Y4" s="77"/>
      <c r="AC4" s="77"/>
      <c r="AD4" s="77"/>
      <c r="AE4" s="77"/>
      <c r="AF4" s="77"/>
      <c r="AG4" s="77"/>
      <c r="AH4" s="77"/>
      <c r="AL4" s="77"/>
      <c r="AM4" s="77"/>
      <c r="AN4" s="77"/>
      <c r="AO4" s="77"/>
      <c r="AP4" s="77"/>
      <c r="AQ4" s="77"/>
      <c r="AU4" s="77"/>
      <c r="AV4" s="77"/>
      <c r="AW4" s="77"/>
      <c r="AX4" s="77"/>
      <c r="AY4" s="77"/>
      <c r="AZ4" s="77"/>
      <c r="BD4" s="77"/>
      <c r="BE4" s="77"/>
      <c r="BF4" s="77"/>
      <c r="BG4" s="77"/>
      <c r="BH4" s="77"/>
      <c r="BI4" s="77"/>
      <c r="BM4" s="77"/>
      <c r="BN4" s="77"/>
      <c r="BO4" s="77"/>
      <c r="BP4" s="77"/>
      <c r="BQ4" s="77"/>
      <c r="BR4" s="77"/>
      <c r="BV4" s="77"/>
      <c r="BW4" s="77"/>
      <c r="BX4" s="77"/>
      <c r="BY4" s="77"/>
      <c r="BZ4" s="77"/>
      <c r="CA4" s="77"/>
      <c r="CE4" s="77"/>
      <c r="CF4" s="77"/>
      <c r="CG4" s="77"/>
      <c r="CH4" s="77"/>
      <c r="CI4" s="77"/>
      <c r="CJ4" s="77"/>
      <c r="CN4" s="77"/>
      <c r="CO4" s="77"/>
      <c r="CP4" s="77"/>
      <c r="CQ4" s="77"/>
      <c r="CR4" s="77"/>
      <c r="CS4" s="77"/>
      <c r="CW4" s="77"/>
      <c r="CX4" s="77"/>
      <c r="CY4" s="77"/>
      <c r="CZ4" s="77"/>
      <c r="DA4" s="77"/>
      <c r="DB4" s="77"/>
      <c r="DF4" s="77"/>
      <c r="DG4" s="77"/>
      <c r="DH4" s="77"/>
      <c r="DI4" s="77"/>
      <c r="DJ4" s="77"/>
      <c r="DK4" s="77"/>
      <c r="DO4" s="77"/>
      <c r="DP4" s="77"/>
      <c r="DQ4" s="77"/>
      <c r="DR4" s="77"/>
      <c r="DS4" s="77"/>
      <c r="DT4" s="77"/>
      <c r="DX4" s="77"/>
      <c r="DY4" s="77"/>
      <c r="DZ4" s="77"/>
      <c r="EA4" s="77"/>
      <c r="EB4" s="77"/>
      <c r="EC4" s="77"/>
      <c r="EG4" s="77"/>
      <c r="EH4" s="77"/>
      <c r="EI4" s="77"/>
      <c r="EJ4" s="77"/>
      <c r="EK4" s="77"/>
      <c r="EL4" s="77"/>
      <c r="EP4" s="77"/>
      <c r="EQ4" s="77"/>
      <c r="ER4" s="77"/>
      <c r="ES4" s="77"/>
      <c r="ET4" s="77"/>
      <c r="EU4" s="77"/>
      <c r="EY4" s="77"/>
      <c r="EZ4" s="77"/>
      <c r="FA4" s="77"/>
      <c r="FB4" s="77"/>
      <c r="FC4" s="77"/>
      <c r="FD4" s="77"/>
      <c r="FH4" s="77"/>
      <c r="FI4" s="77"/>
      <c r="FJ4" s="77"/>
      <c r="FK4" s="77"/>
      <c r="FL4" s="77"/>
      <c r="FM4" s="77"/>
      <c r="FQ4" s="77"/>
      <c r="FR4" s="77"/>
      <c r="FS4" s="77"/>
      <c r="FT4" s="77"/>
      <c r="FU4" s="77"/>
      <c r="FV4" s="77"/>
      <c r="FZ4" s="77"/>
      <c r="GA4" s="77"/>
      <c r="GB4" s="77"/>
      <c r="GC4" s="77"/>
      <c r="GD4" s="77"/>
      <c r="GE4" s="77"/>
      <c r="GI4" s="77"/>
      <c r="GJ4" s="77"/>
      <c r="GK4" s="77"/>
      <c r="GL4" s="77"/>
      <c r="GM4" s="77"/>
      <c r="GN4" s="77"/>
      <c r="GR4" s="77"/>
      <c r="GS4" s="77"/>
      <c r="GT4" s="77"/>
      <c r="GU4" s="77"/>
      <c r="GV4" s="77"/>
      <c r="GW4" s="77"/>
      <c r="HA4" s="77"/>
      <c r="HB4" s="77"/>
      <c r="HC4" s="77"/>
      <c r="HD4" s="77"/>
      <c r="HE4" s="77"/>
      <c r="HF4" s="77"/>
      <c r="HJ4" s="77"/>
      <c r="HK4" s="77"/>
      <c r="HL4" s="77"/>
      <c r="HM4" s="77"/>
      <c r="HN4" s="77"/>
      <c r="HO4" s="77"/>
      <c r="HS4" s="77"/>
      <c r="HT4" s="77"/>
      <c r="HU4" s="77"/>
      <c r="HV4" s="77"/>
      <c r="HW4" s="77"/>
      <c r="HX4" s="77"/>
    </row>
    <row r="5" spans="1:234" ht="22.5" customHeight="1" x14ac:dyDescent="0.25">
      <c r="A5" s="85" t="s">
        <v>166</v>
      </c>
      <c r="B5" s="2"/>
      <c r="C5" s="2"/>
      <c r="D5" s="2"/>
      <c r="E5" s="2"/>
      <c r="F5" s="2"/>
      <c r="G5" s="77"/>
      <c r="H5" s="2"/>
      <c r="I5" s="18"/>
      <c r="J5" s="85" t="s">
        <v>166</v>
      </c>
      <c r="K5" s="2"/>
      <c r="L5" s="2"/>
      <c r="M5" s="2"/>
      <c r="N5" s="2"/>
      <c r="O5" s="2"/>
      <c r="P5" s="77"/>
      <c r="Q5" s="2"/>
      <c r="R5" s="18"/>
      <c r="S5" s="85" t="s">
        <v>166</v>
      </c>
      <c r="T5" s="2"/>
      <c r="U5" s="2"/>
      <c r="V5" s="2"/>
      <c r="W5" s="2"/>
      <c r="X5" s="2"/>
      <c r="Y5" s="77"/>
      <c r="Z5" s="2"/>
      <c r="AA5" s="18"/>
      <c r="AB5" s="85" t="s">
        <v>166</v>
      </c>
      <c r="AC5" s="2"/>
      <c r="AD5" s="2"/>
      <c r="AE5" s="2"/>
      <c r="AF5" s="2"/>
      <c r="AG5" s="2"/>
      <c r="AH5" s="77"/>
      <c r="AI5" s="2"/>
      <c r="AJ5" s="18"/>
      <c r="AK5" s="85" t="s">
        <v>166</v>
      </c>
      <c r="AL5" s="2"/>
      <c r="AM5" s="2"/>
      <c r="AN5" s="2"/>
      <c r="AO5" s="2"/>
      <c r="AP5" s="2"/>
      <c r="AQ5" s="77"/>
      <c r="AR5" s="2"/>
      <c r="AS5" s="18"/>
      <c r="AT5" s="85" t="s">
        <v>166</v>
      </c>
      <c r="AU5" s="2"/>
      <c r="AV5" s="2"/>
      <c r="AW5" s="2"/>
      <c r="AX5" s="2"/>
      <c r="AY5" s="2"/>
      <c r="AZ5" s="77"/>
      <c r="BA5" s="2"/>
      <c r="BB5" s="18"/>
      <c r="BC5" s="85" t="s">
        <v>166</v>
      </c>
      <c r="BD5" s="2"/>
      <c r="BE5" s="2"/>
      <c r="BF5" s="2"/>
      <c r="BG5" s="2"/>
      <c r="BH5" s="2"/>
      <c r="BI5" s="77"/>
      <c r="BJ5" s="2"/>
      <c r="BK5" s="18"/>
      <c r="BL5" s="85" t="s">
        <v>166</v>
      </c>
      <c r="BM5" s="2"/>
      <c r="BN5" s="2"/>
      <c r="BO5" s="2"/>
      <c r="BP5" s="2"/>
      <c r="BQ5" s="2"/>
      <c r="BR5" s="77"/>
      <c r="BS5" s="2"/>
      <c r="BT5" s="18"/>
      <c r="BU5" s="85" t="s">
        <v>166</v>
      </c>
      <c r="BV5" s="2"/>
      <c r="BW5" s="2"/>
      <c r="BX5" s="2"/>
      <c r="BY5" s="2"/>
      <c r="BZ5" s="2"/>
      <c r="CA5" s="77"/>
      <c r="CB5" s="2"/>
      <c r="CC5" s="18"/>
      <c r="CD5" s="85" t="s">
        <v>166</v>
      </c>
      <c r="CE5" s="2"/>
      <c r="CF5" s="2"/>
      <c r="CG5" s="2"/>
      <c r="CH5" s="2"/>
      <c r="CI5" s="2"/>
      <c r="CJ5" s="77"/>
      <c r="CK5" s="2"/>
      <c r="CL5" s="18"/>
      <c r="CM5" s="85" t="s">
        <v>166</v>
      </c>
      <c r="CN5" s="2"/>
      <c r="CO5" s="2"/>
      <c r="CP5" s="2"/>
      <c r="CQ5" s="2"/>
      <c r="CR5" s="2"/>
      <c r="CS5" s="77"/>
      <c r="CT5" s="2"/>
      <c r="CU5" s="18"/>
      <c r="CV5" s="85" t="s">
        <v>166</v>
      </c>
      <c r="CW5" s="2"/>
      <c r="CX5" s="2"/>
      <c r="CY5" s="2"/>
      <c r="CZ5" s="2"/>
      <c r="DA5" s="2"/>
      <c r="DB5" s="77"/>
      <c r="DC5" s="2"/>
      <c r="DD5" s="18"/>
      <c r="DE5" s="85" t="s">
        <v>166</v>
      </c>
      <c r="DF5" s="2"/>
      <c r="DG5" s="2"/>
      <c r="DH5" s="2"/>
      <c r="DI5" s="2"/>
      <c r="DJ5" s="2"/>
      <c r="DK5" s="77"/>
      <c r="DL5" s="2"/>
      <c r="DM5" s="18"/>
      <c r="DN5" s="85" t="s">
        <v>166</v>
      </c>
      <c r="DO5" s="2"/>
      <c r="DP5" s="2"/>
      <c r="DQ5" s="2"/>
      <c r="DR5" s="2"/>
      <c r="DS5" s="2"/>
      <c r="DT5" s="77"/>
      <c r="DU5" s="2"/>
      <c r="DV5" s="18"/>
      <c r="DW5" s="85" t="s">
        <v>166</v>
      </c>
      <c r="DX5" s="2"/>
      <c r="DY5" s="2"/>
      <c r="DZ5" s="2"/>
      <c r="EA5" s="2"/>
      <c r="EB5" s="2"/>
      <c r="EC5" s="77"/>
      <c r="ED5" s="2"/>
      <c r="EE5" s="18"/>
      <c r="EF5" s="85" t="s">
        <v>166</v>
      </c>
      <c r="EG5" s="2"/>
      <c r="EH5" s="2"/>
      <c r="EI5" s="2"/>
      <c r="EJ5" s="2"/>
      <c r="EK5" s="2"/>
      <c r="EL5" s="77"/>
      <c r="EM5" s="2"/>
      <c r="EN5" s="18"/>
      <c r="EO5" s="85" t="s">
        <v>166</v>
      </c>
      <c r="EP5" s="2"/>
      <c r="EQ5" s="2"/>
      <c r="ER5" s="2"/>
      <c r="ES5" s="2"/>
      <c r="ET5" s="2"/>
      <c r="EU5" s="77"/>
      <c r="EV5" s="2"/>
      <c r="EW5" s="18"/>
      <c r="EX5" s="85" t="s">
        <v>166</v>
      </c>
      <c r="EY5" s="2"/>
      <c r="EZ5" s="2"/>
      <c r="FA5" s="2"/>
      <c r="FB5" s="2"/>
      <c r="FC5" s="2"/>
      <c r="FD5" s="77"/>
      <c r="FE5" s="2"/>
      <c r="FF5" s="18"/>
      <c r="FG5" s="85" t="s">
        <v>166</v>
      </c>
      <c r="FH5" s="2"/>
      <c r="FI5" s="2"/>
      <c r="FJ5" s="2"/>
      <c r="FK5" s="2"/>
      <c r="FL5" s="2"/>
      <c r="FM5" s="77"/>
      <c r="FN5" s="2"/>
      <c r="FO5" s="18"/>
      <c r="FP5" s="85" t="s">
        <v>166</v>
      </c>
      <c r="FQ5" s="2"/>
      <c r="FR5" s="2"/>
      <c r="FS5" s="2"/>
      <c r="FT5" s="2"/>
      <c r="FU5" s="2"/>
      <c r="FV5" s="77"/>
      <c r="FW5" s="2"/>
      <c r="FX5" s="18"/>
      <c r="FY5" s="85" t="s">
        <v>166</v>
      </c>
      <c r="FZ5" s="2"/>
      <c r="GA5" s="2"/>
      <c r="GB5" s="2"/>
      <c r="GC5" s="2"/>
      <c r="GD5" s="2"/>
      <c r="GE5" s="77"/>
      <c r="GF5" s="2"/>
      <c r="GG5" s="18"/>
      <c r="GH5" s="85" t="s">
        <v>166</v>
      </c>
      <c r="GI5" s="2"/>
      <c r="GJ5" s="2"/>
      <c r="GK5" s="2"/>
      <c r="GL5" s="2"/>
      <c r="GM5" s="2"/>
      <c r="GN5" s="77"/>
      <c r="GO5" s="2"/>
      <c r="GP5" s="18"/>
      <c r="GQ5" s="85" t="s">
        <v>166</v>
      </c>
      <c r="GR5" s="2"/>
      <c r="GS5" s="2"/>
      <c r="GT5" s="2"/>
      <c r="GU5" s="2"/>
      <c r="GV5" s="2"/>
      <c r="GW5" s="77"/>
      <c r="GX5" s="2"/>
      <c r="GY5" s="18"/>
      <c r="GZ5" s="85" t="s">
        <v>166</v>
      </c>
      <c r="HA5" s="2"/>
      <c r="HB5" s="2"/>
      <c r="HC5" s="2"/>
      <c r="HD5" s="2"/>
      <c r="HE5" s="2"/>
      <c r="HF5" s="77"/>
      <c r="HG5" s="2"/>
      <c r="HH5" s="18"/>
      <c r="HI5" s="85" t="s">
        <v>166</v>
      </c>
      <c r="HJ5" s="2"/>
      <c r="HK5" s="2"/>
      <c r="HL5" s="2"/>
      <c r="HM5" s="2"/>
      <c r="HN5" s="2"/>
      <c r="HO5" s="77"/>
      <c r="HP5" s="2"/>
      <c r="HQ5" s="18"/>
      <c r="HR5" s="85" t="s">
        <v>166</v>
      </c>
      <c r="HS5" s="2"/>
      <c r="HT5" s="2"/>
      <c r="HU5" s="2"/>
      <c r="HV5" s="2"/>
      <c r="HW5" s="2"/>
      <c r="HX5" s="77"/>
      <c r="HY5" s="2"/>
      <c r="HZ5" s="18"/>
    </row>
    <row r="6" spans="1:234" ht="22.5" customHeight="1" x14ac:dyDescent="0.25">
      <c r="A6" s="85" t="s">
        <v>167</v>
      </c>
      <c r="B6" s="2"/>
      <c r="C6" s="2"/>
      <c r="D6" s="2"/>
      <c r="E6" s="2"/>
      <c r="F6" s="2"/>
      <c r="G6" s="77"/>
      <c r="H6" s="2"/>
      <c r="I6" s="18"/>
      <c r="J6" s="85" t="s">
        <v>167</v>
      </c>
      <c r="K6" s="2"/>
      <c r="L6" s="2"/>
      <c r="M6" s="2"/>
      <c r="N6" s="2"/>
      <c r="O6" s="2"/>
      <c r="P6" s="77"/>
      <c r="Q6" s="2"/>
      <c r="R6" s="18"/>
      <c r="S6" s="85" t="s">
        <v>167</v>
      </c>
      <c r="T6" s="2"/>
      <c r="U6" s="2"/>
      <c r="V6" s="2"/>
      <c r="W6" s="2"/>
      <c r="X6" s="2"/>
      <c r="Y6" s="77"/>
      <c r="Z6" s="2"/>
      <c r="AA6" s="18"/>
      <c r="AB6" s="85" t="s">
        <v>167</v>
      </c>
      <c r="AC6" s="2"/>
      <c r="AD6" s="2"/>
      <c r="AE6" s="2"/>
      <c r="AF6" s="2"/>
      <c r="AG6" s="2"/>
      <c r="AH6" s="77"/>
      <c r="AI6" s="2"/>
      <c r="AJ6" s="18"/>
      <c r="AK6" s="85" t="s">
        <v>167</v>
      </c>
      <c r="AL6" s="2"/>
      <c r="AM6" s="2"/>
      <c r="AN6" s="2"/>
      <c r="AO6" s="2"/>
      <c r="AP6" s="2"/>
      <c r="AQ6" s="77"/>
      <c r="AR6" s="2"/>
      <c r="AS6" s="18"/>
      <c r="AT6" s="85" t="s">
        <v>167</v>
      </c>
      <c r="AU6" s="2"/>
      <c r="AV6" s="2"/>
      <c r="AW6" s="2"/>
      <c r="AX6" s="2"/>
      <c r="AY6" s="2"/>
      <c r="AZ6" s="77"/>
      <c r="BA6" s="2"/>
      <c r="BB6" s="18"/>
      <c r="BC6" s="85" t="s">
        <v>167</v>
      </c>
      <c r="BD6" s="2"/>
      <c r="BE6" s="2"/>
      <c r="BF6" s="2"/>
      <c r="BG6" s="2"/>
      <c r="BH6" s="2"/>
      <c r="BI6" s="77"/>
      <c r="BJ6" s="2"/>
      <c r="BK6" s="18"/>
      <c r="BL6" s="85" t="s">
        <v>167</v>
      </c>
      <c r="BM6" s="2"/>
      <c r="BN6" s="2"/>
      <c r="BO6" s="2"/>
      <c r="BP6" s="2"/>
      <c r="BQ6" s="2"/>
      <c r="BR6" s="77"/>
      <c r="BS6" s="2"/>
      <c r="BT6" s="18"/>
      <c r="BU6" s="85" t="s">
        <v>167</v>
      </c>
      <c r="BV6" s="2"/>
      <c r="BW6" s="2"/>
      <c r="BX6" s="2"/>
      <c r="BY6" s="2"/>
      <c r="BZ6" s="2"/>
      <c r="CA6" s="77"/>
      <c r="CB6" s="2"/>
      <c r="CC6" s="18"/>
      <c r="CD6" s="85" t="s">
        <v>167</v>
      </c>
      <c r="CE6" s="2"/>
      <c r="CF6" s="2"/>
      <c r="CG6" s="2"/>
      <c r="CH6" s="2"/>
      <c r="CI6" s="2"/>
      <c r="CJ6" s="77"/>
      <c r="CK6" s="2"/>
      <c r="CL6" s="18"/>
      <c r="CM6" s="85" t="s">
        <v>167</v>
      </c>
      <c r="CN6" s="2"/>
      <c r="CO6" s="2"/>
      <c r="CP6" s="2"/>
      <c r="CQ6" s="2"/>
      <c r="CR6" s="2"/>
      <c r="CS6" s="77"/>
      <c r="CT6" s="2"/>
      <c r="CU6" s="18"/>
      <c r="CV6" s="85" t="s">
        <v>167</v>
      </c>
      <c r="CW6" s="2"/>
      <c r="CX6" s="2"/>
      <c r="CY6" s="2"/>
      <c r="CZ6" s="2"/>
      <c r="DA6" s="2"/>
      <c r="DB6" s="77"/>
      <c r="DC6" s="2"/>
      <c r="DD6" s="18"/>
      <c r="DE6" s="85" t="s">
        <v>167</v>
      </c>
      <c r="DF6" s="2"/>
      <c r="DG6" s="2"/>
      <c r="DH6" s="2"/>
      <c r="DI6" s="2"/>
      <c r="DJ6" s="2"/>
      <c r="DK6" s="77"/>
      <c r="DL6" s="2"/>
      <c r="DM6" s="18"/>
      <c r="DN6" s="85" t="s">
        <v>167</v>
      </c>
      <c r="DO6" s="2"/>
      <c r="DP6" s="2"/>
      <c r="DQ6" s="2"/>
      <c r="DR6" s="2"/>
      <c r="DS6" s="2"/>
      <c r="DT6" s="77"/>
      <c r="DU6" s="2"/>
      <c r="DV6" s="18"/>
      <c r="DW6" s="85" t="s">
        <v>167</v>
      </c>
      <c r="DX6" s="2"/>
      <c r="DY6" s="2"/>
      <c r="DZ6" s="2"/>
      <c r="EA6" s="2"/>
      <c r="EB6" s="2"/>
      <c r="EC6" s="77"/>
      <c r="ED6" s="2"/>
      <c r="EE6" s="18"/>
      <c r="EF6" s="85" t="s">
        <v>167</v>
      </c>
      <c r="EG6" s="2"/>
      <c r="EH6" s="2"/>
      <c r="EI6" s="2"/>
      <c r="EJ6" s="2"/>
      <c r="EK6" s="2"/>
      <c r="EL6" s="77"/>
      <c r="EM6" s="2"/>
      <c r="EN6" s="18"/>
      <c r="EO6" s="85" t="s">
        <v>167</v>
      </c>
      <c r="EP6" s="2"/>
      <c r="EQ6" s="2"/>
      <c r="ER6" s="2"/>
      <c r="ES6" s="2"/>
      <c r="ET6" s="2"/>
      <c r="EU6" s="77"/>
      <c r="EV6" s="2"/>
      <c r="EW6" s="18"/>
      <c r="EX6" s="85" t="s">
        <v>167</v>
      </c>
      <c r="EY6" s="2"/>
      <c r="EZ6" s="2"/>
      <c r="FA6" s="2"/>
      <c r="FB6" s="2"/>
      <c r="FC6" s="2"/>
      <c r="FD6" s="77"/>
      <c r="FE6" s="2"/>
      <c r="FF6" s="18"/>
      <c r="FG6" s="85" t="s">
        <v>167</v>
      </c>
      <c r="FH6" s="2"/>
      <c r="FI6" s="2"/>
      <c r="FJ6" s="2"/>
      <c r="FK6" s="2"/>
      <c r="FL6" s="2"/>
      <c r="FM6" s="77"/>
      <c r="FN6" s="2"/>
      <c r="FO6" s="18"/>
      <c r="FP6" s="85" t="s">
        <v>167</v>
      </c>
      <c r="FQ6" s="2"/>
      <c r="FR6" s="2"/>
      <c r="FS6" s="2"/>
      <c r="FT6" s="2"/>
      <c r="FU6" s="2"/>
      <c r="FV6" s="77"/>
      <c r="FW6" s="2"/>
      <c r="FX6" s="18"/>
      <c r="FY6" s="85" t="s">
        <v>167</v>
      </c>
      <c r="FZ6" s="2"/>
      <c r="GA6" s="2"/>
      <c r="GB6" s="2"/>
      <c r="GC6" s="2"/>
      <c r="GD6" s="2"/>
      <c r="GE6" s="77"/>
      <c r="GF6" s="2"/>
      <c r="GG6" s="18"/>
      <c r="GH6" s="85" t="s">
        <v>167</v>
      </c>
      <c r="GI6" s="2"/>
      <c r="GJ6" s="2"/>
      <c r="GK6" s="2"/>
      <c r="GL6" s="2"/>
      <c r="GM6" s="2"/>
      <c r="GN6" s="77"/>
      <c r="GO6" s="2"/>
      <c r="GP6" s="18"/>
      <c r="GQ6" s="85" t="s">
        <v>167</v>
      </c>
      <c r="GR6" s="2"/>
      <c r="GS6" s="2"/>
      <c r="GT6" s="2"/>
      <c r="GU6" s="2"/>
      <c r="GV6" s="2"/>
      <c r="GW6" s="77"/>
      <c r="GX6" s="2"/>
      <c r="GY6" s="18"/>
      <c r="GZ6" s="85" t="s">
        <v>167</v>
      </c>
      <c r="HA6" s="2"/>
      <c r="HB6" s="2"/>
      <c r="HC6" s="2"/>
      <c r="HD6" s="2"/>
      <c r="HE6" s="2"/>
      <c r="HF6" s="77"/>
      <c r="HG6" s="2"/>
      <c r="HH6" s="18"/>
      <c r="HI6" s="85" t="s">
        <v>167</v>
      </c>
      <c r="HJ6" s="2"/>
      <c r="HK6" s="2"/>
      <c r="HL6" s="2"/>
      <c r="HM6" s="2"/>
      <c r="HN6" s="2"/>
      <c r="HO6" s="77"/>
      <c r="HP6" s="2"/>
      <c r="HQ6" s="18"/>
      <c r="HR6" s="85" t="s">
        <v>167</v>
      </c>
      <c r="HS6" s="2"/>
      <c r="HT6" s="2"/>
      <c r="HU6" s="2"/>
      <c r="HV6" s="2"/>
      <c r="HW6" s="2"/>
      <c r="HX6" s="77"/>
      <c r="HY6" s="2"/>
      <c r="HZ6" s="18"/>
    </row>
    <row r="7" spans="1:234" ht="22.5" customHeight="1" x14ac:dyDescent="0.25">
      <c r="A7" s="85" t="s">
        <v>168</v>
      </c>
      <c r="B7" s="2"/>
      <c r="C7" s="2"/>
      <c r="D7" s="2"/>
      <c r="E7" s="2"/>
      <c r="F7" s="2"/>
      <c r="G7" s="77"/>
      <c r="H7" s="2"/>
      <c r="I7" s="18"/>
      <c r="J7" s="85" t="s">
        <v>168</v>
      </c>
      <c r="K7" s="2"/>
      <c r="L7" s="2"/>
      <c r="M7" s="2"/>
      <c r="N7" s="2"/>
      <c r="O7" s="2"/>
      <c r="P7" s="77"/>
      <c r="Q7" s="2"/>
      <c r="R7" s="18"/>
      <c r="S7" s="85" t="s">
        <v>168</v>
      </c>
      <c r="T7" s="2"/>
      <c r="U7" s="2"/>
      <c r="V7" s="2"/>
      <c r="W7" s="2"/>
      <c r="X7" s="2"/>
      <c r="Y7" s="77"/>
      <c r="Z7" s="2"/>
      <c r="AA7" s="18"/>
      <c r="AB7" s="85" t="s">
        <v>168</v>
      </c>
      <c r="AC7" s="2"/>
      <c r="AD7" s="2"/>
      <c r="AE7" s="2"/>
      <c r="AF7" s="2"/>
      <c r="AG7" s="2"/>
      <c r="AH7" s="77"/>
      <c r="AI7" s="2"/>
      <c r="AJ7" s="18"/>
      <c r="AK7" s="85" t="s">
        <v>168</v>
      </c>
      <c r="AL7" s="2"/>
      <c r="AM7" s="2"/>
      <c r="AN7" s="2"/>
      <c r="AO7" s="2"/>
      <c r="AP7" s="2"/>
      <c r="AQ7" s="77"/>
      <c r="AR7" s="2"/>
      <c r="AS7" s="18"/>
      <c r="AT7" s="85" t="s">
        <v>168</v>
      </c>
      <c r="AU7" s="2"/>
      <c r="AV7" s="2"/>
      <c r="AW7" s="2"/>
      <c r="AX7" s="2"/>
      <c r="AY7" s="2"/>
      <c r="AZ7" s="77"/>
      <c r="BA7" s="2"/>
      <c r="BB7" s="18"/>
      <c r="BC7" s="85" t="s">
        <v>168</v>
      </c>
      <c r="BD7" s="2"/>
      <c r="BE7" s="2"/>
      <c r="BF7" s="2"/>
      <c r="BG7" s="2"/>
      <c r="BH7" s="2"/>
      <c r="BI7" s="77"/>
      <c r="BJ7" s="2"/>
      <c r="BK7" s="18"/>
      <c r="BL7" s="85" t="s">
        <v>168</v>
      </c>
      <c r="BM7" s="2"/>
      <c r="BN7" s="2"/>
      <c r="BO7" s="2"/>
      <c r="BP7" s="2"/>
      <c r="BQ7" s="2"/>
      <c r="BR7" s="77"/>
      <c r="BS7" s="2"/>
      <c r="BT7" s="18"/>
      <c r="BU7" s="85" t="s">
        <v>168</v>
      </c>
      <c r="BV7" s="2"/>
      <c r="BW7" s="2"/>
      <c r="BX7" s="2"/>
      <c r="BY7" s="2"/>
      <c r="BZ7" s="2"/>
      <c r="CA7" s="77"/>
      <c r="CB7" s="2"/>
      <c r="CC7" s="18"/>
      <c r="CD7" s="85" t="s">
        <v>168</v>
      </c>
      <c r="CE7" s="2"/>
      <c r="CF7" s="2"/>
      <c r="CG7" s="2"/>
      <c r="CH7" s="2"/>
      <c r="CI7" s="2"/>
      <c r="CJ7" s="77"/>
      <c r="CK7" s="2"/>
      <c r="CL7" s="18"/>
      <c r="CM7" s="85" t="s">
        <v>168</v>
      </c>
      <c r="CN7" s="2"/>
      <c r="CO7" s="2"/>
      <c r="CP7" s="2"/>
      <c r="CQ7" s="2"/>
      <c r="CR7" s="2"/>
      <c r="CS7" s="77"/>
      <c r="CT7" s="2"/>
      <c r="CU7" s="18"/>
      <c r="CV7" s="85" t="s">
        <v>168</v>
      </c>
      <c r="CW7" s="2"/>
      <c r="CX7" s="2"/>
      <c r="CY7" s="2"/>
      <c r="CZ7" s="2"/>
      <c r="DA7" s="2"/>
      <c r="DB7" s="77"/>
      <c r="DC7" s="2"/>
      <c r="DD7" s="18"/>
      <c r="DE7" s="85" t="s">
        <v>168</v>
      </c>
      <c r="DF7" s="2"/>
      <c r="DG7" s="2"/>
      <c r="DH7" s="2"/>
      <c r="DI7" s="2"/>
      <c r="DJ7" s="2"/>
      <c r="DK7" s="77"/>
      <c r="DL7" s="2"/>
      <c r="DM7" s="18"/>
      <c r="DN7" s="85" t="s">
        <v>168</v>
      </c>
      <c r="DO7" s="2"/>
      <c r="DP7" s="2"/>
      <c r="DQ7" s="2"/>
      <c r="DR7" s="2"/>
      <c r="DS7" s="2"/>
      <c r="DT7" s="77"/>
      <c r="DU7" s="2"/>
      <c r="DV7" s="18"/>
      <c r="DW7" s="85" t="s">
        <v>168</v>
      </c>
      <c r="DX7" s="2"/>
      <c r="DY7" s="2"/>
      <c r="DZ7" s="2"/>
      <c r="EA7" s="2"/>
      <c r="EB7" s="2"/>
      <c r="EC7" s="77"/>
      <c r="ED7" s="2"/>
      <c r="EE7" s="18"/>
      <c r="EF7" s="85" t="s">
        <v>168</v>
      </c>
      <c r="EG7" s="2"/>
      <c r="EH7" s="2"/>
      <c r="EI7" s="2"/>
      <c r="EJ7" s="2"/>
      <c r="EK7" s="2"/>
      <c r="EL7" s="77"/>
      <c r="EM7" s="2"/>
      <c r="EN7" s="18"/>
      <c r="EO7" s="85" t="s">
        <v>168</v>
      </c>
      <c r="EP7" s="2"/>
      <c r="EQ7" s="2"/>
      <c r="ER7" s="2"/>
      <c r="ES7" s="2"/>
      <c r="ET7" s="2"/>
      <c r="EU7" s="77"/>
      <c r="EV7" s="2"/>
      <c r="EW7" s="18"/>
      <c r="EX7" s="85" t="s">
        <v>168</v>
      </c>
      <c r="EY7" s="2"/>
      <c r="EZ7" s="2"/>
      <c r="FA7" s="2"/>
      <c r="FB7" s="2"/>
      <c r="FC7" s="2"/>
      <c r="FD7" s="77"/>
      <c r="FE7" s="2"/>
      <c r="FF7" s="18"/>
      <c r="FG7" s="85" t="s">
        <v>168</v>
      </c>
      <c r="FH7" s="2"/>
      <c r="FI7" s="2"/>
      <c r="FJ7" s="2"/>
      <c r="FK7" s="2"/>
      <c r="FL7" s="2"/>
      <c r="FM7" s="77"/>
      <c r="FN7" s="2"/>
      <c r="FO7" s="18"/>
      <c r="FP7" s="85" t="s">
        <v>168</v>
      </c>
      <c r="FQ7" s="2"/>
      <c r="FR7" s="2"/>
      <c r="FS7" s="2"/>
      <c r="FT7" s="2"/>
      <c r="FU7" s="2"/>
      <c r="FV7" s="77"/>
      <c r="FW7" s="2"/>
      <c r="FX7" s="18"/>
      <c r="FY7" s="85" t="s">
        <v>168</v>
      </c>
      <c r="FZ7" s="2"/>
      <c r="GA7" s="2"/>
      <c r="GB7" s="2"/>
      <c r="GC7" s="2"/>
      <c r="GD7" s="2"/>
      <c r="GE7" s="77"/>
      <c r="GF7" s="2"/>
      <c r="GG7" s="18"/>
      <c r="GH7" s="85" t="s">
        <v>168</v>
      </c>
      <c r="GI7" s="2"/>
      <c r="GJ7" s="2"/>
      <c r="GK7" s="2"/>
      <c r="GL7" s="2"/>
      <c r="GM7" s="2"/>
      <c r="GN7" s="77"/>
      <c r="GO7" s="2"/>
      <c r="GP7" s="18"/>
      <c r="GQ7" s="85" t="s">
        <v>168</v>
      </c>
      <c r="GR7" s="2"/>
      <c r="GS7" s="2"/>
      <c r="GT7" s="2"/>
      <c r="GU7" s="2"/>
      <c r="GV7" s="2"/>
      <c r="GW7" s="77"/>
      <c r="GX7" s="2"/>
      <c r="GY7" s="18"/>
      <c r="GZ7" s="85" t="s">
        <v>168</v>
      </c>
      <c r="HA7" s="2"/>
      <c r="HB7" s="2"/>
      <c r="HC7" s="2"/>
      <c r="HD7" s="2"/>
      <c r="HE7" s="2"/>
      <c r="HF7" s="77"/>
      <c r="HG7" s="2"/>
      <c r="HH7" s="18"/>
      <c r="HI7" s="85" t="s">
        <v>168</v>
      </c>
      <c r="HJ7" s="2"/>
      <c r="HK7" s="2"/>
      <c r="HL7" s="2"/>
      <c r="HM7" s="2"/>
      <c r="HN7" s="2"/>
      <c r="HO7" s="77"/>
      <c r="HP7" s="2"/>
      <c r="HQ7" s="18"/>
      <c r="HR7" s="85" t="s">
        <v>168</v>
      </c>
      <c r="HS7" s="2"/>
      <c r="HT7" s="2"/>
      <c r="HU7" s="2"/>
      <c r="HV7" s="2"/>
      <c r="HW7" s="2"/>
      <c r="HX7" s="77"/>
      <c r="HY7" s="2"/>
      <c r="HZ7" s="18"/>
    </row>
    <row r="8" spans="1:234" ht="22.5" customHeight="1" x14ac:dyDescent="0.25">
      <c r="A8" s="85" t="s">
        <v>169</v>
      </c>
      <c r="B8" s="2"/>
      <c r="C8" s="2"/>
      <c r="D8" s="2"/>
      <c r="E8" s="2"/>
      <c r="F8" s="2"/>
      <c r="G8" s="77"/>
      <c r="H8" s="2"/>
      <c r="I8" s="18"/>
      <c r="J8" s="85" t="s">
        <v>169</v>
      </c>
      <c r="K8" s="2"/>
      <c r="L8" s="2"/>
      <c r="M8" s="2"/>
      <c r="N8" s="2"/>
      <c r="O8" s="2"/>
      <c r="P8" s="77"/>
      <c r="Q8" s="2"/>
      <c r="R8" s="18"/>
      <c r="S8" s="85" t="s">
        <v>169</v>
      </c>
      <c r="T8" s="2"/>
      <c r="U8" s="2"/>
      <c r="V8" s="2"/>
      <c r="W8" s="2"/>
      <c r="X8" s="2"/>
      <c r="Y8" s="77"/>
      <c r="Z8" s="2"/>
      <c r="AA8" s="18"/>
      <c r="AB8" s="85" t="s">
        <v>169</v>
      </c>
      <c r="AC8" s="2"/>
      <c r="AD8" s="2"/>
      <c r="AE8" s="2"/>
      <c r="AF8" s="2"/>
      <c r="AG8" s="2"/>
      <c r="AH8" s="77"/>
      <c r="AI8" s="2"/>
      <c r="AJ8" s="18"/>
      <c r="AK8" s="85" t="s">
        <v>169</v>
      </c>
      <c r="AL8" s="2"/>
      <c r="AM8" s="2"/>
      <c r="AN8" s="2"/>
      <c r="AO8" s="2"/>
      <c r="AP8" s="2"/>
      <c r="AQ8" s="77"/>
      <c r="AR8" s="2"/>
      <c r="AS8" s="18"/>
      <c r="AT8" s="85" t="s">
        <v>169</v>
      </c>
      <c r="AU8" s="2"/>
      <c r="AV8" s="2"/>
      <c r="AW8" s="2"/>
      <c r="AX8" s="2"/>
      <c r="AY8" s="2"/>
      <c r="AZ8" s="77"/>
      <c r="BA8" s="2"/>
      <c r="BB8" s="18"/>
      <c r="BC8" s="85" t="s">
        <v>169</v>
      </c>
      <c r="BD8" s="2"/>
      <c r="BE8" s="2"/>
      <c r="BF8" s="2"/>
      <c r="BG8" s="2"/>
      <c r="BH8" s="2"/>
      <c r="BI8" s="77"/>
      <c r="BJ8" s="2"/>
      <c r="BK8" s="18"/>
      <c r="BL8" s="85" t="s">
        <v>169</v>
      </c>
      <c r="BM8" s="2"/>
      <c r="BN8" s="2"/>
      <c r="BO8" s="2"/>
      <c r="BP8" s="2"/>
      <c r="BQ8" s="2"/>
      <c r="BR8" s="77"/>
      <c r="BS8" s="2"/>
      <c r="BT8" s="18"/>
      <c r="BU8" s="85" t="s">
        <v>169</v>
      </c>
      <c r="BV8" s="2"/>
      <c r="BW8" s="2"/>
      <c r="BX8" s="2"/>
      <c r="BY8" s="2"/>
      <c r="BZ8" s="2"/>
      <c r="CA8" s="77"/>
      <c r="CB8" s="2"/>
      <c r="CC8" s="18"/>
      <c r="CD8" s="85" t="s">
        <v>169</v>
      </c>
      <c r="CE8" s="2"/>
      <c r="CF8" s="2"/>
      <c r="CG8" s="2"/>
      <c r="CH8" s="2"/>
      <c r="CI8" s="2"/>
      <c r="CJ8" s="77"/>
      <c r="CK8" s="2"/>
      <c r="CL8" s="18"/>
      <c r="CM8" s="85" t="s">
        <v>169</v>
      </c>
      <c r="CN8" s="2"/>
      <c r="CO8" s="2"/>
      <c r="CP8" s="2"/>
      <c r="CQ8" s="2"/>
      <c r="CR8" s="2"/>
      <c r="CS8" s="77"/>
      <c r="CT8" s="2"/>
      <c r="CU8" s="18"/>
      <c r="CV8" s="85" t="s">
        <v>169</v>
      </c>
      <c r="CW8" s="2"/>
      <c r="CX8" s="2"/>
      <c r="CY8" s="2"/>
      <c r="CZ8" s="2"/>
      <c r="DA8" s="2"/>
      <c r="DB8" s="77"/>
      <c r="DC8" s="2"/>
      <c r="DD8" s="18"/>
      <c r="DE8" s="85" t="s">
        <v>169</v>
      </c>
      <c r="DF8" s="2"/>
      <c r="DG8" s="2"/>
      <c r="DH8" s="2"/>
      <c r="DI8" s="2"/>
      <c r="DJ8" s="2"/>
      <c r="DK8" s="77"/>
      <c r="DL8" s="2"/>
      <c r="DM8" s="18"/>
      <c r="DN8" s="85" t="s">
        <v>169</v>
      </c>
      <c r="DO8" s="2"/>
      <c r="DP8" s="2"/>
      <c r="DQ8" s="2"/>
      <c r="DR8" s="2"/>
      <c r="DS8" s="2"/>
      <c r="DT8" s="77"/>
      <c r="DU8" s="2"/>
      <c r="DV8" s="18"/>
      <c r="DW8" s="85" t="s">
        <v>169</v>
      </c>
      <c r="DX8" s="2"/>
      <c r="DY8" s="2"/>
      <c r="DZ8" s="2"/>
      <c r="EA8" s="2"/>
      <c r="EB8" s="2"/>
      <c r="EC8" s="77"/>
      <c r="ED8" s="2"/>
      <c r="EE8" s="18"/>
      <c r="EF8" s="85" t="s">
        <v>169</v>
      </c>
      <c r="EG8" s="2"/>
      <c r="EH8" s="2"/>
      <c r="EI8" s="2"/>
      <c r="EJ8" s="2"/>
      <c r="EK8" s="2"/>
      <c r="EL8" s="77"/>
      <c r="EM8" s="2"/>
      <c r="EN8" s="18"/>
      <c r="EO8" s="85" t="s">
        <v>169</v>
      </c>
      <c r="EP8" s="2"/>
      <c r="EQ8" s="2"/>
      <c r="ER8" s="2"/>
      <c r="ES8" s="2"/>
      <c r="ET8" s="2"/>
      <c r="EU8" s="77"/>
      <c r="EV8" s="2"/>
      <c r="EW8" s="18"/>
      <c r="EX8" s="85" t="s">
        <v>169</v>
      </c>
      <c r="EY8" s="2"/>
      <c r="EZ8" s="2"/>
      <c r="FA8" s="2"/>
      <c r="FB8" s="2"/>
      <c r="FC8" s="2"/>
      <c r="FD8" s="77"/>
      <c r="FE8" s="2"/>
      <c r="FF8" s="18"/>
      <c r="FG8" s="85" t="s">
        <v>169</v>
      </c>
      <c r="FH8" s="2"/>
      <c r="FI8" s="2"/>
      <c r="FJ8" s="2"/>
      <c r="FK8" s="2"/>
      <c r="FL8" s="2"/>
      <c r="FM8" s="77"/>
      <c r="FN8" s="2"/>
      <c r="FO8" s="18"/>
      <c r="FP8" s="85" t="s">
        <v>169</v>
      </c>
      <c r="FQ8" s="2"/>
      <c r="FR8" s="2"/>
      <c r="FS8" s="2"/>
      <c r="FT8" s="2"/>
      <c r="FU8" s="2"/>
      <c r="FV8" s="77"/>
      <c r="FW8" s="2"/>
      <c r="FX8" s="18"/>
      <c r="FY8" s="85" t="s">
        <v>169</v>
      </c>
      <c r="FZ8" s="2"/>
      <c r="GA8" s="2"/>
      <c r="GB8" s="2"/>
      <c r="GC8" s="2"/>
      <c r="GD8" s="2"/>
      <c r="GE8" s="77"/>
      <c r="GF8" s="2"/>
      <c r="GG8" s="18"/>
      <c r="GH8" s="85" t="s">
        <v>169</v>
      </c>
      <c r="GI8" s="2"/>
      <c r="GJ8" s="2"/>
      <c r="GK8" s="2"/>
      <c r="GL8" s="2"/>
      <c r="GM8" s="2"/>
      <c r="GN8" s="77"/>
      <c r="GO8" s="2"/>
      <c r="GP8" s="18"/>
      <c r="GQ8" s="85" t="s">
        <v>169</v>
      </c>
      <c r="GR8" s="2"/>
      <c r="GS8" s="2"/>
      <c r="GT8" s="2"/>
      <c r="GU8" s="2"/>
      <c r="GV8" s="2"/>
      <c r="GW8" s="77"/>
      <c r="GX8" s="2"/>
      <c r="GY8" s="18"/>
      <c r="GZ8" s="85" t="s">
        <v>169</v>
      </c>
      <c r="HA8" s="2"/>
      <c r="HB8" s="2"/>
      <c r="HC8" s="2"/>
      <c r="HD8" s="2"/>
      <c r="HE8" s="2"/>
      <c r="HF8" s="77"/>
      <c r="HG8" s="2"/>
      <c r="HH8" s="18"/>
      <c r="HI8" s="85" t="s">
        <v>169</v>
      </c>
      <c r="HJ8" s="2"/>
      <c r="HK8" s="2"/>
      <c r="HL8" s="2"/>
      <c r="HM8" s="2"/>
      <c r="HN8" s="2"/>
      <c r="HO8" s="77"/>
      <c r="HP8" s="2"/>
      <c r="HQ8" s="18"/>
      <c r="HR8" s="85" t="s">
        <v>169</v>
      </c>
      <c r="HS8" s="2"/>
      <c r="HT8" s="2"/>
      <c r="HU8" s="2"/>
      <c r="HV8" s="2"/>
      <c r="HW8" s="2"/>
      <c r="HX8" s="77"/>
      <c r="HY8" s="2"/>
      <c r="HZ8" s="18"/>
    </row>
    <row r="9" spans="1:234" ht="22.5" customHeight="1" x14ac:dyDescent="0.25">
      <c r="A9" s="85" t="s">
        <v>170</v>
      </c>
      <c r="B9" s="2"/>
      <c r="C9" s="2"/>
      <c r="D9" s="2"/>
      <c r="E9" s="2"/>
      <c r="F9" s="2"/>
      <c r="G9" s="77"/>
      <c r="H9" s="2"/>
      <c r="I9" s="18"/>
      <c r="J9" s="85" t="s">
        <v>170</v>
      </c>
      <c r="K9" s="2"/>
      <c r="L9" s="2"/>
      <c r="M9" s="2"/>
      <c r="N9" s="2"/>
      <c r="O9" s="2"/>
      <c r="P9" s="77"/>
      <c r="Q9" s="2"/>
      <c r="R9" s="18"/>
      <c r="S9" s="85" t="s">
        <v>170</v>
      </c>
      <c r="T9" s="2"/>
      <c r="U9" s="2"/>
      <c r="V9" s="2"/>
      <c r="W9" s="2"/>
      <c r="X9" s="2"/>
      <c r="Y9" s="77"/>
      <c r="Z9" s="2"/>
      <c r="AA9" s="18"/>
      <c r="AB9" s="85" t="s">
        <v>170</v>
      </c>
      <c r="AC9" s="2"/>
      <c r="AD9" s="2"/>
      <c r="AE9" s="2"/>
      <c r="AF9" s="2"/>
      <c r="AG9" s="2"/>
      <c r="AH9" s="77"/>
      <c r="AI9" s="2"/>
      <c r="AJ9" s="18"/>
      <c r="AK9" s="85" t="s">
        <v>170</v>
      </c>
      <c r="AL9" s="2"/>
      <c r="AM9" s="2"/>
      <c r="AN9" s="2"/>
      <c r="AO9" s="2"/>
      <c r="AP9" s="2"/>
      <c r="AQ9" s="77"/>
      <c r="AR9" s="2"/>
      <c r="AS9" s="18"/>
      <c r="AT9" s="85" t="s">
        <v>170</v>
      </c>
      <c r="AU9" s="2"/>
      <c r="AV9" s="2"/>
      <c r="AW9" s="2"/>
      <c r="AX9" s="2"/>
      <c r="AY9" s="2"/>
      <c r="AZ9" s="77"/>
      <c r="BA9" s="2"/>
      <c r="BB9" s="18"/>
      <c r="BC9" s="85" t="s">
        <v>170</v>
      </c>
      <c r="BD9" s="2"/>
      <c r="BE9" s="2"/>
      <c r="BF9" s="2"/>
      <c r="BG9" s="2"/>
      <c r="BH9" s="2"/>
      <c r="BI9" s="77"/>
      <c r="BJ9" s="2"/>
      <c r="BK9" s="18"/>
      <c r="BL9" s="85" t="s">
        <v>170</v>
      </c>
      <c r="BM9" s="2"/>
      <c r="BN9" s="2"/>
      <c r="BO9" s="2"/>
      <c r="BP9" s="2"/>
      <c r="BQ9" s="2"/>
      <c r="BR9" s="77"/>
      <c r="BS9" s="2"/>
      <c r="BT9" s="18"/>
      <c r="BU9" s="85" t="s">
        <v>170</v>
      </c>
      <c r="BV9" s="2"/>
      <c r="BW9" s="2"/>
      <c r="BX9" s="2"/>
      <c r="BY9" s="2"/>
      <c r="BZ9" s="2"/>
      <c r="CA9" s="77"/>
      <c r="CB9" s="2"/>
      <c r="CC9" s="18"/>
      <c r="CD9" s="85" t="s">
        <v>170</v>
      </c>
      <c r="CE9" s="2"/>
      <c r="CF9" s="2"/>
      <c r="CG9" s="2"/>
      <c r="CH9" s="2"/>
      <c r="CI9" s="2"/>
      <c r="CJ9" s="77"/>
      <c r="CK9" s="2"/>
      <c r="CL9" s="18"/>
      <c r="CM9" s="85" t="s">
        <v>170</v>
      </c>
      <c r="CN9" s="2"/>
      <c r="CO9" s="2"/>
      <c r="CP9" s="2"/>
      <c r="CQ9" s="2"/>
      <c r="CR9" s="2"/>
      <c r="CS9" s="77"/>
      <c r="CT9" s="2"/>
      <c r="CU9" s="18"/>
      <c r="CV9" s="85" t="s">
        <v>170</v>
      </c>
      <c r="CW9" s="2"/>
      <c r="CX9" s="2"/>
      <c r="CY9" s="2"/>
      <c r="CZ9" s="2"/>
      <c r="DA9" s="2"/>
      <c r="DB9" s="77"/>
      <c r="DC9" s="2"/>
      <c r="DD9" s="18"/>
      <c r="DE9" s="85" t="s">
        <v>170</v>
      </c>
      <c r="DF9" s="2"/>
      <c r="DG9" s="2"/>
      <c r="DH9" s="2"/>
      <c r="DI9" s="2"/>
      <c r="DJ9" s="2"/>
      <c r="DK9" s="77"/>
      <c r="DL9" s="2"/>
      <c r="DM9" s="18"/>
      <c r="DN9" s="85" t="s">
        <v>170</v>
      </c>
      <c r="DO9" s="2"/>
      <c r="DP9" s="2"/>
      <c r="DQ9" s="2"/>
      <c r="DR9" s="2"/>
      <c r="DS9" s="2"/>
      <c r="DT9" s="77"/>
      <c r="DU9" s="2"/>
      <c r="DV9" s="18"/>
      <c r="DW9" s="85" t="s">
        <v>170</v>
      </c>
      <c r="DX9" s="2"/>
      <c r="DY9" s="2"/>
      <c r="DZ9" s="2"/>
      <c r="EA9" s="2"/>
      <c r="EB9" s="2"/>
      <c r="EC9" s="77"/>
      <c r="ED9" s="2"/>
      <c r="EE9" s="18"/>
      <c r="EF9" s="85" t="s">
        <v>170</v>
      </c>
      <c r="EG9" s="2"/>
      <c r="EH9" s="2"/>
      <c r="EI9" s="2"/>
      <c r="EJ9" s="2"/>
      <c r="EK9" s="2"/>
      <c r="EL9" s="77"/>
      <c r="EM9" s="2"/>
      <c r="EN9" s="18"/>
      <c r="EO9" s="85" t="s">
        <v>170</v>
      </c>
      <c r="EP9" s="2"/>
      <c r="EQ9" s="2"/>
      <c r="ER9" s="2"/>
      <c r="ES9" s="2"/>
      <c r="ET9" s="2"/>
      <c r="EU9" s="77"/>
      <c r="EV9" s="2"/>
      <c r="EW9" s="18"/>
      <c r="EX9" s="85" t="s">
        <v>170</v>
      </c>
      <c r="EY9" s="2"/>
      <c r="EZ9" s="2"/>
      <c r="FA9" s="2"/>
      <c r="FB9" s="2"/>
      <c r="FC9" s="2"/>
      <c r="FD9" s="77"/>
      <c r="FE9" s="2"/>
      <c r="FF9" s="18"/>
      <c r="FG9" s="85" t="s">
        <v>170</v>
      </c>
      <c r="FH9" s="2"/>
      <c r="FI9" s="2"/>
      <c r="FJ9" s="2"/>
      <c r="FK9" s="2"/>
      <c r="FL9" s="2"/>
      <c r="FM9" s="77"/>
      <c r="FN9" s="2"/>
      <c r="FO9" s="18"/>
      <c r="FP9" s="85" t="s">
        <v>170</v>
      </c>
      <c r="FQ9" s="2"/>
      <c r="FR9" s="2"/>
      <c r="FS9" s="2"/>
      <c r="FT9" s="2"/>
      <c r="FU9" s="2"/>
      <c r="FV9" s="77"/>
      <c r="FW9" s="2"/>
      <c r="FX9" s="18"/>
      <c r="FY9" s="85" t="s">
        <v>170</v>
      </c>
      <c r="FZ9" s="2"/>
      <c r="GA9" s="2"/>
      <c r="GB9" s="2"/>
      <c r="GC9" s="2"/>
      <c r="GD9" s="2"/>
      <c r="GE9" s="77"/>
      <c r="GF9" s="2"/>
      <c r="GG9" s="18"/>
      <c r="GH9" s="85" t="s">
        <v>170</v>
      </c>
      <c r="GI9" s="2"/>
      <c r="GJ9" s="2"/>
      <c r="GK9" s="2"/>
      <c r="GL9" s="2"/>
      <c r="GM9" s="2"/>
      <c r="GN9" s="77"/>
      <c r="GO9" s="2"/>
      <c r="GP9" s="18"/>
      <c r="GQ9" s="85" t="s">
        <v>170</v>
      </c>
      <c r="GR9" s="2"/>
      <c r="GS9" s="2"/>
      <c r="GT9" s="2"/>
      <c r="GU9" s="2"/>
      <c r="GV9" s="2"/>
      <c r="GW9" s="77"/>
      <c r="GX9" s="2"/>
      <c r="GY9" s="18"/>
      <c r="GZ9" s="85" t="s">
        <v>170</v>
      </c>
      <c r="HA9" s="2"/>
      <c r="HB9" s="2"/>
      <c r="HC9" s="2"/>
      <c r="HD9" s="2"/>
      <c r="HE9" s="2"/>
      <c r="HF9" s="77"/>
      <c r="HG9" s="2"/>
      <c r="HH9" s="18"/>
      <c r="HI9" s="85" t="s">
        <v>170</v>
      </c>
      <c r="HJ9" s="2"/>
      <c r="HK9" s="2"/>
      <c r="HL9" s="2"/>
      <c r="HM9" s="2"/>
      <c r="HN9" s="2"/>
      <c r="HO9" s="77"/>
      <c r="HP9" s="2"/>
      <c r="HQ9" s="18"/>
      <c r="HR9" s="85" t="s">
        <v>170</v>
      </c>
      <c r="HS9" s="2"/>
      <c r="HT9" s="2"/>
      <c r="HU9" s="2"/>
      <c r="HV9" s="2"/>
      <c r="HW9" s="2"/>
      <c r="HX9" s="77"/>
      <c r="HY9" s="2"/>
      <c r="HZ9" s="18"/>
    </row>
    <row r="10" spans="1:234" ht="6.75" customHeight="1" x14ac:dyDescent="0.25">
      <c r="A10" s="24"/>
      <c r="G10" s="77"/>
      <c r="J10" s="24"/>
      <c r="P10" s="77"/>
      <c r="S10" s="24"/>
      <c r="Y10" s="77"/>
      <c r="AB10" s="24"/>
      <c r="AH10" s="77"/>
      <c r="AK10" s="24"/>
      <c r="AQ10" s="77"/>
      <c r="AT10" s="24"/>
      <c r="AZ10" s="77"/>
      <c r="BC10" s="24"/>
      <c r="BI10" s="77"/>
      <c r="BL10" s="24"/>
      <c r="BR10" s="77"/>
      <c r="BU10" s="24"/>
      <c r="CA10" s="77"/>
      <c r="CD10" s="24"/>
      <c r="CJ10" s="77"/>
      <c r="CM10" s="24"/>
      <c r="CS10" s="77"/>
      <c r="CV10" s="24"/>
      <c r="DB10" s="77"/>
      <c r="DE10" s="24"/>
      <c r="DK10" s="77"/>
      <c r="DN10" s="24"/>
      <c r="DT10" s="77"/>
      <c r="DW10" s="24"/>
      <c r="EC10" s="77"/>
      <c r="EF10" s="24"/>
      <c r="EL10" s="77"/>
      <c r="EO10" s="24"/>
      <c r="EU10" s="77"/>
      <c r="EX10" s="24"/>
      <c r="FD10" s="77"/>
      <c r="FG10" s="24"/>
      <c r="FM10" s="77"/>
      <c r="FP10" s="24"/>
      <c r="FV10" s="77"/>
      <c r="FY10" s="24"/>
      <c r="GE10" s="77"/>
      <c r="GH10" s="24"/>
      <c r="GN10" s="77"/>
      <c r="GQ10" s="24"/>
      <c r="GW10" s="77"/>
      <c r="GZ10" s="24"/>
      <c r="HF10" s="77"/>
      <c r="HI10" s="24"/>
      <c r="HO10" s="77"/>
      <c r="HR10" s="24"/>
      <c r="HX10" s="77"/>
    </row>
    <row r="11" spans="1:234" ht="22.5" customHeight="1" x14ac:dyDescent="0.25">
      <c r="A11" s="85" t="s">
        <v>171</v>
      </c>
      <c r="B11" s="2"/>
      <c r="C11" s="2"/>
      <c r="D11" s="2"/>
      <c r="E11" s="2"/>
      <c r="F11" s="2"/>
      <c r="G11" s="77"/>
      <c r="H11" s="2"/>
      <c r="I11" s="18"/>
      <c r="J11" s="85" t="s">
        <v>171</v>
      </c>
      <c r="K11" s="2"/>
      <c r="L11" s="2"/>
      <c r="M11" s="2"/>
      <c r="N11" s="2"/>
      <c r="O11" s="2"/>
      <c r="P11" s="77"/>
      <c r="Q11" s="2"/>
      <c r="R11" s="18"/>
      <c r="S11" s="85" t="s">
        <v>171</v>
      </c>
      <c r="T11" s="2"/>
      <c r="U11" s="2"/>
      <c r="V11" s="2"/>
      <c r="W11" s="2"/>
      <c r="X11" s="2"/>
      <c r="Y11" s="77"/>
      <c r="Z11" s="2"/>
      <c r="AA11" s="18"/>
      <c r="AB11" s="85" t="s">
        <v>171</v>
      </c>
      <c r="AC11" s="2"/>
      <c r="AD11" s="2"/>
      <c r="AE11" s="2"/>
      <c r="AF11" s="2"/>
      <c r="AG11" s="2"/>
      <c r="AH11" s="77"/>
      <c r="AI11" s="2"/>
      <c r="AJ11" s="18"/>
      <c r="AK11" s="85" t="s">
        <v>171</v>
      </c>
      <c r="AL11" s="2"/>
      <c r="AM11" s="2"/>
      <c r="AN11" s="2"/>
      <c r="AO11" s="2"/>
      <c r="AP11" s="2"/>
      <c r="AQ11" s="77"/>
      <c r="AR11" s="2"/>
      <c r="AS11" s="18"/>
      <c r="AT11" s="85" t="s">
        <v>171</v>
      </c>
      <c r="AU11" s="2"/>
      <c r="AV11" s="2"/>
      <c r="AW11" s="2"/>
      <c r="AX11" s="2"/>
      <c r="AY11" s="2"/>
      <c r="AZ11" s="77"/>
      <c r="BA11" s="2"/>
      <c r="BB11" s="18"/>
      <c r="BC11" s="85" t="s">
        <v>171</v>
      </c>
      <c r="BD11" s="2"/>
      <c r="BE11" s="2"/>
      <c r="BF11" s="2"/>
      <c r="BG11" s="2"/>
      <c r="BH11" s="2"/>
      <c r="BI11" s="77"/>
      <c r="BJ11" s="2"/>
      <c r="BK11" s="18"/>
      <c r="BL11" s="85" t="s">
        <v>171</v>
      </c>
      <c r="BM11" s="2"/>
      <c r="BN11" s="2"/>
      <c r="BO11" s="2"/>
      <c r="BP11" s="2"/>
      <c r="BQ11" s="2"/>
      <c r="BR11" s="77"/>
      <c r="BS11" s="2"/>
      <c r="BT11" s="18"/>
      <c r="BU11" s="85" t="s">
        <v>171</v>
      </c>
      <c r="BV11" s="2"/>
      <c r="BW11" s="2"/>
      <c r="BX11" s="2"/>
      <c r="BY11" s="2"/>
      <c r="BZ11" s="2"/>
      <c r="CA11" s="77"/>
      <c r="CB11" s="2"/>
      <c r="CC11" s="18"/>
      <c r="CD11" s="85" t="s">
        <v>171</v>
      </c>
      <c r="CE11" s="2"/>
      <c r="CF11" s="2"/>
      <c r="CG11" s="2"/>
      <c r="CH11" s="2"/>
      <c r="CI11" s="2"/>
      <c r="CJ11" s="77"/>
      <c r="CK11" s="2"/>
      <c r="CL11" s="18"/>
      <c r="CM11" s="85" t="s">
        <v>171</v>
      </c>
      <c r="CN11" s="2"/>
      <c r="CO11" s="2"/>
      <c r="CP11" s="2"/>
      <c r="CQ11" s="2"/>
      <c r="CR11" s="2"/>
      <c r="CS11" s="77"/>
      <c r="CT11" s="2"/>
      <c r="CU11" s="18"/>
      <c r="CV11" s="85" t="s">
        <v>171</v>
      </c>
      <c r="CW11" s="2"/>
      <c r="CX11" s="2"/>
      <c r="CY11" s="2"/>
      <c r="CZ11" s="2"/>
      <c r="DA11" s="2"/>
      <c r="DB11" s="77"/>
      <c r="DC11" s="2"/>
      <c r="DD11" s="18"/>
      <c r="DE11" s="85" t="s">
        <v>171</v>
      </c>
      <c r="DF11" s="2"/>
      <c r="DG11" s="2"/>
      <c r="DH11" s="2"/>
      <c r="DI11" s="2"/>
      <c r="DJ11" s="2"/>
      <c r="DK11" s="77"/>
      <c r="DL11" s="2"/>
      <c r="DM11" s="18"/>
      <c r="DN11" s="85" t="s">
        <v>171</v>
      </c>
      <c r="DO11" s="2"/>
      <c r="DP11" s="2"/>
      <c r="DQ11" s="2"/>
      <c r="DR11" s="2"/>
      <c r="DS11" s="2"/>
      <c r="DT11" s="77"/>
      <c r="DU11" s="2"/>
      <c r="DV11" s="18"/>
      <c r="DW11" s="85" t="s">
        <v>171</v>
      </c>
      <c r="DX11" s="2"/>
      <c r="DY11" s="2"/>
      <c r="DZ11" s="2"/>
      <c r="EA11" s="2"/>
      <c r="EB11" s="2"/>
      <c r="EC11" s="77"/>
      <c r="ED11" s="2"/>
      <c r="EE11" s="18"/>
      <c r="EF11" s="85" t="s">
        <v>171</v>
      </c>
      <c r="EG11" s="2"/>
      <c r="EH11" s="2"/>
      <c r="EI11" s="2"/>
      <c r="EJ11" s="2"/>
      <c r="EK11" s="2"/>
      <c r="EL11" s="77"/>
      <c r="EM11" s="2"/>
      <c r="EN11" s="18"/>
      <c r="EO11" s="85" t="s">
        <v>171</v>
      </c>
      <c r="EP11" s="2"/>
      <c r="EQ11" s="2"/>
      <c r="ER11" s="2"/>
      <c r="ES11" s="2"/>
      <c r="ET11" s="2"/>
      <c r="EU11" s="77"/>
      <c r="EV11" s="2"/>
      <c r="EW11" s="18"/>
      <c r="EX11" s="85" t="s">
        <v>171</v>
      </c>
      <c r="EY11" s="2"/>
      <c r="EZ11" s="2"/>
      <c r="FA11" s="2"/>
      <c r="FB11" s="2"/>
      <c r="FC11" s="2"/>
      <c r="FD11" s="77"/>
      <c r="FE11" s="2"/>
      <c r="FF11" s="18"/>
      <c r="FG11" s="85" t="s">
        <v>171</v>
      </c>
      <c r="FH11" s="2"/>
      <c r="FI11" s="2"/>
      <c r="FJ11" s="2"/>
      <c r="FK11" s="2"/>
      <c r="FL11" s="2"/>
      <c r="FM11" s="77"/>
      <c r="FN11" s="2"/>
      <c r="FO11" s="18"/>
      <c r="FP11" s="85" t="s">
        <v>171</v>
      </c>
      <c r="FQ11" s="2"/>
      <c r="FR11" s="2"/>
      <c r="FS11" s="2"/>
      <c r="FT11" s="2"/>
      <c r="FU11" s="2"/>
      <c r="FV11" s="77"/>
      <c r="FW11" s="2"/>
      <c r="FX11" s="18"/>
      <c r="FY11" s="85" t="s">
        <v>171</v>
      </c>
      <c r="FZ11" s="2"/>
      <c r="GA11" s="2"/>
      <c r="GB11" s="2"/>
      <c r="GC11" s="2"/>
      <c r="GD11" s="2"/>
      <c r="GE11" s="77"/>
      <c r="GF11" s="2"/>
      <c r="GG11" s="18"/>
      <c r="GH11" s="85" t="s">
        <v>171</v>
      </c>
      <c r="GI11" s="2"/>
      <c r="GJ11" s="2"/>
      <c r="GK11" s="2"/>
      <c r="GL11" s="2"/>
      <c r="GM11" s="2"/>
      <c r="GN11" s="77"/>
      <c r="GO11" s="2"/>
      <c r="GP11" s="18"/>
      <c r="GQ11" s="85" t="s">
        <v>171</v>
      </c>
      <c r="GR11" s="2"/>
      <c r="GS11" s="2"/>
      <c r="GT11" s="2"/>
      <c r="GU11" s="2"/>
      <c r="GV11" s="2"/>
      <c r="GW11" s="77"/>
      <c r="GX11" s="2"/>
      <c r="GY11" s="18"/>
      <c r="GZ11" s="85" t="s">
        <v>171</v>
      </c>
      <c r="HA11" s="2"/>
      <c r="HB11" s="2"/>
      <c r="HC11" s="2"/>
      <c r="HD11" s="2"/>
      <c r="HE11" s="2"/>
      <c r="HF11" s="77"/>
      <c r="HG11" s="2"/>
      <c r="HH11" s="18"/>
      <c r="HI11" s="85" t="s">
        <v>171</v>
      </c>
      <c r="HJ11" s="2"/>
      <c r="HK11" s="2"/>
      <c r="HL11" s="2"/>
      <c r="HM11" s="2"/>
      <c r="HN11" s="2"/>
      <c r="HO11" s="77"/>
      <c r="HP11" s="2"/>
      <c r="HQ11" s="18"/>
      <c r="HR11" s="85" t="s">
        <v>171</v>
      </c>
      <c r="HS11" s="2"/>
      <c r="HT11" s="2"/>
      <c r="HU11" s="2"/>
      <c r="HV11" s="2"/>
      <c r="HW11" s="2"/>
      <c r="HX11" s="77"/>
      <c r="HY11" s="2"/>
      <c r="HZ11" s="18"/>
    </row>
    <row r="12" spans="1:234" ht="22.5" customHeight="1" x14ac:dyDescent="0.25">
      <c r="A12" s="85" t="s">
        <v>172</v>
      </c>
      <c r="B12" s="2"/>
      <c r="C12" s="2"/>
      <c r="D12" s="2"/>
      <c r="E12" s="2"/>
      <c r="F12" s="2"/>
      <c r="G12" s="77"/>
      <c r="H12" s="2"/>
      <c r="I12" s="18"/>
      <c r="J12" s="85" t="s">
        <v>172</v>
      </c>
      <c r="K12" s="2"/>
      <c r="L12" s="2"/>
      <c r="M12" s="2"/>
      <c r="N12" s="2"/>
      <c r="O12" s="2"/>
      <c r="P12" s="77"/>
      <c r="Q12" s="2"/>
      <c r="R12" s="18"/>
      <c r="S12" s="85" t="s">
        <v>172</v>
      </c>
      <c r="T12" s="2"/>
      <c r="U12" s="2"/>
      <c r="V12" s="2"/>
      <c r="W12" s="2"/>
      <c r="X12" s="2"/>
      <c r="Y12" s="77"/>
      <c r="Z12" s="2"/>
      <c r="AA12" s="18"/>
      <c r="AB12" s="85" t="s">
        <v>172</v>
      </c>
      <c r="AC12" s="2"/>
      <c r="AD12" s="2"/>
      <c r="AE12" s="2"/>
      <c r="AF12" s="2"/>
      <c r="AG12" s="2"/>
      <c r="AH12" s="77"/>
      <c r="AI12" s="2"/>
      <c r="AJ12" s="18"/>
      <c r="AK12" s="85" t="s">
        <v>172</v>
      </c>
      <c r="AL12" s="2"/>
      <c r="AM12" s="2"/>
      <c r="AN12" s="2"/>
      <c r="AO12" s="2"/>
      <c r="AP12" s="2"/>
      <c r="AQ12" s="77"/>
      <c r="AR12" s="2"/>
      <c r="AS12" s="18"/>
      <c r="AT12" s="85" t="s">
        <v>172</v>
      </c>
      <c r="AU12" s="2"/>
      <c r="AV12" s="2"/>
      <c r="AW12" s="2"/>
      <c r="AX12" s="2"/>
      <c r="AY12" s="2"/>
      <c r="AZ12" s="77"/>
      <c r="BA12" s="2"/>
      <c r="BB12" s="18"/>
      <c r="BC12" s="85" t="s">
        <v>172</v>
      </c>
      <c r="BD12" s="2"/>
      <c r="BE12" s="2"/>
      <c r="BF12" s="2"/>
      <c r="BG12" s="2"/>
      <c r="BH12" s="2"/>
      <c r="BI12" s="77"/>
      <c r="BJ12" s="2"/>
      <c r="BK12" s="18"/>
      <c r="BL12" s="85" t="s">
        <v>172</v>
      </c>
      <c r="BM12" s="2"/>
      <c r="BN12" s="2"/>
      <c r="BO12" s="2"/>
      <c r="BP12" s="2"/>
      <c r="BQ12" s="2"/>
      <c r="BR12" s="77"/>
      <c r="BS12" s="2"/>
      <c r="BT12" s="18"/>
      <c r="BU12" s="85" t="s">
        <v>172</v>
      </c>
      <c r="BV12" s="2"/>
      <c r="BW12" s="2"/>
      <c r="BX12" s="2"/>
      <c r="BY12" s="2"/>
      <c r="BZ12" s="2"/>
      <c r="CA12" s="77"/>
      <c r="CB12" s="2"/>
      <c r="CC12" s="18"/>
      <c r="CD12" s="85" t="s">
        <v>172</v>
      </c>
      <c r="CE12" s="2"/>
      <c r="CF12" s="2"/>
      <c r="CG12" s="2"/>
      <c r="CH12" s="2"/>
      <c r="CI12" s="2"/>
      <c r="CJ12" s="77"/>
      <c r="CK12" s="2"/>
      <c r="CL12" s="18"/>
      <c r="CM12" s="85" t="s">
        <v>172</v>
      </c>
      <c r="CN12" s="2"/>
      <c r="CO12" s="2"/>
      <c r="CP12" s="2"/>
      <c r="CQ12" s="2"/>
      <c r="CR12" s="2"/>
      <c r="CS12" s="77"/>
      <c r="CT12" s="2"/>
      <c r="CU12" s="18"/>
      <c r="CV12" s="85" t="s">
        <v>172</v>
      </c>
      <c r="CW12" s="2"/>
      <c r="CX12" s="2"/>
      <c r="CY12" s="2"/>
      <c r="CZ12" s="2"/>
      <c r="DA12" s="2"/>
      <c r="DB12" s="77"/>
      <c r="DC12" s="2"/>
      <c r="DD12" s="18"/>
      <c r="DE12" s="85" t="s">
        <v>172</v>
      </c>
      <c r="DF12" s="2"/>
      <c r="DG12" s="2"/>
      <c r="DH12" s="2"/>
      <c r="DI12" s="2"/>
      <c r="DJ12" s="2"/>
      <c r="DK12" s="77"/>
      <c r="DL12" s="2"/>
      <c r="DM12" s="18"/>
      <c r="DN12" s="85" t="s">
        <v>172</v>
      </c>
      <c r="DO12" s="2"/>
      <c r="DP12" s="2"/>
      <c r="DQ12" s="2"/>
      <c r="DR12" s="2"/>
      <c r="DS12" s="2"/>
      <c r="DT12" s="77"/>
      <c r="DU12" s="2"/>
      <c r="DV12" s="18"/>
      <c r="DW12" s="85" t="s">
        <v>172</v>
      </c>
      <c r="DX12" s="2"/>
      <c r="DY12" s="2"/>
      <c r="DZ12" s="2"/>
      <c r="EA12" s="2"/>
      <c r="EB12" s="2"/>
      <c r="EC12" s="77"/>
      <c r="ED12" s="2"/>
      <c r="EE12" s="18"/>
      <c r="EF12" s="85" t="s">
        <v>172</v>
      </c>
      <c r="EG12" s="2"/>
      <c r="EH12" s="2"/>
      <c r="EI12" s="2"/>
      <c r="EJ12" s="2"/>
      <c r="EK12" s="2"/>
      <c r="EL12" s="77"/>
      <c r="EM12" s="2"/>
      <c r="EN12" s="18"/>
      <c r="EO12" s="85" t="s">
        <v>172</v>
      </c>
      <c r="EP12" s="2"/>
      <c r="EQ12" s="2"/>
      <c r="ER12" s="2"/>
      <c r="ES12" s="2"/>
      <c r="ET12" s="2"/>
      <c r="EU12" s="77"/>
      <c r="EV12" s="2"/>
      <c r="EW12" s="18"/>
      <c r="EX12" s="85" t="s">
        <v>172</v>
      </c>
      <c r="EY12" s="2"/>
      <c r="EZ12" s="2"/>
      <c r="FA12" s="2"/>
      <c r="FB12" s="2"/>
      <c r="FC12" s="2"/>
      <c r="FD12" s="77"/>
      <c r="FE12" s="2"/>
      <c r="FF12" s="18"/>
      <c r="FG12" s="85" t="s">
        <v>172</v>
      </c>
      <c r="FH12" s="2"/>
      <c r="FI12" s="2"/>
      <c r="FJ12" s="2"/>
      <c r="FK12" s="2"/>
      <c r="FL12" s="2"/>
      <c r="FM12" s="77"/>
      <c r="FN12" s="2"/>
      <c r="FO12" s="18"/>
      <c r="FP12" s="85" t="s">
        <v>172</v>
      </c>
      <c r="FQ12" s="2"/>
      <c r="FR12" s="2"/>
      <c r="FS12" s="2"/>
      <c r="FT12" s="2"/>
      <c r="FU12" s="2"/>
      <c r="FV12" s="77"/>
      <c r="FW12" s="2"/>
      <c r="FX12" s="18"/>
      <c r="FY12" s="85" t="s">
        <v>172</v>
      </c>
      <c r="FZ12" s="2"/>
      <c r="GA12" s="2"/>
      <c r="GB12" s="2"/>
      <c r="GC12" s="2"/>
      <c r="GD12" s="2"/>
      <c r="GE12" s="77"/>
      <c r="GF12" s="2"/>
      <c r="GG12" s="18"/>
      <c r="GH12" s="85" t="s">
        <v>172</v>
      </c>
      <c r="GI12" s="2"/>
      <c r="GJ12" s="2"/>
      <c r="GK12" s="2"/>
      <c r="GL12" s="2"/>
      <c r="GM12" s="2"/>
      <c r="GN12" s="77"/>
      <c r="GO12" s="2"/>
      <c r="GP12" s="18"/>
      <c r="GQ12" s="85" t="s">
        <v>172</v>
      </c>
      <c r="GR12" s="2"/>
      <c r="GS12" s="2"/>
      <c r="GT12" s="2"/>
      <c r="GU12" s="2"/>
      <c r="GV12" s="2"/>
      <c r="GW12" s="77"/>
      <c r="GX12" s="2"/>
      <c r="GY12" s="18"/>
      <c r="GZ12" s="85" t="s">
        <v>172</v>
      </c>
      <c r="HA12" s="2"/>
      <c r="HB12" s="2"/>
      <c r="HC12" s="2"/>
      <c r="HD12" s="2"/>
      <c r="HE12" s="2"/>
      <c r="HF12" s="77"/>
      <c r="HG12" s="2"/>
      <c r="HH12" s="18"/>
      <c r="HI12" s="85" t="s">
        <v>172</v>
      </c>
      <c r="HJ12" s="2"/>
      <c r="HK12" s="2"/>
      <c r="HL12" s="2"/>
      <c r="HM12" s="2"/>
      <c r="HN12" s="2"/>
      <c r="HO12" s="77"/>
      <c r="HP12" s="2"/>
      <c r="HQ12" s="18"/>
      <c r="HR12" s="85" t="s">
        <v>172</v>
      </c>
      <c r="HS12" s="2"/>
      <c r="HT12" s="2"/>
      <c r="HU12" s="2"/>
      <c r="HV12" s="2"/>
      <c r="HW12" s="2"/>
      <c r="HX12" s="77"/>
      <c r="HY12" s="2"/>
      <c r="HZ12" s="18"/>
    </row>
    <row r="13" spans="1:234" ht="22.5" customHeight="1" x14ac:dyDescent="0.25">
      <c r="A13" s="85" t="s">
        <v>173</v>
      </c>
      <c r="B13" s="2"/>
      <c r="C13" s="2"/>
      <c r="D13" s="2"/>
      <c r="E13" s="2"/>
      <c r="F13" s="2"/>
      <c r="G13" s="77"/>
      <c r="H13" s="2"/>
      <c r="I13" s="18"/>
      <c r="J13" s="85" t="s">
        <v>173</v>
      </c>
      <c r="K13" s="2"/>
      <c r="L13" s="2"/>
      <c r="M13" s="2"/>
      <c r="N13" s="2"/>
      <c r="O13" s="2"/>
      <c r="P13" s="77"/>
      <c r="Q13" s="2"/>
      <c r="R13" s="18"/>
      <c r="S13" s="85" t="s">
        <v>173</v>
      </c>
      <c r="T13" s="2"/>
      <c r="U13" s="2"/>
      <c r="V13" s="2"/>
      <c r="W13" s="2"/>
      <c r="X13" s="2"/>
      <c r="Y13" s="77"/>
      <c r="Z13" s="2"/>
      <c r="AA13" s="18"/>
      <c r="AB13" s="85" t="s">
        <v>173</v>
      </c>
      <c r="AC13" s="2"/>
      <c r="AD13" s="2"/>
      <c r="AE13" s="2"/>
      <c r="AF13" s="2"/>
      <c r="AG13" s="2"/>
      <c r="AH13" s="77"/>
      <c r="AI13" s="2"/>
      <c r="AJ13" s="18"/>
      <c r="AK13" s="85" t="s">
        <v>173</v>
      </c>
      <c r="AL13" s="2"/>
      <c r="AM13" s="2"/>
      <c r="AN13" s="2"/>
      <c r="AO13" s="2"/>
      <c r="AP13" s="2"/>
      <c r="AQ13" s="77"/>
      <c r="AR13" s="2"/>
      <c r="AS13" s="18"/>
      <c r="AT13" s="85" t="s">
        <v>173</v>
      </c>
      <c r="AU13" s="2"/>
      <c r="AV13" s="2"/>
      <c r="AW13" s="2"/>
      <c r="AX13" s="2"/>
      <c r="AY13" s="2"/>
      <c r="AZ13" s="77"/>
      <c r="BA13" s="2"/>
      <c r="BB13" s="18"/>
      <c r="BC13" s="85" t="s">
        <v>173</v>
      </c>
      <c r="BD13" s="2"/>
      <c r="BE13" s="2"/>
      <c r="BF13" s="2"/>
      <c r="BG13" s="2"/>
      <c r="BH13" s="2"/>
      <c r="BI13" s="77"/>
      <c r="BJ13" s="2"/>
      <c r="BK13" s="18"/>
      <c r="BL13" s="85" t="s">
        <v>173</v>
      </c>
      <c r="BM13" s="2"/>
      <c r="BN13" s="2"/>
      <c r="BO13" s="2"/>
      <c r="BP13" s="2"/>
      <c r="BQ13" s="2"/>
      <c r="BR13" s="77"/>
      <c r="BS13" s="2"/>
      <c r="BT13" s="18"/>
      <c r="BU13" s="85" t="s">
        <v>173</v>
      </c>
      <c r="BV13" s="2"/>
      <c r="BW13" s="2"/>
      <c r="BX13" s="2"/>
      <c r="BY13" s="2"/>
      <c r="BZ13" s="2"/>
      <c r="CA13" s="77"/>
      <c r="CB13" s="2"/>
      <c r="CC13" s="18"/>
      <c r="CD13" s="85" t="s">
        <v>173</v>
      </c>
      <c r="CE13" s="2"/>
      <c r="CF13" s="2"/>
      <c r="CG13" s="2"/>
      <c r="CH13" s="2"/>
      <c r="CI13" s="2"/>
      <c r="CJ13" s="77"/>
      <c r="CK13" s="2"/>
      <c r="CL13" s="18"/>
      <c r="CM13" s="85" t="s">
        <v>173</v>
      </c>
      <c r="CN13" s="2"/>
      <c r="CO13" s="2"/>
      <c r="CP13" s="2"/>
      <c r="CQ13" s="2"/>
      <c r="CR13" s="2"/>
      <c r="CS13" s="77"/>
      <c r="CT13" s="2"/>
      <c r="CU13" s="18"/>
      <c r="CV13" s="85" t="s">
        <v>173</v>
      </c>
      <c r="CW13" s="2"/>
      <c r="CX13" s="2"/>
      <c r="CY13" s="2"/>
      <c r="CZ13" s="2"/>
      <c r="DA13" s="2"/>
      <c r="DB13" s="77"/>
      <c r="DC13" s="2"/>
      <c r="DD13" s="18"/>
      <c r="DE13" s="85" t="s">
        <v>173</v>
      </c>
      <c r="DF13" s="2"/>
      <c r="DG13" s="2"/>
      <c r="DH13" s="2"/>
      <c r="DI13" s="2"/>
      <c r="DJ13" s="2"/>
      <c r="DK13" s="77"/>
      <c r="DL13" s="2"/>
      <c r="DM13" s="18"/>
      <c r="DN13" s="85" t="s">
        <v>173</v>
      </c>
      <c r="DO13" s="2"/>
      <c r="DP13" s="2"/>
      <c r="DQ13" s="2"/>
      <c r="DR13" s="2"/>
      <c r="DS13" s="2"/>
      <c r="DT13" s="77"/>
      <c r="DU13" s="2"/>
      <c r="DV13" s="18"/>
      <c r="DW13" s="85" t="s">
        <v>173</v>
      </c>
      <c r="DX13" s="2"/>
      <c r="DY13" s="2"/>
      <c r="DZ13" s="2"/>
      <c r="EA13" s="2"/>
      <c r="EB13" s="2"/>
      <c r="EC13" s="77"/>
      <c r="ED13" s="2"/>
      <c r="EE13" s="18"/>
      <c r="EF13" s="85" t="s">
        <v>173</v>
      </c>
      <c r="EG13" s="2"/>
      <c r="EH13" s="2"/>
      <c r="EI13" s="2"/>
      <c r="EJ13" s="2"/>
      <c r="EK13" s="2"/>
      <c r="EL13" s="77"/>
      <c r="EM13" s="2"/>
      <c r="EN13" s="18"/>
      <c r="EO13" s="85" t="s">
        <v>173</v>
      </c>
      <c r="EP13" s="2"/>
      <c r="EQ13" s="2"/>
      <c r="ER13" s="2"/>
      <c r="ES13" s="2"/>
      <c r="ET13" s="2"/>
      <c r="EU13" s="77"/>
      <c r="EV13" s="2"/>
      <c r="EW13" s="18"/>
      <c r="EX13" s="85" t="s">
        <v>173</v>
      </c>
      <c r="EY13" s="2"/>
      <c r="EZ13" s="2"/>
      <c r="FA13" s="2"/>
      <c r="FB13" s="2"/>
      <c r="FC13" s="2"/>
      <c r="FD13" s="77"/>
      <c r="FE13" s="2"/>
      <c r="FF13" s="18"/>
      <c r="FG13" s="85" t="s">
        <v>173</v>
      </c>
      <c r="FH13" s="2"/>
      <c r="FI13" s="2"/>
      <c r="FJ13" s="2"/>
      <c r="FK13" s="2"/>
      <c r="FL13" s="2"/>
      <c r="FM13" s="77"/>
      <c r="FN13" s="2"/>
      <c r="FO13" s="18"/>
      <c r="FP13" s="85" t="s">
        <v>173</v>
      </c>
      <c r="FQ13" s="2"/>
      <c r="FR13" s="2"/>
      <c r="FS13" s="2"/>
      <c r="FT13" s="2"/>
      <c r="FU13" s="2"/>
      <c r="FV13" s="77"/>
      <c r="FW13" s="2"/>
      <c r="FX13" s="18"/>
      <c r="FY13" s="85" t="s">
        <v>173</v>
      </c>
      <c r="FZ13" s="2"/>
      <c r="GA13" s="2"/>
      <c r="GB13" s="2"/>
      <c r="GC13" s="2"/>
      <c r="GD13" s="2"/>
      <c r="GE13" s="77"/>
      <c r="GF13" s="2"/>
      <c r="GG13" s="18"/>
      <c r="GH13" s="85" t="s">
        <v>173</v>
      </c>
      <c r="GI13" s="2"/>
      <c r="GJ13" s="2"/>
      <c r="GK13" s="2"/>
      <c r="GL13" s="2"/>
      <c r="GM13" s="2"/>
      <c r="GN13" s="77"/>
      <c r="GO13" s="2"/>
      <c r="GP13" s="18"/>
      <c r="GQ13" s="85" t="s">
        <v>173</v>
      </c>
      <c r="GR13" s="2"/>
      <c r="GS13" s="2"/>
      <c r="GT13" s="2"/>
      <c r="GU13" s="2"/>
      <c r="GV13" s="2"/>
      <c r="GW13" s="77"/>
      <c r="GX13" s="2"/>
      <c r="GY13" s="18"/>
      <c r="GZ13" s="85" t="s">
        <v>173</v>
      </c>
      <c r="HA13" s="2"/>
      <c r="HB13" s="2"/>
      <c r="HC13" s="2"/>
      <c r="HD13" s="2"/>
      <c r="HE13" s="2"/>
      <c r="HF13" s="77"/>
      <c r="HG13" s="2"/>
      <c r="HH13" s="18"/>
      <c r="HI13" s="85" t="s">
        <v>173</v>
      </c>
      <c r="HJ13" s="2"/>
      <c r="HK13" s="2"/>
      <c r="HL13" s="2"/>
      <c r="HM13" s="2"/>
      <c r="HN13" s="2"/>
      <c r="HO13" s="77"/>
      <c r="HP13" s="2"/>
      <c r="HQ13" s="18"/>
      <c r="HR13" s="85" t="s">
        <v>173</v>
      </c>
      <c r="HS13" s="2"/>
      <c r="HT13" s="2"/>
      <c r="HU13" s="2"/>
      <c r="HV13" s="2"/>
      <c r="HW13" s="2"/>
      <c r="HX13" s="77"/>
      <c r="HY13" s="2"/>
      <c r="HZ13" s="18"/>
    </row>
    <row r="14" spans="1:234" ht="22.5" customHeight="1" x14ac:dyDescent="0.25">
      <c r="A14" s="85" t="s">
        <v>174</v>
      </c>
      <c r="B14" s="2"/>
      <c r="C14" s="2"/>
      <c r="D14" s="2"/>
      <c r="E14" s="2"/>
      <c r="F14" s="2"/>
      <c r="G14" s="77"/>
      <c r="H14" s="2"/>
      <c r="I14" s="18"/>
      <c r="J14" s="85" t="s">
        <v>174</v>
      </c>
      <c r="K14" s="2"/>
      <c r="L14" s="2"/>
      <c r="M14" s="2"/>
      <c r="N14" s="2"/>
      <c r="O14" s="2"/>
      <c r="P14" s="77"/>
      <c r="Q14" s="2"/>
      <c r="R14" s="18"/>
      <c r="S14" s="85" t="s">
        <v>174</v>
      </c>
      <c r="T14" s="2"/>
      <c r="U14" s="2"/>
      <c r="V14" s="2"/>
      <c r="W14" s="2"/>
      <c r="X14" s="2"/>
      <c r="Y14" s="77"/>
      <c r="Z14" s="2"/>
      <c r="AA14" s="18"/>
      <c r="AB14" s="85" t="s">
        <v>174</v>
      </c>
      <c r="AC14" s="2"/>
      <c r="AD14" s="2"/>
      <c r="AE14" s="2"/>
      <c r="AF14" s="2"/>
      <c r="AG14" s="2"/>
      <c r="AH14" s="77"/>
      <c r="AI14" s="2"/>
      <c r="AJ14" s="18"/>
      <c r="AK14" s="85" t="s">
        <v>174</v>
      </c>
      <c r="AL14" s="2"/>
      <c r="AM14" s="2"/>
      <c r="AN14" s="2"/>
      <c r="AO14" s="2"/>
      <c r="AP14" s="2"/>
      <c r="AQ14" s="77"/>
      <c r="AR14" s="2"/>
      <c r="AS14" s="18"/>
      <c r="AT14" s="85" t="s">
        <v>174</v>
      </c>
      <c r="AU14" s="2"/>
      <c r="AV14" s="2"/>
      <c r="AW14" s="2"/>
      <c r="AX14" s="2"/>
      <c r="AY14" s="2"/>
      <c r="AZ14" s="77"/>
      <c r="BA14" s="2"/>
      <c r="BB14" s="18"/>
      <c r="BC14" s="85" t="s">
        <v>174</v>
      </c>
      <c r="BD14" s="2"/>
      <c r="BE14" s="2"/>
      <c r="BF14" s="2"/>
      <c r="BG14" s="2"/>
      <c r="BH14" s="2"/>
      <c r="BI14" s="77"/>
      <c r="BJ14" s="2"/>
      <c r="BK14" s="18"/>
      <c r="BL14" s="85" t="s">
        <v>174</v>
      </c>
      <c r="BM14" s="2"/>
      <c r="BN14" s="2"/>
      <c r="BO14" s="2"/>
      <c r="BP14" s="2"/>
      <c r="BQ14" s="2"/>
      <c r="BR14" s="77"/>
      <c r="BS14" s="2"/>
      <c r="BT14" s="18"/>
      <c r="BU14" s="85" t="s">
        <v>174</v>
      </c>
      <c r="BV14" s="2"/>
      <c r="BW14" s="2"/>
      <c r="BX14" s="2"/>
      <c r="BY14" s="2"/>
      <c r="BZ14" s="2"/>
      <c r="CA14" s="77"/>
      <c r="CB14" s="2"/>
      <c r="CC14" s="18"/>
      <c r="CD14" s="85" t="s">
        <v>174</v>
      </c>
      <c r="CE14" s="2"/>
      <c r="CF14" s="2"/>
      <c r="CG14" s="2"/>
      <c r="CH14" s="2"/>
      <c r="CI14" s="2"/>
      <c r="CJ14" s="77"/>
      <c r="CK14" s="2"/>
      <c r="CL14" s="18"/>
      <c r="CM14" s="85" t="s">
        <v>174</v>
      </c>
      <c r="CN14" s="2"/>
      <c r="CO14" s="2"/>
      <c r="CP14" s="2"/>
      <c r="CQ14" s="2"/>
      <c r="CR14" s="2"/>
      <c r="CS14" s="77"/>
      <c r="CT14" s="2"/>
      <c r="CU14" s="18"/>
      <c r="CV14" s="85" t="s">
        <v>174</v>
      </c>
      <c r="CW14" s="2"/>
      <c r="CX14" s="2"/>
      <c r="CY14" s="2"/>
      <c r="CZ14" s="2"/>
      <c r="DA14" s="2"/>
      <c r="DB14" s="77"/>
      <c r="DC14" s="2"/>
      <c r="DD14" s="18"/>
      <c r="DE14" s="85" t="s">
        <v>174</v>
      </c>
      <c r="DF14" s="2"/>
      <c r="DG14" s="2"/>
      <c r="DH14" s="2"/>
      <c r="DI14" s="2"/>
      <c r="DJ14" s="2"/>
      <c r="DK14" s="77"/>
      <c r="DL14" s="2"/>
      <c r="DM14" s="18"/>
      <c r="DN14" s="85" t="s">
        <v>174</v>
      </c>
      <c r="DO14" s="2"/>
      <c r="DP14" s="2"/>
      <c r="DQ14" s="2"/>
      <c r="DR14" s="2"/>
      <c r="DS14" s="2"/>
      <c r="DT14" s="77"/>
      <c r="DU14" s="2"/>
      <c r="DV14" s="18"/>
      <c r="DW14" s="85" t="s">
        <v>174</v>
      </c>
      <c r="DX14" s="2"/>
      <c r="DY14" s="2"/>
      <c r="DZ14" s="2"/>
      <c r="EA14" s="2"/>
      <c r="EB14" s="2"/>
      <c r="EC14" s="77"/>
      <c r="ED14" s="2"/>
      <c r="EE14" s="18"/>
      <c r="EF14" s="85" t="s">
        <v>174</v>
      </c>
      <c r="EG14" s="2"/>
      <c r="EH14" s="2"/>
      <c r="EI14" s="2"/>
      <c r="EJ14" s="2"/>
      <c r="EK14" s="2"/>
      <c r="EL14" s="77"/>
      <c r="EM14" s="2"/>
      <c r="EN14" s="18"/>
      <c r="EO14" s="85" t="s">
        <v>174</v>
      </c>
      <c r="EP14" s="2"/>
      <c r="EQ14" s="2"/>
      <c r="ER14" s="2"/>
      <c r="ES14" s="2"/>
      <c r="ET14" s="2"/>
      <c r="EU14" s="77"/>
      <c r="EV14" s="2"/>
      <c r="EW14" s="18"/>
      <c r="EX14" s="85" t="s">
        <v>174</v>
      </c>
      <c r="EY14" s="2"/>
      <c r="EZ14" s="2"/>
      <c r="FA14" s="2"/>
      <c r="FB14" s="2"/>
      <c r="FC14" s="2"/>
      <c r="FD14" s="77"/>
      <c r="FE14" s="2"/>
      <c r="FF14" s="18"/>
      <c r="FG14" s="85" t="s">
        <v>174</v>
      </c>
      <c r="FH14" s="2"/>
      <c r="FI14" s="2"/>
      <c r="FJ14" s="2"/>
      <c r="FK14" s="2"/>
      <c r="FL14" s="2"/>
      <c r="FM14" s="77"/>
      <c r="FN14" s="2"/>
      <c r="FO14" s="18"/>
      <c r="FP14" s="85" t="s">
        <v>174</v>
      </c>
      <c r="FQ14" s="2"/>
      <c r="FR14" s="2"/>
      <c r="FS14" s="2"/>
      <c r="FT14" s="2"/>
      <c r="FU14" s="2"/>
      <c r="FV14" s="77"/>
      <c r="FW14" s="2"/>
      <c r="FX14" s="18"/>
      <c r="FY14" s="85" t="s">
        <v>174</v>
      </c>
      <c r="FZ14" s="2"/>
      <c r="GA14" s="2"/>
      <c r="GB14" s="2"/>
      <c r="GC14" s="2"/>
      <c r="GD14" s="2"/>
      <c r="GE14" s="77"/>
      <c r="GF14" s="2"/>
      <c r="GG14" s="18"/>
      <c r="GH14" s="85" t="s">
        <v>174</v>
      </c>
      <c r="GI14" s="2"/>
      <c r="GJ14" s="2"/>
      <c r="GK14" s="2"/>
      <c r="GL14" s="2"/>
      <c r="GM14" s="2"/>
      <c r="GN14" s="77"/>
      <c r="GO14" s="2"/>
      <c r="GP14" s="18"/>
      <c r="GQ14" s="85" t="s">
        <v>174</v>
      </c>
      <c r="GR14" s="2"/>
      <c r="GS14" s="2"/>
      <c r="GT14" s="2"/>
      <c r="GU14" s="2"/>
      <c r="GV14" s="2"/>
      <c r="GW14" s="77"/>
      <c r="GX14" s="2"/>
      <c r="GY14" s="18"/>
      <c r="GZ14" s="85" t="s">
        <v>174</v>
      </c>
      <c r="HA14" s="2"/>
      <c r="HB14" s="2"/>
      <c r="HC14" s="2"/>
      <c r="HD14" s="2"/>
      <c r="HE14" s="2"/>
      <c r="HF14" s="77"/>
      <c r="HG14" s="2"/>
      <c r="HH14" s="18"/>
      <c r="HI14" s="85" t="s">
        <v>174</v>
      </c>
      <c r="HJ14" s="2"/>
      <c r="HK14" s="2"/>
      <c r="HL14" s="2"/>
      <c r="HM14" s="2"/>
      <c r="HN14" s="2"/>
      <c r="HO14" s="77"/>
      <c r="HP14" s="2"/>
      <c r="HQ14" s="18"/>
      <c r="HR14" s="85" t="s">
        <v>174</v>
      </c>
      <c r="HS14" s="2"/>
      <c r="HT14" s="2"/>
      <c r="HU14" s="2"/>
      <c r="HV14" s="2"/>
      <c r="HW14" s="2"/>
      <c r="HX14" s="77"/>
      <c r="HY14" s="2"/>
      <c r="HZ14" s="18"/>
    </row>
    <row r="15" spans="1:234" ht="6.75" customHeight="1" x14ac:dyDescent="0.25">
      <c r="B15" s="77"/>
      <c r="C15" s="77"/>
      <c r="D15" s="77"/>
      <c r="E15" s="77"/>
      <c r="F15" s="77"/>
      <c r="G15" s="77"/>
      <c r="K15" s="77"/>
      <c r="L15" s="77"/>
      <c r="M15" s="77"/>
      <c r="N15" s="77"/>
      <c r="O15" s="77"/>
      <c r="P15" s="77"/>
      <c r="T15" s="77"/>
      <c r="U15" s="77"/>
      <c r="V15" s="77"/>
      <c r="W15" s="77"/>
      <c r="X15" s="77"/>
      <c r="Y15" s="77"/>
      <c r="AC15" s="77"/>
      <c r="AD15" s="77"/>
      <c r="AE15" s="77"/>
      <c r="AF15" s="77"/>
      <c r="AG15" s="77"/>
      <c r="AH15" s="77"/>
      <c r="AL15" s="77"/>
      <c r="AM15" s="77"/>
      <c r="AN15" s="77"/>
      <c r="AO15" s="77"/>
      <c r="AP15" s="77"/>
      <c r="AQ15" s="77"/>
      <c r="AU15" s="77"/>
      <c r="AV15" s="77"/>
      <c r="AW15" s="77"/>
      <c r="AX15" s="77"/>
      <c r="AY15" s="77"/>
      <c r="AZ15" s="77"/>
      <c r="BD15" s="77"/>
      <c r="BE15" s="77"/>
      <c r="BF15" s="77"/>
      <c r="BG15" s="77"/>
      <c r="BH15" s="77"/>
      <c r="BI15" s="77"/>
      <c r="BM15" s="77"/>
      <c r="BN15" s="77"/>
      <c r="BO15" s="77"/>
      <c r="BP15" s="77"/>
      <c r="BQ15" s="77"/>
      <c r="BR15" s="77"/>
      <c r="BV15" s="77"/>
      <c r="BW15" s="77"/>
      <c r="BX15" s="77"/>
      <c r="BY15" s="77"/>
      <c r="BZ15" s="77"/>
      <c r="CA15" s="77"/>
      <c r="CE15" s="77"/>
      <c r="CF15" s="77"/>
      <c r="CG15" s="77"/>
      <c r="CH15" s="77"/>
      <c r="CI15" s="77"/>
      <c r="CJ15" s="77"/>
      <c r="CN15" s="77"/>
      <c r="CO15" s="77"/>
      <c r="CP15" s="77"/>
      <c r="CQ15" s="77"/>
      <c r="CR15" s="77"/>
      <c r="CS15" s="77"/>
      <c r="CW15" s="77"/>
      <c r="CX15" s="77"/>
      <c r="CY15" s="77"/>
      <c r="CZ15" s="77"/>
      <c r="DA15" s="77"/>
      <c r="DB15" s="77"/>
      <c r="DF15" s="77"/>
      <c r="DG15" s="77"/>
      <c r="DH15" s="77"/>
      <c r="DI15" s="77"/>
      <c r="DJ15" s="77"/>
      <c r="DK15" s="77"/>
      <c r="DO15" s="77"/>
      <c r="DP15" s="77"/>
      <c r="DQ15" s="77"/>
      <c r="DR15" s="77"/>
      <c r="DS15" s="77"/>
      <c r="DT15" s="77"/>
      <c r="DX15" s="77"/>
      <c r="DY15" s="77"/>
      <c r="DZ15" s="77"/>
      <c r="EA15" s="77"/>
      <c r="EB15" s="77"/>
      <c r="EC15" s="77"/>
      <c r="EG15" s="77"/>
      <c r="EH15" s="77"/>
      <c r="EI15" s="77"/>
      <c r="EJ15" s="77"/>
      <c r="EK15" s="77"/>
      <c r="EL15" s="77"/>
      <c r="EP15" s="77"/>
      <c r="EQ15" s="77"/>
      <c r="ER15" s="77"/>
      <c r="ES15" s="77"/>
      <c r="ET15" s="77"/>
      <c r="EU15" s="77"/>
      <c r="EY15" s="77"/>
      <c r="EZ15" s="77"/>
      <c r="FA15" s="77"/>
      <c r="FB15" s="77"/>
      <c r="FC15" s="77"/>
      <c r="FD15" s="77"/>
      <c r="FH15" s="77"/>
      <c r="FI15" s="77"/>
      <c r="FJ15" s="77"/>
      <c r="FK15" s="77"/>
      <c r="FL15" s="77"/>
      <c r="FM15" s="77"/>
      <c r="FQ15" s="77"/>
      <c r="FR15" s="77"/>
      <c r="FS15" s="77"/>
      <c r="FT15" s="77"/>
      <c r="FU15" s="77"/>
      <c r="FV15" s="77"/>
      <c r="FZ15" s="77"/>
      <c r="GA15" s="77"/>
      <c r="GB15" s="77"/>
      <c r="GC15" s="77"/>
      <c r="GD15" s="77"/>
      <c r="GE15" s="77"/>
      <c r="GI15" s="77"/>
      <c r="GJ15" s="77"/>
      <c r="GK15" s="77"/>
      <c r="GL15" s="77"/>
      <c r="GM15" s="77"/>
      <c r="GN15" s="77"/>
      <c r="GR15" s="77"/>
      <c r="GS15" s="77"/>
      <c r="GT15" s="77"/>
      <c r="GU15" s="77"/>
      <c r="GV15" s="77"/>
      <c r="GW15" s="77"/>
      <c r="HA15" s="77"/>
      <c r="HB15" s="77"/>
      <c r="HC15" s="77"/>
      <c r="HD15" s="77"/>
      <c r="HE15" s="77"/>
      <c r="HF15" s="77"/>
      <c r="HJ15" s="77"/>
      <c r="HK15" s="77"/>
      <c r="HL15" s="77"/>
      <c r="HM15" s="77"/>
      <c r="HN15" s="77"/>
      <c r="HO15" s="77"/>
      <c r="HS15" s="77"/>
      <c r="HT15" s="77"/>
      <c r="HU15" s="77"/>
      <c r="HV15" s="77"/>
      <c r="HW15" s="77"/>
      <c r="HX15" s="77"/>
    </row>
    <row r="16" spans="1:234" ht="15" customHeight="1" x14ac:dyDescent="0.25">
      <c r="A16" s="79" t="s">
        <v>239</v>
      </c>
      <c r="B16" s="2"/>
      <c r="C16" s="2"/>
      <c r="D16" s="2"/>
      <c r="E16" s="2"/>
      <c r="F16" s="2"/>
      <c r="H16" s="2"/>
      <c r="I16" s="18"/>
      <c r="J16" s="79" t="s">
        <v>239</v>
      </c>
      <c r="K16" s="2"/>
      <c r="L16" s="2"/>
      <c r="M16" s="2"/>
      <c r="N16" s="2"/>
      <c r="O16" s="2"/>
      <c r="Q16" s="2"/>
      <c r="R16" s="18"/>
      <c r="S16" s="79" t="s">
        <v>239</v>
      </c>
      <c r="T16" s="2"/>
      <c r="U16" s="2"/>
      <c r="V16" s="2"/>
      <c r="W16" s="2"/>
      <c r="X16" s="2"/>
      <c r="Z16" s="2"/>
      <c r="AA16" s="18"/>
      <c r="AB16" s="79" t="s">
        <v>239</v>
      </c>
      <c r="AC16" s="2"/>
      <c r="AD16" s="2"/>
      <c r="AE16" s="2"/>
      <c r="AF16" s="2"/>
      <c r="AG16" s="2"/>
      <c r="AI16" s="2"/>
      <c r="AJ16" s="18"/>
      <c r="AK16" s="79" t="s">
        <v>239</v>
      </c>
      <c r="AL16" s="2"/>
      <c r="AM16" s="2"/>
      <c r="AN16" s="2"/>
      <c r="AO16" s="2"/>
      <c r="AP16" s="2"/>
      <c r="AR16" s="2"/>
      <c r="AS16" s="18"/>
      <c r="AT16" s="79" t="s">
        <v>239</v>
      </c>
      <c r="AU16" s="2"/>
      <c r="AV16" s="2"/>
      <c r="AW16" s="2"/>
      <c r="AX16" s="2"/>
      <c r="AY16" s="2"/>
      <c r="BA16" s="2"/>
      <c r="BB16" s="18"/>
      <c r="BC16" s="79" t="s">
        <v>239</v>
      </c>
      <c r="BD16" s="2"/>
      <c r="BE16" s="2"/>
      <c r="BF16" s="2"/>
      <c r="BG16" s="2"/>
      <c r="BH16" s="2"/>
      <c r="BJ16" s="2"/>
      <c r="BK16" s="18"/>
      <c r="BL16" s="79" t="s">
        <v>239</v>
      </c>
      <c r="BM16" s="2"/>
      <c r="BN16" s="2"/>
      <c r="BO16" s="2"/>
      <c r="BP16" s="2"/>
      <c r="BQ16" s="2"/>
      <c r="BS16" s="2"/>
      <c r="BT16" s="18"/>
      <c r="BU16" s="79" t="s">
        <v>239</v>
      </c>
      <c r="BV16" s="2"/>
      <c r="BW16" s="2"/>
      <c r="BX16" s="2"/>
      <c r="BY16" s="2"/>
      <c r="BZ16" s="2"/>
      <c r="CB16" s="2"/>
      <c r="CC16" s="18"/>
      <c r="CD16" s="79" t="s">
        <v>239</v>
      </c>
      <c r="CE16" s="2"/>
      <c r="CF16" s="2"/>
      <c r="CG16" s="2"/>
      <c r="CH16" s="2"/>
      <c r="CI16" s="2"/>
      <c r="CK16" s="2"/>
      <c r="CL16" s="18"/>
      <c r="CM16" s="79" t="s">
        <v>239</v>
      </c>
      <c r="CN16" s="2"/>
      <c r="CO16" s="2"/>
      <c r="CP16" s="2"/>
      <c r="CQ16" s="2"/>
      <c r="CR16" s="2"/>
      <c r="CT16" s="2"/>
      <c r="CU16" s="18"/>
      <c r="CV16" s="79" t="s">
        <v>239</v>
      </c>
      <c r="CW16" s="2"/>
      <c r="CX16" s="2"/>
      <c r="CY16" s="2"/>
      <c r="CZ16" s="2"/>
      <c r="DA16" s="2"/>
      <c r="DC16" s="2"/>
      <c r="DD16" s="18"/>
      <c r="DE16" s="79" t="s">
        <v>239</v>
      </c>
      <c r="DF16" s="2"/>
      <c r="DG16" s="2"/>
      <c r="DH16" s="2"/>
      <c r="DI16" s="2"/>
      <c r="DJ16" s="2"/>
      <c r="DL16" s="2"/>
      <c r="DM16" s="18"/>
      <c r="DN16" s="79" t="s">
        <v>239</v>
      </c>
      <c r="DO16" s="2"/>
      <c r="DP16" s="2"/>
      <c r="DQ16" s="2"/>
      <c r="DR16" s="2"/>
      <c r="DS16" s="2"/>
      <c r="DU16" s="2"/>
      <c r="DV16" s="18"/>
      <c r="DW16" s="79" t="s">
        <v>239</v>
      </c>
      <c r="DX16" s="2"/>
      <c r="DY16" s="2"/>
      <c r="DZ16" s="2"/>
      <c r="EA16" s="2"/>
      <c r="EB16" s="2"/>
      <c r="ED16" s="2"/>
      <c r="EE16" s="18"/>
      <c r="EF16" s="79" t="s">
        <v>239</v>
      </c>
      <c r="EG16" s="2"/>
      <c r="EH16" s="2"/>
      <c r="EI16" s="2"/>
      <c r="EJ16" s="2"/>
      <c r="EK16" s="2"/>
      <c r="EM16" s="2"/>
      <c r="EN16" s="18"/>
      <c r="EO16" s="79" t="s">
        <v>239</v>
      </c>
      <c r="EP16" s="2"/>
      <c r="EQ16" s="2"/>
      <c r="ER16" s="2"/>
      <c r="ES16" s="2"/>
      <c r="ET16" s="2"/>
      <c r="EV16" s="2"/>
      <c r="EW16" s="18"/>
      <c r="EX16" s="79" t="s">
        <v>239</v>
      </c>
      <c r="EY16" s="2"/>
      <c r="EZ16" s="2"/>
      <c r="FA16" s="2"/>
      <c r="FB16" s="2"/>
      <c r="FC16" s="2"/>
      <c r="FE16" s="2"/>
      <c r="FF16" s="18"/>
      <c r="FG16" s="79" t="s">
        <v>239</v>
      </c>
      <c r="FH16" s="2"/>
      <c r="FI16" s="2"/>
      <c r="FJ16" s="2"/>
      <c r="FK16" s="2"/>
      <c r="FL16" s="2"/>
      <c r="FN16" s="2"/>
      <c r="FO16" s="18"/>
      <c r="FP16" s="79" t="s">
        <v>239</v>
      </c>
      <c r="FQ16" s="2"/>
      <c r="FR16" s="2"/>
      <c r="FS16" s="2"/>
      <c r="FT16" s="2"/>
      <c r="FU16" s="2"/>
      <c r="FW16" s="2"/>
      <c r="FX16" s="18"/>
      <c r="FY16" s="79" t="s">
        <v>239</v>
      </c>
      <c r="FZ16" s="2"/>
      <c r="GA16" s="2"/>
      <c r="GB16" s="2"/>
      <c r="GC16" s="2"/>
      <c r="GD16" s="2"/>
      <c r="GF16" s="2"/>
      <c r="GG16" s="18"/>
      <c r="GH16" s="79" t="s">
        <v>239</v>
      </c>
      <c r="GI16" s="2"/>
      <c r="GJ16" s="2"/>
      <c r="GK16" s="2"/>
      <c r="GL16" s="2"/>
      <c r="GM16" s="2"/>
      <c r="GO16" s="2"/>
      <c r="GP16" s="18"/>
      <c r="GQ16" s="79" t="s">
        <v>239</v>
      </c>
      <c r="GR16" s="2"/>
      <c r="GS16" s="2"/>
      <c r="GT16" s="2"/>
      <c r="GU16" s="2"/>
      <c r="GV16" s="2"/>
      <c r="GX16" s="2"/>
      <c r="GY16" s="18"/>
      <c r="GZ16" s="79" t="s">
        <v>239</v>
      </c>
      <c r="HA16" s="2"/>
      <c r="HB16" s="2"/>
      <c r="HC16" s="2"/>
      <c r="HD16" s="2"/>
      <c r="HE16" s="2"/>
      <c r="HG16" s="2"/>
      <c r="HH16" s="18"/>
      <c r="HI16" s="79" t="s">
        <v>239</v>
      </c>
      <c r="HJ16" s="2"/>
      <c r="HK16" s="2"/>
      <c r="HL16" s="2"/>
      <c r="HM16" s="2"/>
      <c r="HN16" s="2"/>
      <c r="HP16" s="2"/>
      <c r="HQ16" s="18"/>
      <c r="HR16" s="79" t="s">
        <v>239</v>
      </c>
      <c r="HS16" s="2"/>
      <c r="HT16" s="2"/>
      <c r="HU16" s="2"/>
      <c r="HV16" s="2"/>
      <c r="HW16" s="2"/>
      <c r="HY16" s="2"/>
      <c r="HZ16" s="18"/>
    </row>
    <row r="17" spans="1:234" ht="15" customHeight="1" x14ac:dyDescent="0.25">
      <c r="A17" s="79" t="s">
        <v>238</v>
      </c>
      <c r="B17" s="2"/>
      <c r="C17" s="2"/>
      <c r="D17" s="2"/>
      <c r="E17" s="2"/>
      <c r="F17" s="2"/>
      <c r="H17" s="2"/>
      <c r="I17" s="18"/>
      <c r="J17" s="79" t="s">
        <v>238</v>
      </c>
      <c r="K17" s="2"/>
      <c r="L17" s="2"/>
      <c r="M17" s="2"/>
      <c r="N17" s="2"/>
      <c r="O17" s="2"/>
      <c r="Q17" s="2"/>
      <c r="R17" s="18"/>
      <c r="S17" s="79" t="s">
        <v>238</v>
      </c>
      <c r="T17" s="2"/>
      <c r="U17" s="2"/>
      <c r="V17" s="2"/>
      <c r="W17" s="2"/>
      <c r="X17" s="2"/>
      <c r="Z17" s="2"/>
      <c r="AA17" s="18"/>
      <c r="AB17" s="79" t="s">
        <v>238</v>
      </c>
      <c r="AC17" s="2"/>
      <c r="AD17" s="2"/>
      <c r="AE17" s="2"/>
      <c r="AF17" s="2"/>
      <c r="AG17" s="2"/>
      <c r="AI17" s="2"/>
      <c r="AJ17" s="18"/>
      <c r="AK17" s="79" t="s">
        <v>238</v>
      </c>
      <c r="AL17" s="2"/>
      <c r="AM17" s="2"/>
      <c r="AN17" s="2"/>
      <c r="AO17" s="2"/>
      <c r="AP17" s="2"/>
      <c r="AR17" s="2"/>
      <c r="AS17" s="18"/>
      <c r="AT17" s="79" t="s">
        <v>238</v>
      </c>
      <c r="AU17" s="2"/>
      <c r="AV17" s="2"/>
      <c r="AW17" s="2"/>
      <c r="AX17" s="2"/>
      <c r="AY17" s="2"/>
      <c r="BA17" s="2"/>
      <c r="BB17" s="18"/>
      <c r="BC17" s="79" t="s">
        <v>238</v>
      </c>
      <c r="BD17" s="2"/>
      <c r="BE17" s="2"/>
      <c r="BF17" s="2"/>
      <c r="BG17" s="2"/>
      <c r="BH17" s="2"/>
      <c r="BJ17" s="2"/>
      <c r="BK17" s="18"/>
      <c r="BL17" s="79" t="s">
        <v>238</v>
      </c>
      <c r="BM17" s="2"/>
      <c r="BN17" s="2"/>
      <c r="BO17" s="2"/>
      <c r="BP17" s="2"/>
      <c r="BQ17" s="2"/>
      <c r="BS17" s="2"/>
      <c r="BT17" s="18"/>
      <c r="BU17" s="79" t="s">
        <v>238</v>
      </c>
      <c r="BV17" s="2"/>
      <c r="BW17" s="2"/>
      <c r="BX17" s="2"/>
      <c r="BY17" s="2"/>
      <c r="BZ17" s="2"/>
      <c r="CB17" s="2"/>
      <c r="CC17" s="18"/>
      <c r="CD17" s="79" t="s">
        <v>238</v>
      </c>
      <c r="CE17" s="2"/>
      <c r="CF17" s="2"/>
      <c r="CG17" s="2"/>
      <c r="CH17" s="2"/>
      <c r="CI17" s="2"/>
      <c r="CK17" s="2"/>
      <c r="CL17" s="18"/>
      <c r="CM17" s="79" t="s">
        <v>238</v>
      </c>
      <c r="CN17" s="2"/>
      <c r="CO17" s="2"/>
      <c r="CP17" s="2"/>
      <c r="CQ17" s="2"/>
      <c r="CR17" s="2"/>
      <c r="CT17" s="2"/>
      <c r="CU17" s="18"/>
      <c r="CV17" s="79" t="s">
        <v>238</v>
      </c>
      <c r="CW17" s="2"/>
      <c r="CX17" s="2"/>
      <c r="CY17" s="2"/>
      <c r="CZ17" s="2"/>
      <c r="DA17" s="2"/>
      <c r="DC17" s="2"/>
      <c r="DD17" s="18"/>
      <c r="DE17" s="79" t="s">
        <v>238</v>
      </c>
      <c r="DF17" s="2"/>
      <c r="DG17" s="2"/>
      <c r="DH17" s="2"/>
      <c r="DI17" s="2"/>
      <c r="DJ17" s="2"/>
      <c r="DL17" s="2"/>
      <c r="DM17" s="18"/>
      <c r="DN17" s="79" t="s">
        <v>238</v>
      </c>
      <c r="DO17" s="2"/>
      <c r="DP17" s="2"/>
      <c r="DQ17" s="2"/>
      <c r="DR17" s="2"/>
      <c r="DS17" s="2"/>
      <c r="DU17" s="2"/>
      <c r="DV17" s="18"/>
      <c r="DW17" s="79" t="s">
        <v>238</v>
      </c>
      <c r="DX17" s="2"/>
      <c r="DY17" s="2"/>
      <c r="DZ17" s="2"/>
      <c r="EA17" s="2"/>
      <c r="EB17" s="2"/>
      <c r="ED17" s="2"/>
      <c r="EE17" s="18"/>
      <c r="EF17" s="79" t="s">
        <v>238</v>
      </c>
      <c r="EG17" s="2"/>
      <c r="EH17" s="2"/>
      <c r="EI17" s="2"/>
      <c r="EJ17" s="2"/>
      <c r="EK17" s="2"/>
      <c r="EM17" s="2"/>
      <c r="EN17" s="18"/>
      <c r="EO17" s="79" t="s">
        <v>238</v>
      </c>
      <c r="EP17" s="2"/>
      <c r="EQ17" s="2"/>
      <c r="ER17" s="2"/>
      <c r="ES17" s="2"/>
      <c r="ET17" s="2"/>
      <c r="EV17" s="2"/>
      <c r="EW17" s="18"/>
      <c r="EX17" s="79" t="s">
        <v>238</v>
      </c>
      <c r="EY17" s="2"/>
      <c r="EZ17" s="2"/>
      <c r="FA17" s="2"/>
      <c r="FB17" s="2"/>
      <c r="FC17" s="2"/>
      <c r="FE17" s="2"/>
      <c r="FF17" s="18"/>
      <c r="FG17" s="79" t="s">
        <v>238</v>
      </c>
      <c r="FH17" s="2"/>
      <c r="FI17" s="2"/>
      <c r="FJ17" s="2"/>
      <c r="FK17" s="2"/>
      <c r="FL17" s="2"/>
      <c r="FN17" s="2"/>
      <c r="FO17" s="18"/>
      <c r="FP17" s="79" t="s">
        <v>238</v>
      </c>
      <c r="FQ17" s="2"/>
      <c r="FR17" s="2"/>
      <c r="FS17" s="2"/>
      <c r="FT17" s="2"/>
      <c r="FU17" s="2"/>
      <c r="FW17" s="2"/>
      <c r="FX17" s="18"/>
      <c r="FY17" s="79" t="s">
        <v>238</v>
      </c>
      <c r="FZ17" s="2"/>
      <c r="GA17" s="2"/>
      <c r="GB17" s="2"/>
      <c r="GC17" s="2"/>
      <c r="GD17" s="2"/>
      <c r="GF17" s="2"/>
      <c r="GG17" s="18"/>
      <c r="GH17" s="79" t="s">
        <v>238</v>
      </c>
      <c r="GI17" s="2"/>
      <c r="GJ17" s="2"/>
      <c r="GK17" s="2"/>
      <c r="GL17" s="2"/>
      <c r="GM17" s="2"/>
      <c r="GO17" s="2"/>
      <c r="GP17" s="18"/>
      <c r="GQ17" s="79" t="s">
        <v>238</v>
      </c>
      <c r="GR17" s="2"/>
      <c r="GS17" s="2"/>
      <c r="GT17" s="2"/>
      <c r="GU17" s="2"/>
      <c r="GV17" s="2"/>
      <c r="GX17" s="2"/>
      <c r="GY17" s="18"/>
      <c r="GZ17" s="79" t="s">
        <v>238</v>
      </c>
      <c r="HA17" s="2"/>
      <c r="HB17" s="2"/>
      <c r="HC17" s="2"/>
      <c r="HD17" s="2"/>
      <c r="HE17" s="2"/>
      <c r="HG17" s="2"/>
      <c r="HH17" s="18"/>
      <c r="HI17" s="79" t="s">
        <v>238</v>
      </c>
      <c r="HJ17" s="2"/>
      <c r="HK17" s="2"/>
      <c r="HL17" s="2"/>
      <c r="HM17" s="2"/>
      <c r="HN17" s="2"/>
      <c r="HP17" s="2"/>
      <c r="HQ17" s="18"/>
      <c r="HR17" s="79" t="s">
        <v>238</v>
      </c>
      <c r="HS17" s="2"/>
      <c r="HT17" s="2"/>
      <c r="HU17" s="2"/>
      <c r="HV17" s="2"/>
      <c r="HW17" s="2"/>
      <c r="HY17" s="2"/>
      <c r="HZ17" s="18"/>
    </row>
    <row r="18" spans="1:234" ht="15" customHeight="1" x14ac:dyDescent="0.25">
      <c r="A18" s="79" t="s">
        <v>237</v>
      </c>
      <c r="B18" s="2"/>
      <c r="C18" s="2"/>
      <c r="D18" s="2"/>
      <c r="E18" s="2"/>
      <c r="F18" s="2"/>
      <c r="H18" s="2"/>
      <c r="I18" s="18"/>
      <c r="J18" s="79" t="s">
        <v>237</v>
      </c>
      <c r="K18" s="2"/>
      <c r="L18" s="2"/>
      <c r="M18" s="2"/>
      <c r="N18" s="2"/>
      <c r="O18" s="2"/>
      <c r="Q18" s="2"/>
      <c r="R18" s="18"/>
      <c r="S18" s="79" t="s">
        <v>237</v>
      </c>
      <c r="T18" s="2"/>
      <c r="U18" s="2"/>
      <c r="V18" s="2"/>
      <c r="W18" s="2"/>
      <c r="X18" s="2"/>
      <c r="Z18" s="2"/>
      <c r="AA18" s="18"/>
      <c r="AB18" s="79" t="s">
        <v>237</v>
      </c>
      <c r="AC18" s="2"/>
      <c r="AD18" s="2"/>
      <c r="AE18" s="2"/>
      <c r="AF18" s="2"/>
      <c r="AG18" s="2"/>
      <c r="AI18" s="2"/>
      <c r="AJ18" s="18"/>
      <c r="AK18" s="79" t="s">
        <v>237</v>
      </c>
      <c r="AL18" s="2"/>
      <c r="AM18" s="2"/>
      <c r="AN18" s="2"/>
      <c r="AO18" s="2"/>
      <c r="AP18" s="2"/>
      <c r="AR18" s="2"/>
      <c r="AS18" s="18"/>
      <c r="AT18" s="79" t="s">
        <v>237</v>
      </c>
      <c r="AU18" s="2"/>
      <c r="AV18" s="2"/>
      <c r="AW18" s="2"/>
      <c r="AX18" s="2"/>
      <c r="AY18" s="2"/>
      <c r="BA18" s="2"/>
      <c r="BB18" s="18"/>
      <c r="BC18" s="79" t="s">
        <v>237</v>
      </c>
      <c r="BD18" s="2"/>
      <c r="BE18" s="2"/>
      <c r="BF18" s="2"/>
      <c r="BG18" s="2"/>
      <c r="BH18" s="2"/>
      <c r="BJ18" s="2"/>
      <c r="BK18" s="18"/>
      <c r="BL18" s="79" t="s">
        <v>237</v>
      </c>
      <c r="BM18" s="2"/>
      <c r="BN18" s="2"/>
      <c r="BO18" s="2"/>
      <c r="BP18" s="2"/>
      <c r="BQ18" s="2"/>
      <c r="BS18" s="2"/>
      <c r="BT18" s="18"/>
      <c r="BU18" s="79" t="s">
        <v>237</v>
      </c>
      <c r="BV18" s="2"/>
      <c r="BW18" s="2"/>
      <c r="BX18" s="2"/>
      <c r="BY18" s="2"/>
      <c r="BZ18" s="2"/>
      <c r="CB18" s="2"/>
      <c r="CC18" s="18"/>
      <c r="CD18" s="79" t="s">
        <v>237</v>
      </c>
      <c r="CE18" s="2"/>
      <c r="CF18" s="2"/>
      <c r="CG18" s="2"/>
      <c r="CH18" s="2"/>
      <c r="CI18" s="2"/>
      <c r="CK18" s="2"/>
      <c r="CL18" s="18"/>
      <c r="CM18" s="79" t="s">
        <v>237</v>
      </c>
      <c r="CN18" s="2"/>
      <c r="CO18" s="2"/>
      <c r="CP18" s="2"/>
      <c r="CQ18" s="2"/>
      <c r="CR18" s="2"/>
      <c r="CT18" s="2"/>
      <c r="CU18" s="18"/>
      <c r="CV18" s="79" t="s">
        <v>237</v>
      </c>
      <c r="CW18" s="2"/>
      <c r="CX18" s="2"/>
      <c r="CY18" s="2"/>
      <c r="CZ18" s="2"/>
      <c r="DA18" s="2"/>
      <c r="DC18" s="2"/>
      <c r="DD18" s="18"/>
      <c r="DE18" s="79" t="s">
        <v>237</v>
      </c>
      <c r="DF18" s="2"/>
      <c r="DG18" s="2"/>
      <c r="DH18" s="2"/>
      <c r="DI18" s="2"/>
      <c r="DJ18" s="2"/>
      <c r="DL18" s="2"/>
      <c r="DM18" s="18"/>
      <c r="DN18" s="79" t="s">
        <v>237</v>
      </c>
      <c r="DO18" s="2"/>
      <c r="DP18" s="2"/>
      <c r="DQ18" s="2"/>
      <c r="DR18" s="2"/>
      <c r="DS18" s="2"/>
      <c r="DU18" s="2"/>
      <c r="DV18" s="18"/>
      <c r="DW18" s="79" t="s">
        <v>237</v>
      </c>
      <c r="DX18" s="2"/>
      <c r="DY18" s="2"/>
      <c r="DZ18" s="2"/>
      <c r="EA18" s="2"/>
      <c r="EB18" s="2"/>
      <c r="ED18" s="2"/>
      <c r="EE18" s="18"/>
      <c r="EF18" s="79" t="s">
        <v>237</v>
      </c>
      <c r="EG18" s="2"/>
      <c r="EH18" s="2"/>
      <c r="EI18" s="2"/>
      <c r="EJ18" s="2"/>
      <c r="EK18" s="2"/>
      <c r="EM18" s="2"/>
      <c r="EN18" s="18"/>
      <c r="EO18" s="79" t="s">
        <v>237</v>
      </c>
      <c r="EP18" s="2"/>
      <c r="EQ18" s="2"/>
      <c r="ER18" s="2"/>
      <c r="ES18" s="2"/>
      <c r="ET18" s="2"/>
      <c r="EV18" s="2"/>
      <c r="EW18" s="18"/>
      <c r="EX18" s="79" t="s">
        <v>237</v>
      </c>
      <c r="EY18" s="2"/>
      <c r="EZ18" s="2"/>
      <c r="FA18" s="2"/>
      <c r="FB18" s="2"/>
      <c r="FC18" s="2"/>
      <c r="FE18" s="2"/>
      <c r="FF18" s="18"/>
      <c r="FG18" s="79" t="s">
        <v>237</v>
      </c>
      <c r="FH18" s="2"/>
      <c r="FI18" s="2"/>
      <c r="FJ18" s="2"/>
      <c r="FK18" s="2"/>
      <c r="FL18" s="2"/>
      <c r="FN18" s="2"/>
      <c r="FO18" s="18"/>
      <c r="FP18" s="79" t="s">
        <v>237</v>
      </c>
      <c r="FQ18" s="2"/>
      <c r="FR18" s="2"/>
      <c r="FS18" s="2"/>
      <c r="FT18" s="2"/>
      <c r="FU18" s="2"/>
      <c r="FW18" s="2"/>
      <c r="FX18" s="18"/>
      <c r="FY18" s="79" t="s">
        <v>237</v>
      </c>
      <c r="FZ18" s="2"/>
      <c r="GA18" s="2"/>
      <c r="GB18" s="2"/>
      <c r="GC18" s="2"/>
      <c r="GD18" s="2"/>
      <c r="GF18" s="2"/>
      <c r="GG18" s="18"/>
      <c r="GH18" s="79" t="s">
        <v>237</v>
      </c>
      <c r="GI18" s="2"/>
      <c r="GJ18" s="2"/>
      <c r="GK18" s="2"/>
      <c r="GL18" s="2"/>
      <c r="GM18" s="2"/>
      <c r="GO18" s="2"/>
      <c r="GP18" s="18"/>
      <c r="GQ18" s="79" t="s">
        <v>237</v>
      </c>
      <c r="GR18" s="2"/>
      <c r="GS18" s="2"/>
      <c r="GT18" s="2"/>
      <c r="GU18" s="2"/>
      <c r="GV18" s="2"/>
      <c r="GX18" s="2"/>
      <c r="GY18" s="18"/>
      <c r="GZ18" s="79" t="s">
        <v>237</v>
      </c>
      <c r="HA18" s="2"/>
      <c r="HB18" s="2"/>
      <c r="HC18" s="2"/>
      <c r="HD18" s="2"/>
      <c r="HE18" s="2"/>
      <c r="HG18" s="2"/>
      <c r="HH18" s="18"/>
      <c r="HI18" s="79" t="s">
        <v>237</v>
      </c>
      <c r="HJ18" s="2"/>
      <c r="HK18" s="2"/>
      <c r="HL18" s="2"/>
      <c r="HM18" s="2"/>
      <c r="HN18" s="2"/>
      <c r="HP18" s="2"/>
      <c r="HQ18" s="18"/>
      <c r="HR18" s="79" t="s">
        <v>237</v>
      </c>
      <c r="HS18" s="2"/>
      <c r="HT18" s="2"/>
      <c r="HU18" s="2"/>
      <c r="HV18" s="2"/>
      <c r="HW18" s="2"/>
      <c r="HY18" s="2"/>
      <c r="HZ18" s="18"/>
    </row>
    <row r="19" spans="1:234" ht="15" customHeight="1" x14ac:dyDescent="0.25">
      <c r="A19" s="79" t="s">
        <v>240</v>
      </c>
      <c r="B19" s="2"/>
      <c r="C19" s="2"/>
      <c r="D19" s="2"/>
      <c r="E19" s="2"/>
      <c r="F19" s="2"/>
      <c r="H19" s="2"/>
      <c r="I19" s="18"/>
      <c r="J19" s="79" t="s">
        <v>240</v>
      </c>
      <c r="K19" s="2"/>
      <c r="L19" s="2"/>
      <c r="M19" s="2"/>
      <c r="N19" s="2"/>
      <c r="O19" s="2"/>
      <c r="Q19" s="2"/>
      <c r="R19" s="18"/>
      <c r="S19" s="79" t="s">
        <v>240</v>
      </c>
      <c r="T19" s="2"/>
      <c r="U19" s="2"/>
      <c r="V19" s="2"/>
      <c r="W19" s="2"/>
      <c r="X19" s="2"/>
      <c r="Z19" s="2"/>
      <c r="AA19" s="18"/>
      <c r="AB19" s="79" t="s">
        <v>240</v>
      </c>
      <c r="AC19" s="2"/>
      <c r="AD19" s="2"/>
      <c r="AE19" s="2"/>
      <c r="AF19" s="2"/>
      <c r="AG19" s="2"/>
      <c r="AI19" s="2"/>
      <c r="AJ19" s="18"/>
      <c r="AK19" s="79" t="s">
        <v>240</v>
      </c>
      <c r="AL19" s="2"/>
      <c r="AM19" s="2"/>
      <c r="AN19" s="2"/>
      <c r="AO19" s="2"/>
      <c r="AP19" s="2"/>
      <c r="AR19" s="2"/>
      <c r="AS19" s="18"/>
      <c r="AT19" s="79" t="s">
        <v>240</v>
      </c>
      <c r="AU19" s="2"/>
      <c r="AV19" s="2"/>
      <c r="AW19" s="2"/>
      <c r="AX19" s="2"/>
      <c r="AY19" s="2"/>
      <c r="BA19" s="2"/>
      <c r="BB19" s="18"/>
      <c r="BC19" s="79" t="s">
        <v>240</v>
      </c>
      <c r="BD19" s="2"/>
      <c r="BE19" s="2"/>
      <c r="BF19" s="2"/>
      <c r="BG19" s="2"/>
      <c r="BH19" s="2"/>
      <c r="BJ19" s="2"/>
      <c r="BK19" s="18"/>
      <c r="BL19" s="79" t="s">
        <v>240</v>
      </c>
      <c r="BM19" s="2"/>
      <c r="BN19" s="2"/>
      <c r="BO19" s="2"/>
      <c r="BP19" s="2"/>
      <c r="BQ19" s="2"/>
      <c r="BS19" s="2"/>
      <c r="BT19" s="18"/>
      <c r="BU19" s="79" t="s">
        <v>240</v>
      </c>
      <c r="BV19" s="2"/>
      <c r="BW19" s="2"/>
      <c r="BX19" s="2"/>
      <c r="BY19" s="2"/>
      <c r="BZ19" s="2"/>
      <c r="CB19" s="2"/>
      <c r="CC19" s="18"/>
      <c r="CD19" s="79" t="s">
        <v>240</v>
      </c>
      <c r="CE19" s="2"/>
      <c r="CF19" s="2"/>
      <c r="CG19" s="2"/>
      <c r="CH19" s="2"/>
      <c r="CI19" s="2"/>
      <c r="CK19" s="2"/>
      <c r="CL19" s="18"/>
      <c r="CM19" s="79" t="s">
        <v>240</v>
      </c>
      <c r="CN19" s="2"/>
      <c r="CO19" s="2"/>
      <c r="CP19" s="2"/>
      <c r="CQ19" s="2"/>
      <c r="CR19" s="2"/>
      <c r="CT19" s="2"/>
      <c r="CU19" s="18"/>
      <c r="CV19" s="79" t="s">
        <v>240</v>
      </c>
      <c r="CW19" s="2"/>
      <c r="CX19" s="2"/>
      <c r="CY19" s="2"/>
      <c r="CZ19" s="2"/>
      <c r="DA19" s="2"/>
      <c r="DC19" s="2"/>
      <c r="DD19" s="18"/>
      <c r="DE19" s="79" t="s">
        <v>240</v>
      </c>
      <c r="DF19" s="2"/>
      <c r="DG19" s="2"/>
      <c r="DH19" s="2"/>
      <c r="DI19" s="2"/>
      <c r="DJ19" s="2"/>
      <c r="DL19" s="2"/>
      <c r="DM19" s="18"/>
      <c r="DN19" s="79" t="s">
        <v>240</v>
      </c>
      <c r="DO19" s="2"/>
      <c r="DP19" s="2"/>
      <c r="DQ19" s="2"/>
      <c r="DR19" s="2"/>
      <c r="DS19" s="2"/>
      <c r="DU19" s="2"/>
      <c r="DV19" s="18"/>
      <c r="DW19" s="79" t="s">
        <v>240</v>
      </c>
      <c r="DX19" s="2"/>
      <c r="DY19" s="2"/>
      <c r="DZ19" s="2"/>
      <c r="EA19" s="2"/>
      <c r="EB19" s="2"/>
      <c r="ED19" s="2"/>
      <c r="EE19" s="18"/>
      <c r="EF19" s="79" t="s">
        <v>240</v>
      </c>
      <c r="EG19" s="2"/>
      <c r="EH19" s="2"/>
      <c r="EI19" s="2"/>
      <c r="EJ19" s="2"/>
      <c r="EK19" s="2"/>
      <c r="EM19" s="2"/>
      <c r="EN19" s="18"/>
      <c r="EO19" s="79" t="s">
        <v>240</v>
      </c>
      <c r="EP19" s="2"/>
      <c r="EQ19" s="2"/>
      <c r="ER19" s="2"/>
      <c r="ES19" s="2"/>
      <c r="ET19" s="2"/>
      <c r="EV19" s="2"/>
      <c r="EW19" s="18"/>
      <c r="EX19" s="79" t="s">
        <v>240</v>
      </c>
      <c r="EY19" s="2"/>
      <c r="EZ19" s="2"/>
      <c r="FA19" s="2"/>
      <c r="FB19" s="2"/>
      <c r="FC19" s="2"/>
      <c r="FE19" s="2"/>
      <c r="FF19" s="18"/>
      <c r="FG19" s="79" t="s">
        <v>240</v>
      </c>
      <c r="FH19" s="2"/>
      <c r="FI19" s="2"/>
      <c r="FJ19" s="2"/>
      <c r="FK19" s="2"/>
      <c r="FL19" s="2"/>
      <c r="FN19" s="2"/>
      <c r="FO19" s="18"/>
      <c r="FP19" s="79" t="s">
        <v>240</v>
      </c>
      <c r="FQ19" s="2"/>
      <c r="FR19" s="2"/>
      <c r="FS19" s="2"/>
      <c r="FT19" s="2"/>
      <c r="FU19" s="2"/>
      <c r="FW19" s="2"/>
      <c r="FX19" s="18"/>
      <c r="FY19" s="79" t="s">
        <v>240</v>
      </c>
      <c r="FZ19" s="2"/>
      <c r="GA19" s="2"/>
      <c r="GB19" s="2"/>
      <c r="GC19" s="2"/>
      <c r="GD19" s="2"/>
      <c r="GF19" s="2"/>
      <c r="GG19" s="18"/>
      <c r="GH19" s="79" t="s">
        <v>240</v>
      </c>
      <c r="GI19" s="2"/>
      <c r="GJ19" s="2"/>
      <c r="GK19" s="2"/>
      <c r="GL19" s="2"/>
      <c r="GM19" s="2"/>
      <c r="GO19" s="2"/>
      <c r="GP19" s="18"/>
      <c r="GQ19" s="79" t="s">
        <v>240</v>
      </c>
      <c r="GR19" s="2"/>
      <c r="GS19" s="2"/>
      <c r="GT19" s="2"/>
      <c r="GU19" s="2"/>
      <c r="GV19" s="2"/>
      <c r="GX19" s="2"/>
      <c r="GY19" s="18"/>
      <c r="GZ19" s="79" t="s">
        <v>240</v>
      </c>
      <c r="HA19" s="2"/>
      <c r="HB19" s="2"/>
      <c r="HC19" s="2"/>
      <c r="HD19" s="2"/>
      <c r="HE19" s="2"/>
      <c r="HG19" s="2"/>
      <c r="HH19" s="18"/>
      <c r="HI19" s="79" t="s">
        <v>240</v>
      </c>
      <c r="HJ19" s="2"/>
      <c r="HK19" s="2"/>
      <c r="HL19" s="2"/>
      <c r="HM19" s="2"/>
      <c r="HN19" s="2"/>
      <c r="HP19" s="2"/>
      <c r="HQ19" s="18"/>
      <c r="HR19" s="79" t="s">
        <v>240</v>
      </c>
      <c r="HS19" s="2"/>
      <c r="HT19" s="2"/>
      <c r="HU19" s="2"/>
      <c r="HV19" s="2"/>
      <c r="HW19" s="2"/>
      <c r="HY19" s="2"/>
      <c r="HZ19" s="18"/>
    </row>
    <row r="20" spans="1:234" ht="6.75" customHeight="1" x14ac:dyDescent="0.25"/>
    <row r="21" spans="1:234" x14ac:dyDescent="0.25">
      <c r="A21" s="81" t="s">
        <v>241</v>
      </c>
      <c r="B21" s="100" t="s">
        <v>244</v>
      </c>
      <c r="C21" s="101"/>
      <c r="D21" s="81" t="s">
        <v>243</v>
      </c>
      <c r="E21" s="82" t="s">
        <v>234</v>
      </c>
      <c r="F21" s="82" t="s">
        <v>242</v>
      </c>
      <c r="G21" s="83"/>
      <c r="H21" s="84" t="s">
        <v>179</v>
      </c>
      <c r="I21" s="78" t="s">
        <v>180</v>
      </c>
      <c r="J21" s="81" t="s">
        <v>241</v>
      </c>
      <c r="K21" s="100" t="s">
        <v>244</v>
      </c>
      <c r="L21" s="101"/>
      <c r="M21" s="81" t="s">
        <v>243</v>
      </c>
      <c r="N21" s="82" t="s">
        <v>234</v>
      </c>
      <c r="O21" s="82" t="s">
        <v>242</v>
      </c>
      <c r="P21" s="83"/>
      <c r="Q21" s="84" t="s">
        <v>179</v>
      </c>
      <c r="R21" s="78" t="s">
        <v>180</v>
      </c>
      <c r="S21" s="81" t="s">
        <v>241</v>
      </c>
      <c r="T21" s="100" t="s">
        <v>244</v>
      </c>
      <c r="U21" s="101"/>
      <c r="V21" s="81" t="s">
        <v>243</v>
      </c>
      <c r="W21" s="82" t="s">
        <v>234</v>
      </c>
      <c r="X21" s="82" t="s">
        <v>242</v>
      </c>
      <c r="Y21" s="83"/>
      <c r="Z21" s="84" t="s">
        <v>179</v>
      </c>
      <c r="AA21" s="78" t="s">
        <v>180</v>
      </c>
      <c r="AB21" s="81" t="s">
        <v>241</v>
      </c>
      <c r="AC21" s="100" t="s">
        <v>244</v>
      </c>
      <c r="AD21" s="101"/>
      <c r="AE21" s="81" t="s">
        <v>243</v>
      </c>
      <c r="AF21" s="82" t="s">
        <v>234</v>
      </c>
      <c r="AG21" s="82" t="s">
        <v>242</v>
      </c>
      <c r="AH21" s="83"/>
      <c r="AI21" s="84" t="s">
        <v>179</v>
      </c>
      <c r="AJ21" s="78" t="s">
        <v>180</v>
      </c>
      <c r="AK21" s="81" t="s">
        <v>241</v>
      </c>
      <c r="AL21" s="100" t="s">
        <v>244</v>
      </c>
      <c r="AM21" s="101"/>
      <c r="AN21" s="81" t="s">
        <v>243</v>
      </c>
      <c r="AO21" s="82" t="s">
        <v>234</v>
      </c>
      <c r="AP21" s="82" t="s">
        <v>242</v>
      </c>
      <c r="AQ21" s="83"/>
      <c r="AR21" s="84" t="s">
        <v>179</v>
      </c>
      <c r="AS21" s="78" t="s">
        <v>180</v>
      </c>
      <c r="AT21" s="81" t="s">
        <v>241</v>
      </c>
      <c r="AU21" s="100" t="s">
        <v>244</v>
      </c>
      <c r="AV21" s="101"/>
      <c r="AW21" s="81" t="s">
        <v>243</v>
      </c>
      <c r="AX21" s="82" t="s">
        <v>234</v>
      </c>
      <c r="AY21" s="82" t="s">
        <v>242</v>
      </c>
      <c r="AZ21" s="83"/>
      <c r="BA21" s="84" t="s">
        <v>179</v>
      </c>
      <c r="BB21" s="78" t="s">
        <v>180</v>
      </c>
      <c r="BC21" s="81" t="s">
        <v>241</v>
      </c>
      <c r="BD21" s="100" t="s">
        <v>244</v>
      </c>
      <c r="BE21" s="101"/>
      <c r="BF21" s="81" t="s">
        <v>243</v>
      </c>
      <c r="BG21" s="82" t="s">
        <v>234</v>
      </c>
      <c r="BH21" s="82" t="s">
        <v>242</v>
      </c>
      <c r="BI21" s="83"/>
      <c r="BJ21" s="84" t="s">
        <v>179</v>
      </c>
      <c r="BK21" s="78" t="s">
        <v>180</v>
      </c>
      <c r="BL21" s="81" t="s">
        <v>241</v>
      </c>
      <c r="BM21" s="100" t="s">
        <v>244</v>
      </c>
      <c r="BN21" s="101"/>
      <c r="BO21" s="81" t="s">
        <v>243</v>
      </c>
      <c r="BP21" s="82" t="s">
        <v>234</v>
      </c>
      <c r="BQ21" s="82" t="s">
        <v>242</v>
      </c>
      <c r="BR21" s="83"/>
      <c r="BS21" s="84" t="s">
        <v>179</v>
      </c>
      <c r="BT21" s="78" t="s">
        <v>180</v>
      </c>
      <c r="BU21" s="81" t="s">
        <v>241</v>
      </c>
      <c r="BV21" s="100" t="s">
        <v>244</v>
      </c>
      <c r="BW21" s="101"/>
      <c r="BX21" s="81" t="s">
        <v>243</v>
      </c>
      <c r="BY21" s="82" t="s">
        <v>234</v>
      </c>
      <c r="BZ21" s="82" t="s">
        <v>242</v>
      </c>
      <c r="CA21" s="83"/>
      <c r="CB21" s="84" t="s">
        <v>179</v>
      </c>
      <c r="CC21" s="78" t="s">
        <v>180</v>
      </c>
      <c r="CD21" s="81" t="s">
        <v>241</v>
      </c>
      <c r="CE21" s="100" t="s">
        <v>244</v>
      </c>
      <c r="CF21" s="101"/>
      <c r="CG21" s="81" t="s">
        <v>243</v>
      </c>
      <c r="CH21" s="82" t="s">
        <v>234</v>
      </c>
      <c r="CI21" s="82" t="s">
        <v>242</v>
      </c>
      <c r="CJ21" s="83"/>
      <c r="CK21" s="84" t="s">
        <v>179</v>
      </c>
      <c r="CL21" s="78" t="s">
        <v>180</v>
      </c>
      <c r="CM21" s="81" t="s">
        <v>241</v>
      </c>
      <c r="CN21" s="100" t="s">
        <v>244</v>
      </c>
      <c r="CO21" s="101"/>
      <c r="CP21" s="81" t="s">
        <v>243</v>
      </c>
      <c r="CQ21" s="82" t="s">
        <v>234</v>
      </c>
      <c r="CR21" s="82" t="s">
        <v>242</v>
      </c>
      <c r="CS21" s="83"/>
      <c r="CT21" s="84" t="s">
        <v>179</v>
      </c>
      <c r="CU21" s="78" t="s">
        <v>180</v>
      </c>
      <c r="CV21" s="81" t="s">
        <v>241</v>
      </c>
      <c r="CW21" s="100" t="s">
        <v>244</v>
      </c>
      <c r="CX21" s="101"/>
      <c r="CY21" s="81" t="s">
        <v>243</v>
      </c>
      <c r="CZ21" s="82" t="s">
        <v>234</v>
      </c>
      <c r="DA21" s="82" t="s">
        <v>242</v>
      </c>
      <c r="DB21" s="83"/>
      <c r="DC21" s="84" t="s">
        <v>179</v>
      </c>
      <c r="DD21" s="78" t="s">
        <v>180</v>
      </c>
      <c r="DE21" s="81" t="s">
        <v>241</v>
      </c>
      <c r="DF21" s="100" t="s">
        <v>244</v>
      </c>
      <c r="DG21" s="101"/>
      <c r="DH21" s="81" t="s">
        <v>243</v>
      </c>
      <c r="DI21" s="82" t="s">
        <v>234</v>
      </c>
      <c r="DJ21" s="82" t="s">
        <v>242</v>
      </c>
      <c r="DK21" s="83"/>
      <c r="DL21" s="84" t="s">
        <v>179</v>
      </c>
      <c r="DM21" s="78" t="s">
        <v>180</v>
      </c>
      <c r="DN21" s="81" t="s">
        <v>241</v>
      </c>
      <c r="DO21" s="100" t="s">
        <v>244</v>
      </c>
      <c r="DP21" s="101"/>
      <c r="DQ21" s="81" t="s">
        <v>243</v>
      </c>
      <c r="DR21" s="82" t="s">
        <v>234</v>
      </c>
      <c r="DS21" s="82" t="s">
        <v>242</v>
      </c>
      <c r="DT21" s="83"/>
      <c r="DU21" s="84" t="s">
        <v>179</v>
      </c>
      <c r="DV21" s="78" t="s">
        <v>180</v>
      </c>
      <c r="DW21" s="81" t="s">
        <v>241</v>
      </c>
      <c r="DX21" s="100" t="s">
        <v>244</v>
      </c>
      <c r="DY21" s="101"/>
      <c r="DZ21" s="81" t="s">
        <v>243</v>
      </c>
      <c r="EA21" s="82" t="s">
        <v>234</v>
      </c>
      <c r="EB21" s="82" t="s">
        <v>242</v>
      </c>
      <c r="EC21" s="83"/>
      <c r="ED21" s="84" t="s">
        <v>179</v>
      </c>
      <c r="EE21" s="78" t="s">
        <v>180</v>
      </c>
      <c r="EF21" s="81" t="s">
        <v>241</v>
      </c>
      <c r="EG21" s="100" t="s">
        <v>244</v>
      </c>
      <c r="EH21" s="101"/>
      <c r="EI21" s="81" t="s">
        <v>243</v>
      </c>
      <c r="EJ21" s="82" t="s">
        <v>234</v>
      </c>
      <c r="EK21" s="82" t="s">
        <v>242</v>
      </c>
      <c r="EL21" s="83"/>
      <c r="EM21" s="84" t="s">
        <v>179</v>
      </c>
      <c r="EN21" s="78" t="s">
        <v>180</v>
      </c>
      <c r="EO21" s="81" t="s">
        <v>241</v>
      </c>
      <c r="EP21" s="100" t="s">
        <v>244</v>
      </c>
      <c r="EQ21" s="101"/>
      <c r="ER21" s="81" t="s">
        <v>243</v>
      </c>
      <c r="ES21" s="82" t="s">
        <v>234</v>
      </c>
      <c r="ET21" s="82" t="s">
        <v>242</v>
      </c>
      <c r="EU21" s="83"/>
      <c r="EV21" s="84" t="s">
        <v>179</v>
      </c>
      <c r="EW21" s="78" t="s">
        <v>180</v>
      </c>
      <c r="EX21" s="81" t="s">
        <v>241</v>
      </c>
      <c r="EY21" s="100" t="s">
        <v>244</v>
      </c>
      <c r="EZ21" s="101"/>
      <c r="FA21" s="81" t="s">
        <v>243</v>
      </c>
      <c r="FB21" s="82" t="s">
        <v>234</v>
      </c>
      <c r="FC21" s="82" t="s">
        <v>242</v>
      </c>
      <c r="FD21" s="83"/>
      <c r="FE21" s="84" t="s">
        <v>179</v>
      </c>
      <c r="FF21" s="78" t="s">
        <v>180</v>
      </c>
      <c r="FG21" s="81" t="s">
        <v>241</v>
      </c>
      <c r="FH21" s="100" t="s">
        <v>244</v>
      </c>
      <c r="FI21" s="101"/>
      <c r="FJ21" s="81" t="s">
        <v>243</v>
      </c>
      <c r="FK21" s="82" t="s">
        <v>234</v>
      </c>
      <c r="FL21" s="82" t="s">
        <v>242</v>
      </c>
      <c r="FM21" s="83"/>
      <c r="FN21" s="84" t="s">
        <v>179</v>
      </c>
      <c r="FO21" s="78" t="s">
        <v>180</v>
      </c>
      <c r="FP21" s="81" t="s">
        <v>241</v>
      </c>
      <c r="FQ21" s="100" t="s">
        <v>244</v>
      </c>
      <c r="FR21" s="101"/>
      <c r="FS21" s="81" t="s">
        <v>243</v>
      </c>
      <c r="FT21" s="82" t="s">
        <v>234</v>
      </c>
      <c r="FU21" s="82" t="s">
        <v>242</v>
      </c>
      <c r="FV21" s="83"/>
      <c r="FW21" s="84" t="s">
        <v>179</v>
      </c>
      <c r="FX21" s="78" t="s">
        <v>180</v>
      </c>
      <c r="FY21" s="81" t="s">
        <v>241</v>
      </c>
      <c r="FZ21" s="100" t="s">
        <v>244</v>
      </c>
      <c r="GA21" s="101"/>
      <c r="GB21" s="81" t="s">
        <v>243</v>
      </c>
      <c r="GC21" s="82" t="s">
        <v>234</v>
      </c>
      <c r="GD21" s="82" t="s">
        <v>242</v>
      </c>
      <c r="GE21" s="83"/>
      <c r="GF21" s="84" t="s">
        <v>179</v>
      </c>
      <c r="GG21" s="78" t="s">
        <v>180</v>
      </c>
      <c r="GH21" s="81" t="s">
        <v>241</v>
      </c>
      <c r="GI21" s="100" t="s">
        <v>244</v>
      </c>
      <c r="GJ21" s="101"/>
      <c r="GK21" s="81" t="s">
        <v>243</v>
      </c>
      <c r="GL21" s="82" t="s">
        <v>234</v>
      </c>
      <c r="GM21" s="82" t="s">
        <v>242</v>
      </c>
      <c r="GN21" s="83"/>
      <c r="GO21" s="84" t="s">
        <v>179</v>
      </c>
      <c r="GP21" s="78" t="s">
        <v>180</v>
      </c>
      <c r="GQ21" s="81" t="s">
        <v>241</v>
      </c>
      <c r="GR21" s="100" t="s">
        <v>244</v>
      </c>
      <c r="GS21" s="101"/>
      <c r="GT21" s="81" t="s">
        <v>243</v>
      </c>
      <c r="GU21" s="82" t="s">
        <v>234</v>
      </c>
      <c r="GV21" s="82" t="s">
        <v>242</v>
      </c>
      <c r="GW21" s="83"/>
      <c r="GX21" s="84" t="s">
        <v>179</v>
      </c>
      <c r="GY21" s="78" t="s">
        <v>180</v>
      </c>
      <c r="GZ21" s="81" t="s">
        <v>241</v>
      </c>
      <c r="HA21" s="100" t="s">
        <v>244</v>
      </c>
      <c r="HB21" s="101"/>
      <c r="HC21" s="81" t="s">
        <v>243</v>
      </c>
      <c r="HD21" s="82" t="s">
        <v>234</v>
      </c>
      <c r="HE21" s="82" t="s">
        <v>242</v>
      </c>
      <c r="HF21" s="83"/>
      <c r="HG21" s="84" t="s">
        <v>179</v>
      </c>
      <c r="HH21" s="78" t="s">
        <v>180</v>
      </c>
      <c r="HI21" s="81" t="s">
        <v>241</v>
      </c>
      <c r="HJ21" s="100" t="s">
        <v>244</v>
      </c>
      <c r="HK21" s="101"/>
      <c r="HL21" s="81" t="s">
        <v>243</v>
      </c>
      <c r="HM21" s="82" t="s">
        <v>234</v>
      </c>
      <c r="HN21" s="82" t="s">
        <v>242</v>
      </c>
      <c r="HO21" s="83"/>
      <c r="HP21" s="84" t="s">
        <v>179</v>
      </c>
      <c r="HQ21" s="78" t="s">
        <v>180</v>
      </c>
      <c r="HR21" s="81" t="s">
        <v>241</v>
      </c>
      <c r="HS21" s="100" t="s">
        <v>244</v>
      </c>
      <c r="HT21" s="101"/>
      <c r="HU21" s="81" t="s">
        <v>243</v>
      </c>
      <c r="HV21" s="82" t="s">
        <v>234</v>
      </c>
      <c r="HW21" s="82" t="s">
        <v>242</v>
      </c>
      <c r="HX21" s="83"/>
      <c r="HY21" s="84" t="s">
        <v>179</v>
      </c>
      <c r="HZ21" s="78" t="s">
        <v>180</v>
      </c>
    </row>
    <row r="22" spans="1:234" ht="20.25" customHeight="1" x14ac:dyDescent="0.25">
      <c r="A22" s="93"/>
      <c r="B22" s="93"/>
      <c r="C22" s="93"/>
      <c r="D22" s="93"/>
      <c r="E22" s="94"/>
      <c r="F22" s="94"/>
      <c r="G22" s="83"/>
      <c r="H22" s="93"/>
      <c r="I22" s="95"/>
      <c r="J22" s="93"/>
      <c r="K22" s="93"/>
      <c r="L22" s="93"/>
      <c r="M22" s="93"/>
      <c r="N22" s="94"/>
      <c r="O22" s="94"/>
      <c r="P22" s="83"/>
      <c r="Q22" s="93"/>
      <c r="R22" s="95"/>
      <c r="S22" s="93"/>
      <c r="T22" s="93"/>
      <c r="U22" s="93"/>
      <c r="V22" s="93"/>
      <c r="W22" s="94"/>
      <c r="X22" s="94"/>
      <c r="Y22" s="83"/>
      <c r="Z22" s="93"/>
      <c r="AA22" s="95"/>
      <c r="AB22" s="93"/>
      <c r="AC22" s="93"/>
      <c r="AD22" s="93"/>
      <c r="AE22" s="93"/>
      <c r="AF22" s="94"/>
      <c r="AG22" s="94"/>
      <c r="AH22" s="83"/>
      <c r="AI22" s="93"/>
      <c r="AJ22" s="95"/>
      <c r="AK22" s="93"/>
      <c r="AL22" s="93"/>
      <c r="AM22" s="93"/>
      <c r="AN22" s="93"/>
      <c r="AO22" s="94"/>
      <c r="AP22" s="94"/>
      <c r="AQ22" s="83"/>
      <c r="AR22" s="93"/>
      <c r="AS22" s="95"/>
      <c r="AT22" s="93"/>
      <c r="AU22" s="93"/>
      <c r="AV22" s="93"/>
      <c r="AW22" s="93"/>
      <c r="AX22" s="94"/>
      <c r="AY22" s="94"/>
      <c r="AZ22" s="83"/>
      <c r="BA22" s="93"/>
      <c r="BB22" s="95"/>
      <c r="BC22" s="93"/>
      <c r="BD22" s="93"/>
      <c r="BE22" s="93"/>
      <c r="BF22" s="93"/>
      <c r="BG22" s="94"/>
      <c r="BH22" s="94"/>
      <c r="BI22" s="83"/>
      <c r="BJ22" s="93"/>
      <c r="BK22" s="95"/>
      <c r="BL22" s="93"/>
      <c r="BM22" s="93"/>
      <c r="BN22" s="93"/>
      <c r="BO22" s="93"/>
      <c r="BP22" s="94"/>
      <c r="BQ22" s="94"/>
      <c r="BR22" s="83"/>
      <c r="BS22" s="93"/>
      <c r="BT22" s="95"/>
      <c r="BU22" s="93"/>
      <c r="BV22" s="93"/>
      <c r="BW22" s="93"/>
      <c r="BX22" s="93"/>
      <c r="BY22" s="94"/>
      <c r="BZ22" s="94"/>
      <c r="CA22" s="83"/>
      <c r="CB22" s="93"/>
      <c r="CC22" s="95"/>
      <c r="CD22" s="93"/>
      <c r="CE22" s="93"/>
      <c r="CF22" s="93"/>
      <c r="CG22" s="93"/>
      <c r="CH22" s="94"/>
      <c r="CI22" s="94"/>
      <c r="CJ22" s="83"/>
      <c r="CK22" s="93"/>
      <c r="CL22" s="95"/>
      <c r="CM22" s="93"/>
      <c r="CN22" s="93"/>
      <c r="CO22" s="93"/>
      <c r="CP22" s="93"/>
      <c r="CQ22" s="94"/>
      <c r="CR22" s="94"/>
      <c r="CS22" s="83"/>
      <c r="CT22" s="93"/>
      <c r="CU22" s="95"/>
      <c r="CV22" s="93"/>
      <c r="CW22" s="93"/>
      <c r="CX22" s="93"/>
      <c r="CY22" s="93"/>
      <c r="CZ22" s="94"/>
      <c r="DA22" s="94"/>
      <c r="DB22" s="83"/>
      <c r="DC22" s="93"/>
      <c r="DD22" s="95"/>
      <c r="DE22" s="93"/>
      <c r="DF22" s="93"/>
      <c r="DG22" s="93"/>
      <c r="DH22" s="93"/>
      <c r="DI22" s="94"/>
      <c r="DJ22" s="94"/>
      <c r="DK22" s="83"/>
      <c r="DL22" s="93"/>
      <c r="DM22" s="95"/>
      <c r="DN22" s="93"/>
      <c r="DO22" s="93"/>
      <c r="DP22" s="93"/>
      <c r="DQ22" s="93"/>
      <c r="DR22" s="94"/>
      <c r="DS22" s="94"/>
      <c r="DT22" s="83"/>
      <c r="DU22" s="93"/>
      <c r="DV22" s="95"/>
      <c r="DW22" s="93"/>
      <c r="DX22" s="93"/>
      <c r="DY22" s="93"/>
      <c r="DZ22" s="93"/>
      <c r="EA22" s="94"/>
      <c r="EB22" s="94"/>
      <c r="EC22" s="83"/>
      <c r="ED22" s="93"/>
      <c r="EE22" s="95"/>
      <c r="EF22" s="93"/>
      <c r="EG22" s="93"/>
      <c r="EH22" s="93"/>
      <c r="EI22" s="93"/>
      <c r="EJ22" s="94"/>
      <c r="EK22" s="94"/>
      <c r="EL22" s="83"/>
      <c r="EM22" s="93"/>
      <c r="EN22" s="95"/>
      <c r="EO22" s="93"/>
      <c r="EP22" s="93"/>
      <c r="EQ22" s="93"/>
      <c r="ER22" s="93"/>
      <c r="ES22" s="94"/>
      <c r="ET22" s="94"/>
      <c r="EU22" s="83"/>
      <c r="EV22" s="93"/>
      <c r="EW22" s="95"/>
      <c r="EX22" s="93"/>
      <c r="EY22" s="93"/>
      <c r="EZ22" s="93"/>
      <c r="FA22" s="93"/>
      <c r="FB22" s="94"/>
      <c r="FC22" s="94"/>
      <c r="FD22" s="83"/>
      <c r="FE22" s="93"/>
      <c r="FF22" s="95"/>
      <c r="FG22" s="93"/>
      <c r="FH22" s="93"/>
      <c r="FI22" s="93"/>
      <c r="FJ22" s="93"/>
      <c r="FK22" s="94"/>
      <c r="FL22" s="94"/>
      <c r="FM22" s="83"/>
      <c r="FN22" s="93"/>
      <c r="FO22" s="95"/>
      <c r="FP22" s="93"/>
      <c r="FQ22" s="93"/>
      <c r="FR22" s="93"/>
      <c r="FS22" s="93"/>
      <c r="FT22" s="94"/>
      <c r="FU22" s="94"/>
      <c r="FV22" s="83"/>
      <c r="FW22" s="93"/>
      <c r="FX22" s="95"/>
      <c r="FY22" s="93"/>
      <c r="FZ22" s="93"/>
      <c r="GA22" s="93"/>
      <c r="GB22" s="93"/>
      <c r="GC22" s="94"/>
      <c r="GD22" s="94"/>
      <c r="GE22" s="83"/>
      <c r="GF22" s="93"/>
      <c r="GG22" s="95"/>
      <c r="GH22" s="93"/>
      <c r="GI22" s="93"/>
      <c r="GJ22" s="93"/>
      <c r="GK22" s="93"/>
      <c r="GL22" s="94"/>
      <c r="GM22" s="94"/>
      <c r="GN22" s="83"/>
      <c r="GO22" s="93"/>
      <c r="GP22" s="95"/>
      <c r="GQ22" s="93"/>
      <c r="GR22" s="93"/>
      <c r="GS22" s="93"/>
      <c r="GT22" s="93"/>
      <c r="GU22" s="94"/>
      <c r="GV22" s="94"/>
      <c r="GW22" s="83"/>
      <c r="GX22" s="93"/>
      <c r="GY22" s="95"/>
      <c r="GZ22" s="93"/>
      <c r="HA22" s="93"/>
      <c r="HB22" s="93"/>
      <c r="HC22" s="93"/>
      <c r="HD22" s="94"/>
      <c r="HE22" s="94"/>
      <c r="HF22" s="83"/>
      <c r="HG22" s="93"/>
      <c r="HH22" s="95"/>
      <c r="HI22" s="93"/>
      <c r="HJ22" s="93"/>
      <c r="HK22" s="93"/>
      <c r="HL22" s="93"/>
      <c r="HM22" s="94"/>
      <c r="HN22" s="94"/>
      <c r="HO22" s="83"/>
      <c r="HP22" s="93"/>
      <c r="HQ22" s="95"/>
      <c r="HR22" s="93"/>
      <c r="HS22" s="93"/>
      <c r="HT22" s="93"/>
      <c r="HU22" s="93"/>
      <c r="HV22" s="94"/>
      <c r="HW22" s="94"/>
      <c r="HX22" s="83"/>
      <c r="HY22" s="93"/>
      <c r="HZ22" s="95"/>
    </row>
    <row r="23" spans="1:234" ht="30" customHeight="1" x14ac:dyDescent="0.25"/>
    <row r="24" spans="1:234" x14ac:dyDescent="0.25">
      <c r="A24" s="47" t="s">
        <v>28</v>
      </c>
      <c r="B24" s="44" t="str">
        <f>+VLOOKUP(A24,Hoja1!A3:B56,2,FALSE)</f>
        <v>Jose Domingo Gonzalez Mercado</v>
      </c>
      <c r="J24" s="47" t="s">
        <v>34</v>
      </c>
      <c r="K24" s="44" t="str">
        <f>+VLOOKUP(J24,Hoja1!$A$1:$B$57,2,FALSE)</f>
        <v>Luis Alfredo Lopez Flores</v>
      </c>
      <c r="S24" s="47" t="s">
        <v>43</v>
      </c>
      <c r="T24" s="44" t="str">
        <f>+VLOOKUP(S24,Hoja1!$A$1:$B$57,2,FALSE)</f>
        <v>Yilber Ezequiel Narvaez Vivas</v>
      </c>
      <c r="AB24" s="47" t="s">
        <v>49</v>
      </c>
      <c r="AC24" s="44" t="str">
        <f>+VLOOKUP(AB24,Hoja1!$A$1:$B$57,2,FALSE)</f>
        <v>Luis Fernando Perez Aleman</v>
      </c>
      <c r="AK24" s="47" t="s">
        <v>58</v>
      </c>
      <c r="AL24" s="44" t="str">
        <f>+VLOOKUP(AK24,Hoja1!$A$1:$B$57,2,FALSE)</f>
        <v>Marvin Antonio Meza Castillo</v>
      </c>
      <c r="AT24" s="47" t="s">
        <v>67</v>
      </c>
      <c r="AU24" s="44" t="str">
        <f>+VLOOKUP(AT24,Hoja1!$A$1:$B$57,2,FALSE)</f>
        <v>Maria Ivania Vargas Ramirez</v>
      </c>
      <c r="BC24" s="47" t="s">
        <v>78</v>
      </c>
      <c r="BD24" s="44" t="str">
        <f>+VLOOKUP(BC24,Hoja1!$A$1:$B$57,2,FALSE)</f>
        <v>Jean Carlos Manuel Campos Robleto</v>
      </c>
      <c r="BL24" s="47" t="s">
        <v>84</v>
      </c>
      <c r="BM24" s="44" t="str">
        <f>+VLOOKUP(BL24,Hoja1!$A$1:$B$57,2,FALSE)</f>
        <v>Jose Daniel Garcia Garcia</v>
      </c>
      <c r="BU24" s="47" t="s">
        <v>88</v>
      </c>
      <c r="BV24" s="44" t="str">
        <f>+VLOOKUP(BU24,Hoja1!$A$1:$B$57,2,FALSE)</f>
        <v>Carlos Roberto Galdamez Rodriguez</v>
      </c>
      <c r="CD24" s="47" t="s">
        <v>91</v>
      </c>
      <c r="CE24" s="44">
        <f>+VLOOKUP(CD24,Hoja1!$A$1:$B$57,2,FALSE)</f>
        <v>0</v>
      </c>
      <c r="CM24" s="47" t="s">
        <v>93</v>
      </c>
      <c r="CN24" s="44">
        <f>+VLOOKUP(CM24,Hoja1!$A$1:$B$57,2,FALSE)</f>
        <v>0</v>
      </c>
      <c r="CV24" s="47" t="s">
        <v>96</v>
      </c>
      <c r="CW24" s="44">
        <f>+VLOOKUP(CV24,Hoja1!$A$1:$B$57,2,FALSE)</f>
        <v>0</v>
      </c>
      <c r="DE24" s="47" t="s">
        <v>98</v>
      </c>
      <c r="DF24" s="44">
        <f>+VLOOKUP(DE24,Hoja1!$A$1:$B$57,2,FALSE)</f>
        <v>0</v>
      </c>
      <c r="DN24" s="47" t="s">
        <v>100</v>
      </c>
      <c r="DO24" s="44">
        <f>+VLOOKUP(DN24,Hoja1!$A$1:$B$57,2,FALSE)</f>
        <v>0</v>
      </c>
      <c r="DW24" s="47" t="s">
        <v>102</v>
      </c>
      <c r="DX24" s="44">
        <f>+VLOOKUP(DW24,Hoja1!$A$1:$B$57,2,FALSE)</f>
        <v>0</v>
      </c>
      <c r="EF24" s="47" t="s">
        <v>104</v>
      </c>
      <c r="EG24" s="44">
        <f>+VLOOKUP(EF24,Hoja1!$A$1:$B$57,2,FALSE)</f>
        <v>0</v>
      </c>
      <c r="EO24" s="47" t="s">
        <v>107</v>
      </c>
      <c r="EP24" s="44">
        <f>+VLOOKUP(EO24,Hoja1!$A$1:$B$57,2,FALSE)</f>
        <v>0</v>
      </c>
      <c r="EX24" s="47" t="s">
        <v>110</v>
      </c>
      <c r="EY24" s="44">
        <f>+VLOOKUP(EX24,Hoja1!$A$1:$B$57,2,FALSE)</f>
        <v>0</v>
      </c>
      <c r="FG24" s="47" t="s">
        <v>112</v>
      </c>
      <c r="FH24" s="44">
        <f>+VLOOKUP(FG24,Hoja1!$A$1:$B$57,2,FALSE)</f>
        <v>0</v>
      </c>
      <c r="FP24" s="47" t="s">
        <v>115</v>
      </c>
      <c r="FQ24" s="44">
        <f>+VLOOKUP(FP24,Hoja1!$A$1:$B$57,2,FALSE)</f>
        <v>0</v>
      </c>
      <c r="FY24" s="47" t="s">
        <v>117</v>
      </c>
      <c r="FZ24" s="44">
        <f>+VLOOKUP(FY24,Hoja1!$A$1:$B$57,2,FALSE)</f>
        <v>0</v>
      </c>
      <c r="GH24" s="47" t="s">
        <v>120</v>
      </c>
      <c r="GI24" s="44">
        <f>+VLOOKUP(GH24,Hoja1!$A$1:$B$57,2,FALSE)</f>
        <v>0</v>
      </c>
      <c r="GQ24" s="47" t="s">
        <v>122</v>
      </c>
      <c r="GR24" s="44">
        <f>+VLOOKUP(GQ24,Hoja1!$A$1:$B$57,2,FALSE)</f>
        <v>0</v>
      </c>
      <c r="GZ24" s="47" t="s">
        <v>124</v>
      </c>
      <c r="HA24" s="44">
        <f>+VLOOKUP(GZ24,Hoja1!$A$1:$B$57,2,FALSE)</f>
        <v>0</v>
      </c>
      <c r="HI24" s="47" t="s">
        <v>126</v>
      </c>
      <c r="HJ24" s="44">
        <f>+VLOOKUP(HI24,Hoja1!$A$1:$B$57,2,FALSE)</f>
        <v>0</v>
      </c>
      <c r="HR24" s="47" t="s">
        <v>127</v>
      </c>
      <c r="HS24" s="44">
        <f>+VLOOKUP(HR24,Hoja1!$A$1:$B$57,2,FALSE)</f>
        <v>0</v>
      </c>
    </row>
    <row r="26" spans="1:234" x14ac:dyDescent="0.25">
      <c r="A26" s="86" t="s">
        <v>178</v>
      </c>
      <c r="B26" s="20" t="s">
        <v>0</v>
      </c>
      <c r="C26" s="20" t="s">
        <v>1</v>
      </c>
      <c r="D26" s="20" t="s">
        <v>7</v>
      </c>
      <c r="E26" s="20" t="s">
        <v>2</v>
      </c>
      <c r="F26" s="20" t="s">
        <v>3</v>
      </c>
      <c r="G26" s="77"/>
      <c r="H26" s="80" t="s">
        <v>235</v>
      </c>
      <c r="I26" s="80" t="s">
        <v>236</v>
      </c>
      <c r="J26" s="86" t="s">
        <v>178</v>
      </c>
      <c r="K26" s="20" t="s">
        <v>0</v>
      </c>
      <c r="L26" s="20" t="s">
        <v>1</v>
      </c>
      <c r="M26" s="20" t="s">
        <v>7</v>
      </c>
      <c r="N26" s="20" t="s">
        <v>2</v>
      </c>
      <c r="O26" s="20" t="s">
        <v>3</v>
      </c>
      <c r="P26" s="77"/>
      <c r="Q26" s="80" t="s">
        <v>235</v>
      </c>
      <c r="R26" s="80" t="s">
        <v>236</v>
      </c>
      <c r="S26" s="86" t="s">
        <v>178</v>
      </c>
      <c r="T26" s="20" t="s">
        <v>0</v>
      </c>
      <c r="U26" s="20" t="s">
        <v>1</v>
      </c>
      <c r="V26" s="20" t="s">
        <v>7</v>
      </c>
      <c r="W26" s="20" t="s">
        <v>2</v>
      </c>
      <c r="X26" s="20" t="s">
        <v>3</v>
      </c>
      <c r="Y26" s="77"/>
      <c r="Z26" s="80" t="s">
        <v>235</v>
      </c>
      <c r="AA26" s="80" t="s">
        <v>236</v>
      </c>
      <c r="AB26" s="86" t="s">
        <v>178</v>
      </c>
      <c r="AC26" s="20" t="s">
        <v>0</v>
      </c>
      <c r="AD26" s="20" t="s">
        <v>1</v>
      </c>
      <c r="AE26" s="20" t="s">
        <v>7</v>
      </c>
      <c r="AF26" s="20" t="s">
        <v>2</v>
      </c>
      <c r="AG26" s="20" t="s">
        <v>3</v>
      </c>
      <c r="AH26" s="77"/>
      <c r="AI26" s="80" t="s">
        <v>235</v>
      </c>
      <c r="AJ26" s="80" t="s">
        <v>236</v>
      </c>
      <c r="AK26" s="86" t="s">
        <v>178</v>
      </c>
      <c r="AL26" s="20" t="s">
        <v>0</v>
      </c>
      <c r="AM26" s="20" t="s">
        <v>1</v>
      </c>
      <c r="AN26" s="20" t="s">
        <v>7</v>
      </c>
      <c r="AO26" s="20" t="s">
        <v>2</v>
      </c>
      <c r="AP26" s="20" t="s">
        <v>3</v>
      </c>
      <c r="AQ26" s="77"/>
      <c r="AR26" s="80" t="s">
        <v>235</v>
      </c>
      <c r="AS26" s="80" t="s">
        <v>236</v>
      </c>
      <c r="AT26" s="86" t="s">
        <v>178</v>
      </c>
      <c r="AU26" s="20" t="s">
        <v>0</v>
      </c>
      <c r="AV26" s="20" t="s">
        <v>1</v>
      </c>
      <c r="AW26" s="20" t="s">
        <v>7</v>
      </c>
      <c r="AX26" s="20" t="s">
        <v>2</v>
      </c>
      <c r="AY26" s="20" t="s">
        <v>3</v>
      </c>
      <c r="AZ26" s="77"/>
      <c r="BA26" s="80" t="s">
        <v>235</v>
      </c>
      <c r="BB26" s="80" t="s">
        <v>236</v>
      </c>
      <c r="BC26" s="86" t="s">
        <v>178</v>
      </c>
      <c r="BD26" s="20" t="s">
        <v>0</v>
      </c>
      <c r="BE26" s="20" t="s">
        <v>1</v>
      </c>
      <c r="BF26" s="20" t="s">
        <v>7</v>
      </c>
      <c r="BG26" s="20" t="s">
        <v>2</v>
      </c>
      <c r="BH26" s="20" t="s">
        <v>3</v>
      </c>
      <c r="BI26" s="77"/>
      <c r="BJ26" s="80" t="s">
        <v>235</v>
      </c>
      <c r="BK26" s="80" t="s">
        <v>236</v>
      </c>
      <c r="BL26" s="86" t="s">
        <v>178</v>
      </c>
      <c r="BM26" s="20" t="s">
        <v>0</v>
      </c>
      <c r="BN26" s="20" t="s">
        <v>1</v>
      </c>
      <c r="BO26" s="20" t="s">
        <v>7</v>
      </c>
      <c r="BP26" s="20" t="s">
        <v>2</v>
      </c>
      <c r="BQ26" s="20" t="s">
        <v>3</v>
      </c>
      <c r="BR26" s="77"/>
      <c r="BS26" s="80" t="s">
        <v>235</v>
      </c>
      <c r="BT26" s="80" t="s">
        <v>236</v>
      </c>
      <c r="BU26" s="86" t="s">
        <v>178</v>
      </c>
      <c r="BV26" s="20" t="s">
        <v>0</v>
      </c>
      <c r="BW26" s="20" t="s">
        <v>1</v>
      </c>
      <c r="BX26" s="20" t="s">
        <v>7</v>
      </c>
      <c r="BY26" s="20" t="s">
        <v>2</v>
      </c>
      <c r="BZ26" s="20" t="s">
        <v>3</v>
      </c>
      <c r="CA26" s="77"/>
      <c r="CB26" s="80" t="s">
        <v>235</v>
      </c>
      <c r="CC26" s="80" t="s">
        <v>236</v>
      </c>
      <c r="CD26" s="86" t="s">
        <v>178</v>
      </c>
      <c r="CE26" s="20" t="s">
        <v>0</v>
      </c>
      <c r="CF26" s="20" t="s">
        <v>1</v>
      </c>
      <c r="CG26" s="20" t="s">
        <v>7</v>
      </c>
      <c r="CH26" s="20" t="s">
        <v>2</v>
      </c>
      <c r="CI26" s="20" t="s">
        <v>3</v>
      </c>
      <c r="CJ26" s="77"/>
      <c r="CK26" s="80" t="s">
        <v>235</v>
      </c>
      <c r="CL26" s="80" t="s">
        <v>236</v>
      </c>
      <c r="CM26" s="86" t="s">
        <v>178</v>
      </c>
      <c r="CN26" s="20" t="s">
        <v>0</v>
      </c>
      <c r="CO26" s="20" t="s">
        <v>1</v>
      </c>
      <c r="CP26" s="20" t="s">
        <v>7</v>
      </c>
      <c r="CQ26" s="20" t="s">
        <v>2</v>
      </c>
      <c r="CR26" s="20" t="s">
        <v>3</v>
      </c>
      <c r="CS26" s="77"/>
      <c r="CT26" s="80" t="s">
        <v>235</v>
      </c>
      <c r="CU26" s="80" t="s">
        <v>236</v>
      </c>
      <c r="CV26" s="86" t="s">
        <v>178</v>
      </c>
      <c r="CW26" s="20" t="s">
        <v>0</v>
      </c>
      <c r="CX26" s="20" t="s">
        <v>1</v>
      </c>
      <c r="CY26" s="20" t="s">
        <v>7</v>
      </c>
      <c r="CZ26" s="20" t="s">
        <v>2</v>
      </c>
      <c r="DA26" s="20" t="s">
        <v>3</v>
      </c>
      <c r="DB26" s="77"/>
      <c r="DC26" s="80" t="s">
        <v>235</v>
      </c>
      <c r="DD26" s="80" t="s">
        <v>236</v>
      </c>
      <c r="DE26" s="86" t="s">
        <v>178</v>
      </c>
      <c r="DF26" s="20" t="s">
        <v>0</v>
      </c>
      <c r="DG26" s="20" t="s">
        <v>1</v>
      </c>
      <c r="DH26" s="20" t="s">
        <v>7</v>
      </c>
      <c r="DI26" s="20" t="s">
        <v>2</v>
      </c>
      <c r="DJ26" s="20" t="s">
        <v>3</v>
      </c>
      <c r="DK26" s="77"/>
      <c r="DL26" s="80" t="s">
        <v>235</v>
      </c>
      <c r="DM26" s="80" t="s">
        <v>236</v>
      </c>
      <c r="DN26" s="86" t="s">
        <v>178</v>
      </c>
      <c r="DO26" s="20" t="s">
        <v>0</v>
      </c>
      <c r="DP26" s="20" t="s">
        <v>1</v>
      </c>
      <c r="DQ26" s="20" t="s">
        <v>7</v>
      </c>
      <c r="DR26" s="20" t="s">
        <v>2</v>
      </c>
      <c r="DS26" s="20" t="s">
        <v>3</v>
      </c>
      <c r="DT26" s="77"/>
      <c r="DU26" s="80" t="s">
        <v>235</v>
      </c>
      <c r="DV26" s="80" t="s">
        <v>236</v>
      </c>
      <c r="DW26" s="86" t="s">
        <v>178</v>
      </c>
      <c r="DX26" s="20" t="s">
        <v>0</v>
      </c>
      <c r="DY26" s="20" t="s">
        <v>1</v>
      </c>
      <c r="DZ26" s="20" t="s">
        <v>7</v>
      </c>
      <c r="EA26" s="20" t="s">
        <v>2</v>
      </c>
      <c r="EB26" s="20" t="s">
        <v>3</v>
      </c>
      <c r="EC26" s="77"/>
      <c r="ED26" s="80" t="s">
        <v>235</v>
      </c>
      <c r="EE26" s="80" t="s">
        <v>236</v>
      </c>
      <c r="EF26" s="86" t="s">
        <v>178</v>
      </c>
      <c r="EG26" s="20" t="s">
        <v>0</v>
      </c>
      <c r="EH26" s="20" t="s">
        <v>1</v>
      </c>
      <c r="EI26" s="20" t="s">
        <v>7</v>
      </c>
      <c r="EJ26" s="20" t="s">
        <v>2</v>
      </c>
      <c r="EK26" s="20" t="s">
        <v>3</v>
      </c>
      <c r="EL26" s="77"/>
      <c r="EM26" s="80" t="s">
        <v>235</v>
      </c>
      <c r="EN26" s="80" t="s">
        <v>236</v>
      </c>
      <c r="EO26" s="86" t="s">
        <v>178</v>
      </c>
      <c r="EP26" s="20" t="s">
        <v>0</v>
      </c>
      <c r="EQ26" s="20" t="s">
        <v>1</v>
      </c>
      <c r="ER26" s="20" t="s">
        <v>7</v>
      </c>
      <c r="ES26" s="20" t="s">
        <v>2</v>
      </c>
      <c r="ET26" s="20" t="s">
        <v>3</v>
      </c>
      <c r="EU26" s="77"/>
      <c r="EV26" s="80" t="s">
        <v>235</v>
      </c>
      <c r="EW26" s="80" t="s">
        <v>236</v>
      </c>
      <c r="EX26" s="86" t="s">
        <v>178</v>
      </c>
      <c r="EY26" s="20" t="s">
        <v>0</v>
      </c>
      <c r="EZ26" s="20" t="s">
        <v>1</v>
      </c>
      <c r="FA26" s="20" t="s">
        <v>7</v>
      </c>
      <c r="FB26" s="20" t="s">
        <v>2</v>
      </c>
      <c r="FC26" s="20" t="s">
        <v>3</v>
      </c>
      <c r="FD26" s="77"/>
      <c r="FE26" s="80" t="s">
        <v>235</v>
      </c>
      <c r="FF26" s="80" t="s">
        <v>236</v>
      </c>
      <c r="FG26" s="86" t="s">
        <v>178</v>
      </c>
      <c r="FH26" s="20" t="s">
        <v>0</v>
      </c>
      <c r="FI26" s="20" t="s">
        <v>1</v>
      </c>
      <c r="FJ26" s="20" t="s">
        <v>7</v>
      </c>
      <c r="FK26" s="20" t="s">
        <v>2</v>
      </c>
      <c r="FL26" s="20" t="s">
        <v>3</v>
      </c>
      <c r="FM26" s="77"/>
      <c r="FN26" s="80" t="s">
        <v>235</v>
      </c>
      <c r="FO26" s="80" t="s">
        <v>236</v>
      </c>
      <c r="FP26" s="86" t="s">
        <v>178</v>
      </c>
      <c r="FQ26" s="20" t="s">
        <v>0</v>
      </c>
      <c r="FR26" s="20" t="s">
        <v>1</v>
      </c>
      <c r="FS26" s="20" t="s">
        <v>7</v>
      </c>
      <c r="FT26" s="20" t="s">
        <v>2</v>
      </c>
      <c r="FU26" s="20" t="s">
        <v>3</v>
      </c>
      <c r="FV26" s="77"/>
      <c r="FW26" s="80" t="s">
        <v>235</v>
      </c>
      <c r="FX26" s="80" t="s">
        <v>236</v>
      </c>
      <c r="FY26" s="86" t="s">
        <v>178</v>
      </c>
      <c r="FZ26" s="20" t="s">
        <v>0</v>
      </c>
      <c r="GA26" s="20" t="s">
        <v>1</v>
      </c>
      <c r="GB26" s="20" t="s">
        <v>7</v>
      </c>
      <c r="GC26" s="20" t="s">
        <v>2</v>
      </c>
      <c r="GD26" s="20" t="s">
        <v>3</v>
      </c>
      <c r="GE26" s="77"/>
      <c r="GF26" s="80" t="s">
        <v>235</v>
      </c>
      <c r="GG26" s="80" t="s">
        <v>236</v>
      </c>
      <c r="GH26" s="86" t="s">
        <v>178</v>
      </c>
      <c r="GI26" s="20" t="s">
        <v>0</v>
      </c>
      <c r="GJ26" s="20" t="s">
        <v>1</v>
      </c>
      <c r="GK26" s="20" t="s">
        <v>7</v>
      </c>
      <c r="GL26" s="20" t="s">
        <v>2</v>
      </c>
      <c r="GM26" s="20" t="s">
        <v>3</v>
      </c>
      <c r="GN26" s="77"/>
      <c r="GO26" s="80" t="s">
        <v>235</v>
      </c>
      <c r="GP26" s="80" t="s">
        <v>236</v>
      </c>
      <c r="GQ26" s="86" t="s">
        <v>178</v>
      </c>
      <c r="GR26" s="20" t="s">
        <v>0</v>
      </c>
      <c r="GS26" s="20" t="s">
        <v>1</v>
      </c>
      <c r="GT26" s="20" t="s">
        <v>7</v>
      </c>
      <c r="GU26" s="20" t="s">
        <v>2</v>
      </c>
      <c r="GV26" s="20" t="s">
        <v>3</v>
      </c>
      <c r="GW26" s="77"/>
      <c r="GX26" s="80" t="s">
        <v>235</v>
      </c>
      <c r="GY26" s="80" t="s">
        <v>236</v>
      </c>
      <c r="GZ26" s="86" t="s">
        <v>178</v>
      </c>
      <c r="HA26" s="20" t="s">
        <v>0</v>
      </c>
      <c r="HB26" s="20" t="s">
        <v>1</v>
      </c>
      <c r="HC26" s="20" t="s">
        <v>7</v>
      </c>
      <c r="HD26" s="20" t="s">
        <v>2</v>
      </c>
      <c r="HE26" s="20" t="s">
        <v>3</v>
      </c>
      <c r="HF26" s="77"/>
      <c r="HG26" s="80" t="s">
        <v>235</v>
      </c>
      <c r="HH26" s="80" t="s">
        <v>236</v>
      </c>
      <c r="HI26" s="86" t="s">
        <v>178</v>
      </c>
      <c r="HJ26" s="20" t="s">
        <v>0</v>
      </c>
      <c r="HK26" s="20" t="s">
        <v>1</v>
      </c>
      <c r="HL26" s="20" t="s">
        <v>7</v>
      </c>
      <c r="HM26" s="20" t="s">
        <v>2</v>
      </c>
      <c r="HN26" s="20" t="s">
        <v>3</v>
      </c>
      <c r="HO26" s="77"/>
      <c r="HP26" s="80" t="s">
        <v>235</v>
      </c>
      <c r="HQ26" s="98" t="s">
        <v>236</v>
      </c>
      <c r="HR26" s="86" t="s">
        <v>178</v>
      </c>
      <c r="HS26" s="20" t="s">
        <v>0</v>
      </c>
      <c r="HT26" s="20" t="s">
        <v>1</v>
      </c>
      <c r="HU26" s="20" t="s">
        <v>7</v>
      </c>
      <c r="HV26" s="20" t="s">
        <v>2</v>
      </c>
      <c r="HW26" s="20" t="s">
        <v>3</v>
      </c>
      <c r="HX26" s="77"/>
      <c r="HY26" s="80" t="s">
        <v>235</v>
      </c>
      <c r="HZ26" s="98" t="s">
        <v>236</v>
      </c>
    </row>
    <row r="27" spans="1:234" ht="6.75" customHeight="1" x14ac:dyDescent="0.25">
      <c r="B27" s="77"/>
      <c r="C27" s="77"/>
      <c r="D27" s="77"/>
      <c r="E27" s="77"/>
      <c r="F27" s="77"/>
      <c r="G27" s="77"/>
      <c r="K27" s="77"/>
      <c r="L27" s="77"/>
      <c r="M27" s="77"/>
      <c r="N27" s="77"/>
      <c r="O27" s="77"/>
      <c r="P27" s="77"/>
      <c r="T27" s="77"/>
      <c r="U27" s="77"/>
      <c r="V27" s="77"/>
      <c r="W27" s="77"/>
      <c r="X27" s="77"/>
      <c r="Y27" s="77"/>
      <c r="AC27" s="77"/>
      <c r="AD27" s="77"/>
      <c r="AE27" s="77"/>
      <c r="AF27" s="77"/>
      <c r="AG27" s="77"/>
      <c r="AH27" s="77"/>
      <c r="AL27" s="77"/>
      <c r="AM27" s="77"/>
      <c r="AN27" s="77"/>
      <c r="AO27" s="77"/>
      <c r="AP27" s="77"/>
      <c r="AQ27" s="77"/>
      <c r="AU27" s="77"/>
      <c r="AV27" s="77"/>
      <c r="AW27" s="77"/>
      <c r="AX27" s="77"/>
      <c r="AY27" s="77"/>
      <c r="AZ27" s="77"/>
      <c r="BD27" s="77"/>
      <c r="BE27" s="77"/>
      <c r="BF27" s="77"/>
      <c r="BG27" s="77"/>
      <c r="BH27" s="77"/>
      <c r="BI27" s="77"/>
      <c r="BM27" s="77"/>
      <c r="BN27" s="77"/>
      <c r="BO27" s="77"/>
      <c r="BP27" s="77"/>
      <c r="BQ27" s="77"/>
      <c r="BR27" s="77"/>
      <c r="BV27" s="77"/>
      <c r="BW27" s="77"/>
      <c r="BX27" s="77"/>
      <c r="BY27" s="77"/>
      <c r="BZ27" s="77"/>
      <c r="CA27" s="77"/>
      <c r="CE27" s="77"/>
      <c r="CF27" s="77"/>
      <c r="CG27" s="77"/>
      <c r="CH27" s="77"/>
      <c r="CI27" s="77"/>
      <c r="CJ27" s="77"/>
      <c r="CN27" s="77"/>
      <c r="CO27" s="77"/>
      <c r="CP27" s="77"/>
      <c r="CQ27" s="77"/>
      <c r="CR27" s="77"/>
      <c r="CS27" s="77"/>
      <c r="CW27" s="77"/>
      <c r="CX27" s="77"/>
      <c r="CY27" s="77"/>
      <c r="CZ27" s="77"/>
      <c r="DA27" s="77"/>
      <c r="DB27" s="77"/>
      <c r="DF27" s="77"/>
      <c r="DG27" s="77"/>
      <c r="DH27" s="77"/>
      <c r="DI27" s="77"/>
      <c r="DJ27" s="77"/>
      <c r="DK27" s="77"/>
      <c r="DO27" s="77"/>
      <c r="DP27" s="77"/>
      <c r="DQ27" s="77"/>
      <c r="DR27" s="77"/>
      <c r="DS27" s="77"/>
      <c r="DT27" s="77"/>
      <c r="DX27" s="77"/>
      <c r="DY27" s="77"/>
      <c r="DZ27" s="77"/>
      <c r="EA27" s="77"/>
      <c r="EB27" s="77"/>
      <c r="EC27" s="77"/>
      <c r="EG27" s="77"/>
      <c r="EH27" s="77"/>
      <c r="EI27" s="77"/>
      <c r="EJ27" s="77"/>
      <c r="EK27" s="77"/>
      <c r="EL27" s="77"/>
      <c r="EP27" s="77"/>
      <c r="EQ27" s="77"/>
      <c r="ER27" s="77"/>
      <c r="ES27" s="77"/>
      <c r="ET27" s="77"/>
      <c r="EU27" s="77"/>
      <c r="EY27" s="77"/>
      <c r="EZ27" s="77"/>
      <c r="FA27" s="77"/>
      <c r="FB27" s="77"/>
      <c r="FC27" s="77"/>
      <c r="FD27" s="77"/>
      <c r="FH27" s="77"/>
      <c r="FI27" s="77"/>
      <c r="FJ27" s="77"/>
      <c r="FK27" s="77"/>
      <c r="FL27" s="77"/>
      <c r="FM27" s="77"/>
      <c r="FQ27" s="77"/>
      <c r="FR27" s="77"/>
      <c r="FS27" s="77"/>
      <c r="FT27" s="77"/>
      <c r="FU27" s="77"/>
      <c r="FV27" s="77"/>
      <c r="FZ27" s="77"/>
      <c r="GA27" s="77"/>
      <c r="GB27" s="77"/>
      <c r="GC27" s="77"/>
      <c r="GD27" s="77"/>
      <c r="GE27" s="77"/>
      <c r="GI27" s="77"/>
      <c r="GJ27" s="77"/>
      <c r="GK27" s="77"/>
      <c r="GL27" s="77"/>
      <c r="GM27" s="77"/>
      <c r="GN27" s="77"/>
      <c r="GR27" s="77"/>
      <c r="GS27" s="77"/>
      <c r="GT27" s="77"/>
      <c r="GU27" s="77"/>
      <c r="GV27" s="77"/>
      <c r="GW27" s="77"/>
      <c r="HA27" s="77"/>
      <c r="HB27" s="77"/>
      <c r="HC27" s="77"/>
      <c r="HD27" s="77"/>
      <c r="HE27" s="77"/>
      <c r="HF27" s="77"/>
      <c r="HJ27" s="77"/>
      <c r="HK27" s="77"/>
      <c r="HL27" s="77"/>
      <c r="HM27" s="77"/>
      <c r="HN27" s="77"/>
      <c r="HO27" s="77"/>
      <c r="HS27" s="77"/>
      <c r="HT27" s="77"/>
      <c r="HU27" s="77"/>
      <c r="HV27" s="77"/>
      <c r="HW27" s="77"/>
      <c r="HX27" s="77"/>
    </row>
    <row r="28" spans="1:234" ht="22.5" customHeight="1" x14ac:dyDescent="0.25">
      <c r="A28" s="85" t="s">
        <v>166</v>
      </c>
      <c r="B28" s="2"/>
      <c r="C28" s="2"/>
      <c r="D28" s="2"/>
      <c r="E28" s="2"/>
      <c r="F28" s="2"/>
      <c r="G28" s="77"/>
      <c r="H28" s="2"/>
      <c r="I28" s="18"/>
      <c r="J28" s="85" t="s">
        <v>166</v>
      </c>
      <c r="K28" s="2"/>
      <c r="L28" s="2"/>
      <c r="M28" s="2"/>
      <c r="N28" s="2"/>
      <c r="O28" s="2"/>
      <c r="P28" s="77"/>
      <c r="Q28" s="2"/>
      <c r="R28" s="18"/>
      <c r="S28" s="85" t="s">
        <v>166</v>
      </c>
      <c r="T28" s="2"/>
      <c r="U28" s="2"/>
      <c r="V28" s="2"/>
      <c r="W28" s="2"/>
      <c r="X28" s="2"/>
      <c r="Y28" s="77"/>
      <c r="Z28" s="2"/>
      <c r="AA28" s="18"/>
      <c r="AB28" s="85" t="s">
        <v>166</v>
      </c>
      <c r="AC28" s="2"/>
      <c r="AD28" s="2"/>
      <c r="AE28" s="2"/>
      <c r="AF28" s="2"/>
      <c r="AG28" s="2"/>
      <c r="AH28" s="77"/>
      <c r="AI28" s="2"/>
      <c r="AJ28" s="18"/>
      <c r="AK28" s="85" t="s">
        <v>166</v>
      </c>
      <c r="AL28" s="2"/>
      <c r="AM28" s="2"/>
      <c r="AN28" s="2"/>
      <c r="AO28" s="2"/>
      <c r="AP28" s="2"/>
      <c r="AQ28" s="77"/>
      <c r="AR28" s="2"/>
      <c r="AS28" s="18"/>
      <c r="AT28" s="85" t="s">
        <v>166</v>
      </c>
      <c r="AU28" s="2"/>
      <c r="AV28" s="2"/>
      <c r="AW28" s="2"/>
      <c r="AX28" s="2"/>
      <c r="AY28" s="2"/>
      <c r="AZ28" s="77"/>
      <c r="BA28" s="2"/>
      <c r="BB28" s="18"/>
      <c r="BC28" s="85" t="s">
        <v>166</v>
      </c>
      <c r="BD28" s="2"/>
      <c r="BE28" s="2"/>
      <c r="BF28" s="2"/>
      <c r="BG28" s="2"/>
      <c r="BH28" s="2"/>
      <c r="BI28" s="77"/>
      <c r="BJ28" s="2"/>
      <c r="BK28" s="18"/>
      <c r="BL28" s="85" t="s">
        <v>166</v>
      </c>
      <c r="BM28" s="2"/>
      <c r="BN28" s="2"/>
      <c r="BO28" s="2"/>
      <c r="BP28" s="2"/>
      <c r="BQ28" s="2"/>
      <c r="BR28" s="77"/>
      <c r="BS28" s="2"/>
      <c r="BT28" s="18"/>
      <c r="BU28" s="85" t="s">
        <v>166</v>
      </c>
      <c r="BV28" s="2"/>
      <c r="BW28" s="2"/>
      <c r="BX28" s="2"/>
      <c r="BY28" s="2"/>
      <c r="BZ28" s="2"/>
      <c r="CA28" s="77"/>
      <c r="CB28" s="2"/>
      <c r="CC28" s="18"/>
      <c r="CD28" s="85" t="s">
        <v>166</v>
      </c>
      <c r="CE28" s="2"/>
      <c r="CF28" s="2"/>
      <c r="CG28" s="2"/>
      <c r="CH28" s="2"/>
      <c r="CI28" s="2"/>
      <c r="CJ28" s="77"/>
      <c r="CK28" s="2"/>
      <c r="CL28" s="18"/>
      <c r="CM28" s="85" t="s">
        <v>166</v>
      </c>
      <c r="CN28" s="2"/>
      <c r="CO28" s="2"/>
      <c r="CP28" s="2"/>
      <c r="CQ28" s="2"/>
      <c r="CR28" s="2"/>
      <c r="CS28" s="77"/>
      <c r="CT28" s="2"/>
      <c r="CU28" s="18"/>
      <c r="CV28" s="85" t="s">
        <v>166</v>
      </c>
      <c r="CW28" s="2"/>
      <c r="CX28" s="2"/>
      <c r="CY28" s="2"/>
      <c r="CZ28" s="2"/>
      <c r="DA28" s="2"/>
      <c r="DB28" s="77"/>
      <c r="DC28" s="2"/>
      <c r="DD28" s="18"/>
      <c r="DE28" s="85" t="s">
        <v>166</v>
      </c>
      <c r="DF28" s="2"/>
      <c r="DG28" s="2"/>
      <c r="DH28" s="2"/>
      <c r="DI28" s="2"/>
      <c r="DJ28" s="2"/>
      <c r="DK28" s="77"/>
      <c r="DL28" s="2"/>
      <c r="DM28" s="18"/>
      <c r="DN28" s="85" t="s">
        <v>166</v>
      </c>
      <c r="DO28" s="2"/>
      <c r="DP28" s="2"/>
      <c r="DQ28" s="2"/>
      <c r="DR28" s="2"/>
      <c r="DS28" s="2"/>
      <c r="DT28" s="77"/>
      <c r="DU28" s="2"/>
      <c r="DV28" s="18"/>
      <c r="DW28" s="85" t="s">
        <v>166</v>
      </c>
      <c r="DX28" s="2"/>
      <c r="DY28" s="2"/>
      <c r="DZ28" s="2"/>
      <c r="EA28" s="2"/>
      <c r="EB28" s="2"/>
      <c r="EC28" s="77"/>
      <c r="ED28" s="2"/>
      <c r="EE28" s="18"/>
      <c r="EF28" s="85" t="s">
        <v>166</v>
      </c>
      <c r="EG28" s="2"/>
      <c r="EH28" s="2"/>
      <c r="EI28" s="2"/>
      <c r="EJ28" s="2"/>
      <c r="EK28" s="2"/>
      <c r="EL28" s="77"/>
      <c r="EM28" s="2"/>
      <c r="EN28" s="18"/>
      <c r="EO28" s="85" t="s">
        <v>166</v>
      </c>
      <c r="EP28" s="2"/>
      <c r="EQ28" s="2"/>
      <c r="ER28" s="2"/>
      <c r="ES28" s="2"/>
      <c r="ET28" s="2"/>
      <c r="EU28" s="77"/>
      <c r="EV28" s="2"/>
      <c r="EW28" s="18"/>
      <c r="EX28" s="85" t="s">
        <v>166</v>
      </c>
      <c r="EY28" s="2"/>
      <c r="EZ28" s="2"/>
      <c r="FA28" s="2"/>
      <c r="FB28" s="2"/>
      <c r="FC28" s="2"/>
      <c r="FD28" s="77"/>
      <c r="FE28" s="2"/>
      <c r="FF28" s="18"/>
      <c r="FG28" s="85" t="s">
        <v>166</v>
      </c>
      <c r="FH28" s="2"/>
      <c r="FI28" s="2"/>
      <c r="FJ28" s="2"/>
      <c r="FK28" s="2"/>
      <c r="FL28" s="2"/>
      <c r="FM28" s="77"/>
      <c r="FN28" s="2"/>
      <c r="FO28" s="18"/>
      <c r="FP28" s="85" t="s">
        <v>166</v>
      </c>
      <c r="FQ28" s="2"/>
      <c r="FR28" s="2"/>
      <c r="FS28" s="2"/>
      <c r="FT28" s="2"/>
      <c r="FU28" s="2"/>
      <c r="FV28" s="77"/>
      <c r="FW28" s="2"/>
      <c r="FX28" s="18"/>
      <c r="FY28" s="85" t="s">
        <v>166</v>
      </c>
      <c r="FZ28" s="2"/>
      <c r="GA28" s="2"/>
      <c r="GB28" s="2"/>
      <c r="GC28" s="2"/>
      <c r="GD28" s="2"/>
      <c r="GE28" s="77"/>
      <c r="GF28" s="2"/>
      <c r="GG28" s="18"/>
      <c r="GH28" s="85" t="s">
        <v>166</v>
      </c>
      <c r="GI28" s="2"/>
      <c r="GJ28" s="2"/>
      <c r="GK28" s="2"/>
      <c r="GL28" s="2"/>
      <c r="GM28" s="2"/>
      <c r="GN28" s="77"/>
      <c r="GO28" s="2"/>
      <c r="GP28" s="18"/>
      <c r="GQ28" s="85" t="s">
        <v>166</v>
      </c>
      <c r="GR28" s="2"/>
      <c r="GS28" s="2"/>
      <c r="GT28" s="2"/>
      <c r="GU28" s="2"/>
      <c r="GV28" s="2"/>
      <c r="GW28" s="77"/>
      <c r="GX28" s="2"/>
      <c r="GY28" s="18"/>
      <c r="GZ28" s="85" t="s">
        <v>166</v>
      </c>
      <c r="HA28" s="2"/>
      <c r="HB28" s="2"/>
      <c r="HC28" s="2"/>
      <c r="HD28" s="2"/>
      <c r="HE28" s="2"/>
      <c r="HF28" s="77"/>
      <c r="HG28" s="2"/>
      <c r="HH28" s="18"/>
      <c r="HI28" s="85" t="s">
        <v>166</v>
      </c>
      <c r="HJ28" s="2"/>
      <c r="HK28" s="2"/>
      <c r="HL28" s="2"/>
      <c r="HM28" s="2"/>
      <c r="HN28" s="2"/>
      <c r="HO28" s="77"/>
      <c r="HP28" s="2"/>
      <c r="HQ28" s="99"/>
      <c r="HR28" s="85" t="s">
        <v>166</v>
      </c>
      <c r="HS28" s="2"/>
      <c r="HT28" s="2"/>
      <c r="HU28" s="2"/>
      <c r="HV28" s="2"/>
      <c r="HW28" s="2"/>
      <c r="HX28" s="77"/>
      <c r="HY28" s="2"/>
      <c r="HZ28" s="99"/>
    </row>
    <row r="29" spans="1:234" ht="22.5" customHeight="1" x14ac:dyDescent="0.25">
      <c r="A29" s="85" t="s">
        <v>167</v>
      </c>
      <c r="B29" s="2"/>
      <c r="C29" s="2"/>
      <c r="D29" s="2"/>
      <c r="E29" s="2"/>
      <c r="F29" s="2"/>
      <c r="G29" s="77"/>
      <c r="H29" s="2"/>
      <c r="I29" s="18"/>
      <c r="J29" s="85" t="s">
        <v>167</v>
      </c>
      <c r="K29" s="2"/>
      <c r="L29" s="2"/>
      <c r="M29" s="2"/>
      <c r="N29" s="2"/>
      <c r="O29" s="2"/>
      <c r="P29" s="77"/>
      <c r="Q29" s="2"/>
      <c r="R29" s="18"/>
      <c r="S29" s="85" t="s">
        <v>167</v>
      </c>
      <c r="T29" s="2"/>
      <c r="U29" s="2"/>
      <c r="V29" s="2"/>
      <c r="W29" s="2"/>
      <c r="X29" s="2"/>
      <c r="Y29" s="77"/>
      <c r="Z29" s="2"/>
      <c r="AA29" s="18"/>
      <c r="AB29" s="85" t="s">
        <v>167</v>
      </c>
      <c r="AC29" s="2"/>
      <c r="AD29" s="2"/>
      <c r="AE29" s="2"/>
      <c r="AF29" s="2"/>
      <c r="AG29" s="2"/>
      <c r="AH29" s="77"/>
      <c r="AI29" s="2"/>
      <c r="AJ29" s="18"/>
      <c r="AK29" s="85" t="s">
        <v>167</v>
      </c>
      <c r="AL29" s="2"/>
      <c r="AM29" s="2"/>
      <c r="AN29" s="2"/>
      <c r="AO29" s="2"/>
      <c r="AP29" s="2"/>
      <c r="AQ29" s="77"/>
      <c r="AR29" s="2"/>
      <c r="AS29" s="18"/>
      <c r="AT29" s="85" t="s">
        <v>167</v>
      </c>
      <c r="AU29" s="2"/>
      <c r="AV29" s="2"/>
      <c r="AW29" s="2"/>
      <c r="AX29" s="2"/>
      <c r="AY29" s="2"/>
      <c r="AZ29" s="77"/>
      <c r="BA29" s="2"/>
      <c r="BB29" s="18"/>
      <c r="BC29" s="85" t="s">
        <v>167</v>
      </c>
      <c r="BD29" s="2"/>
      <c r="BE29" s="2"/>
      <c r="BF29" s="2"/>
      <c r="BG29" s="2"/>
      <c r="BH29" s="2"/>
      <c r="BI29" s="77"/>
      <c r="BJ29" s="2"/>
      <c r="BK29" s="18"/>
      <c r="BL29" s="85" t="s">
        <v>167</v>
      </c>
      <c r="BM29" s="2"/>
      <c r="BN29" s="2"/>
      <c r="BO29" s="2"/>
      <c r="BP29" s="2"/>
      <c r="BQ29" s="2"/>
      <c r="BR29" s="77"/>
      <c r="BS29" s="2"/>
      <c r="BT29" s="18"/>
      <c r="BU29" s="85" t="s">
        <v>167</v>
      </c>
      <c r="BV29" s="2"/>
      <c r="BW29" s="2"/>
      <c r="BX29" s="2"/>
      <c r="BY29" s="2"/>
      <c r="BZ29" s="2"/>
      <c r="CA29" s="77"/>
      <c r="CB29" s="2"/>
      <c r="CC29" s="18"/>
      <c r="CD29" s="85" t="s">
        <v>167</v>
      </c>
      <c r="CE29" s="2"/>
      <c r="CF29" s="2"/>
      <c r="CG29" s="2"/>
      <c r="CH29" s="2"/>
      <c r="CI29" s="2"/>
      <c r="CJ29" s="77"/>
      <c r="CK29" s="2"/>
      <c r="CL29" s="18"/>
      <c r="CM29" s="85" t="s">
        <v>167</v>
      </c>
      <c r="CN29" s="2"/>
      <c r="CO29" s="2"/>
      <c r="CP29" s="2"/>
      <c r="CQ29" s="2"/>
      <c r="CR29" s="2"/>
      <c r="CS29" s="77"/>
      <c r="CT29" s="2"/>
      <c r="CU29" s="18"/>
      <c r="CV29" s="85" t="s">
        <v>167</v>
      </c>
      <c r="CW29" s="2"/>
      <c r="CX29" s="2"/>
      <c r="CY29" s="2"/>
      <c r="CZ29" s="2"/>
      <c r="DA29" s="2"/>
      <c r="DB29" s="77"/>
      <c r="DC29" s="2"/>
      <c r="DD29" s="18"/>
      <c r="DE29" s="85" t="s">
        <v>167</v>
      </c>
      <c r="DF29" s="2"/>
      <c r="DG29" s="2"/>
      <c r="DH29" s="2"/>
      <c r="DI29" s="2"/>
      <c r="DJ29" s="2"/>
      <c r="DK29" s="77"/>
      <c r="DL29" s="2"/>
      <c r="DM29" s="18"/>
      <c r="DN29" s="85" t="s">
        <v>167</v>
      </c>
      <c r="DO29" s="2"/>
      <c r="DP29" s="2"/>
      <c r="DQ29" s="2"/>
      <c r="DR29" s="2"/>
      <c r="DS29" s="2"/>
      <c r="DT29" s="77"/>
      <c r="DU29" s="2"/>
      <c r="DV29" s="18"/>
      <c r="DW29" s="85" t="s">
        <v>167</v>
      </c>
      <c r="DX29" s="2"/>
      <c r="DY29" s="2"/>
      <c r="DZ29" s="2"/>
      <c r="EA29" s="2"/>
      <c r="EB29" s="2"/>
      <c r="EC29" s="77"/>
      <c r="ED29" s="2"/>
      <c r="EE29" s="18"/>
      <c r="EF29" s="85" t="s">
        <v>167</v>
      </c>
      <c r="EG29" s="2"/>
      <c r="EH29" s="2"/>
      <c r="EI29" s="2"/>
      <c r="EJ29" s="2"/>
      <c r="EK29" s="2"/>
      <c r="EL29" s="77"/>
      <c r="EM29" s="2"/>
      <c r="EN29" s="18"/>
      <c r="EO29" s="85" t="s">
        <v>167</v>
      </c>
      <c r="EP29" s="2"/>
      <c r="EQ29" s="2"/>
      <c r="ER29" s="2"/>
      <c r="ES29" s="2"/>
      <c r="ET29" s="2"/>
      <c r="EU29" s="77"/>
      <c r="EV29" s="2"/>
      <c r="EW29" s="18"/>
      <c r="EX29" s="85" t="s">
        <v>167</v>
      </c>
      <c r="EY29" s="2"/>
      <c r="EZ29" s="2"/>
      <c r="FA29" s="2"/>
      <c r="FB29" s="2"/>
      <c r="FC29" s="2"/>
      <c r="FD29" s="77"/>
      <c r="FE29" s="2"/>
      <c r="FF29" s="18"/>
      <c r="FG29" s="85" t="s">
        <v>167</v>
      </c>
      <c r="FH29" s="2"/>
      <c r="FI29" s="2"/>
      <c r="FJ29" s="2"/>
      <c r="FK29" s="2"/>
      <c r="FL29" s="2"/>
      <c r="FM29" s="77"/>
      <c r="FN29" s="2"/>
      <c r="FO29" s="18"/>
      <c r="FP29" s="85" t="s">
        <v>167</v>
      </c>
      <c r="FQ29" s="2"/>
      <c r="FR29" s="2"/>
      <c r="FS29" s="2"/>
      <c r="FT29" s="2"/>
      <c r="FU29" s="2"/>
      <c r="FV29" s="77"/>
      <c r="FW29" s="2"/>
      <c r="FX29" s="18"/>
      <c r="FY29" s="85" t="s">
        <v>167</v>
      </c>
      <c r="FZ29" s="2"/>
      <c r="GA29" s="2"/>
      <c r="GB29" s="2"/>
      <c r="GC29" s="2"/>
      <c r="GD29" s="2"/>
      <c r="GE29" s="77"/>
      <c r="GF29" s="2"/>
      <c r="GG29" s="18"/>
      <c r="GH29" s="85" t="s">
        <v>167</v>
      </c>
      <c r="GI29" s="2"/>
      <c r="GJ29" s="2"/>
      <c r="GK29" s="2"/>
      <c r="GL29" s="2"/>
      <c r="GM29" s="2"/>
      <c r="GN29" s="77"/>
      <c r="GO29" s="2"/>
      <c r="GP29" s="18"/>
      <c r="GQ29" s="85" t="s">
        <v>167</v>
      </c>
      <c r="GR29" s="2"/>
      <c r="GS29" s="2"/>
      <c r="GT29" s="2"/>
      <c r="GU29" s="2"/>
      <c r="GV29" s="2"/>
      <c r="GW29" s="77"/>
      <c r="GX29" s="2"/>
      <c r="GY29" s="18"/>
      <c r="GZ29" s="85" t="s">
        <v>167</v>
      </c>
      <c r="HA29" s="2"/>
      <c r="HB29" s="2"/>
      <c r="HC29" s="2"/>
      <c r="HD29" s="2"/>
      <c r="HE29" s="2"/>
      <c r="HF29" s="77"/>
      <c r="HG29" s="2"/>
      <c r="HH29" s="18"/>
      <c r="HI29" s="85" t="s">
        <v>167</v>
      </c>
      <c r="HJ29" s="2"/>
      <c r="HK29" s="2"/>
      <c r="HL29" s="2"/>
      <c r="HM29" s="2"/>
      <c r="HN29" s="2"/>
      <c r="HO29" s="77"/>
      <c r="HP29" s="2"/>
      <c r="HQ29" s="99"/>
      <c r="HR29" s="85" t="s">
        <v>167</v>
      </c>
      <c r="HS29" s="2"/>
      <c r="HT29" s="2"/>
      <c r="HU29" s="2"/>
      <c r="HV29" s="2"/>
      <c r="HW29" s="2"/>
      <c r="HX29" s="77"/>
      <c r="HY29" s="2"/>
      <c r="HZ29" s="99"/>
    </row>
    <row r="30" spans="1:234" ht="22.5" customHeight="1" x14ac:dyDescent="0.25">
      <c r="A30" s="85" t="s">
        <v>168</v>
      </c>
      <c r="B30" s="2"/>
      <c r="C30" s="2"/>
      <c r="D30" s="2"/>
      <c r="E30" s="2"/>
      <c r="F30" s="2"/>
      <c r="G30" s="77"/>
      <c r="H30" s="2"/>
      <c r="I30" s="18"/>
      <c r="J30" s="85" t="s">
        <v>168</v>
      </c>
      <c r="K30" s="2"/>
      <c r="L30" s="2"/>
      <c r="M30" s="2"/>
      <c r="N30" s="2"/>
      <c r="O30" s="2"/>
      <c r="P30" s="77"/>
      <c r="Q30" s="2"/>
      <c r="R30" s="18"/>
      <c r="S30" s="85" t="s">
        <v>168</v>
      </c>
      <c r="T30" s="2"/>
      <c r="U30" s="2"/>
      <c r="V30" s="2"/>
      <c r="W30" s="2"/>
      <c r="X30" s="2"/>
      <c r="Y30" s="77"/>
      <c r="Z30" s="2"/>
      <c r="AA30" s="18"/>
      <c r="AB30" s="85" t="s">
        <v>168</v>
      </c>
      <c r="AC30" s="2"/>
      <c r="AD30" s="2"/>
      <c r="AE30" s="2"/>
      <c r="AF30" s="2"/>
      <c r="AG30" s="2"/>
      <c r="AH30" s="77"/>
      <c r="AI30" s="2"/>
      <c r="AJ30" s="18"/>
      <c r="AK30" s="85" t="s">
        <v>168</v>
      </c>
      <c r="AL30" s="2"/>
      <c r="AM30" s="2"/>
      <c r="AN30" s="2"/>
      <c r="AO30" s="2"/>
      <c r="AP30" s="2"/>
      <c r="AQ30" s="77"/>
      <c r="AR30" s="2"/>
      <c r="AS30" s="18"/>
      <c r="AT30" s="85" t="s">
        <v>168</v>
      </c>
      <c r="AU30" s="2"/>
      <c r="AV30" s="2"/>
      <c r="AW30" s="2"/>
      <c r="AX30" s="2"/>
      <c r="AY30" s="2"/>
      <c r="AZ30" s="77"/>
      <c r="BA30" s="2"/>
      <c r="BB30" s="18"/>
      <c r="BC30" s="85" t="s">
        <v>168</v>
      </c>
      <c r="BD30" s="2"/>
      <c r="BE30" s="2"/>
      <c r="BF30" s="2"/>
      <c r="BG30" s="2"/>
      <c r="BH30" s="2"/>
      <c r="BI30" s="77"/>
      <c r="BJ30" s="2"/>
      <c r="BK30" s="18"/>
      <c r="BL30" s="85" t="s">
        <v>168</v>
      </c>
      <c r="BM30" s="2"/>
      <c r="BN30" s="2"/>
      <c r="BO30" s="2"/>
      <c r="BP30" s="2"/>
      <c r="BQ30" s="2"/>
      <c r="BR30" s="77"/>
      <c r="BS30" s="2"/>
      <c r="BT30" s="18"/>
      <c r="BU30" s="85" t="s">
        <v>168</v>
      </c>
      <c r="BV30" s="2"/>
      <c r="BW30" s="2"/>
      <c r="BX30" s="2"/>
      <c r="BY30" s="2"/>
      <c r="BZ30" s="2"/>
      <c r="CA30" s="77"/>
      <c r="CB30" s="2"/>
      <c r="CC30" s="18"/>
      <c r="CD30" s="85" t="s">
        <v>168</v>
      </c>
      <c r="CE30" s="2"/>
      <c r="CF30" s="2"/>
      <c r="CG30" s="2"/>
      <c r="CH30" s="2"/>
      <c r="CI30" s="2"/>
      <c r="CJ30" s="77"/>
      <c r="CK30" s="2"/>
      <c r="CL30" s="18"/>
      <c r="CM30" s="85" t="s">
        <v>168</v>
      </c>
      <c r="CN30" s="2"/>
      <c r="CO30" s="2"/>
      <c r="CP30" s="2"/>
      <c r="CQ30" s="2"/>
      <c r="CR30" s="2"/>
      <c r="CS30" s="77"/>
      <c r="CT30" s="2"/>
      <c r="CU30" s="18"/>
      <c r="CV30" s="85" t="s">
        <v>168</v>
      </c>
      <c r="CW30" s="2"/>
      <c r="CX30" s="2"/>
      <c r="CY30" s="2"/>
      <c r="CZ30" s="2"/>
      <c r="DA30" s="2"/>
      <c r="DB30" s="77"/>
      <c r="DC30" s="2"/>
      <c r="DD30" s="18"/>
      <c r="DE30" s="85" t="s">
        <v>168</v>
      </c>
      <c r="DF30" s="2"/>
      <c r="DG30" s="2"/>
      <c r="DH30" s="2"/>
      <c r="DI30" s="2"/>
      <c r="DJ30" s="2"/>
      <c r="DK30" s="77"/>
      <c r="DL30" s="2"/>
      <c r="DM30" s="18"/>
      <c r="DN30" s="85" t="s">
        <v>168</v>
      </c>
      <c r="DO30" s="2"/>
      <c r="DP30" s="2"/>
      <c r="DQ30" s="2"/>
      <c r="DR30" s="2"/>
      <c r="DS30" s="2"/>
      <c r="DT30" s="77"/>
      <c r="DU30" s="2"/>
      <c r="DV30" s="18"/>
      <c r="DW30" s="85" t="s">
        <v>168</v>
      </c>
      <c r="DX30" s="2"/>
      <c r="DY30" s="2"/>
      <c r="DZ30" s="2"/>
      <c r="EA30" s="2"/>
      <c r="EB30" s="2"/>
      <c r="EC30" s="77"/>
      <c r="ED30" s="2"/>
      <c r="EE30" s="18"/>
      <c r="EF30" s="85" t="s">
        <v>168</v>
      </c>
      <c r="EG30" s="2"/>
      <c r="EH30" s="2"/>
      <c r="EI30" s="2"/>
      <c r="EJ30" s="2"/>
      <c r="EK30" s="2"/>
      <c r="EL30" s="77"/>
      <c r="EM30" s="2"/>
      <c r="EN30" s="18"/>
      <c r="EO30" s="85" t="s">
        <v>168</v>
      </c>
      <c r="EP30" s="2"/>
      <c r="EQ30" s="2"/>
      <c r="ER30" s="2"/>
      <c r="ES30" s="2"/>
      <c r="ET30" s="2"/>
      <c r="EU30" s="77"/>
      <c r="EV30" s="2"/>
      <c r="EW30" s="18"/>
      <c r="EX30" s="85" t="s">
        <v>168</v>
      </c>
      <c r="EY30" s="2"/>
      <c r="EZ30" s="2"/>
      <c r="FA30" s="2"/>
      <c r="FB30" s="2"/>
      <c r="FC30" s="2"/>
      <c r="FD30" s="77"/>
      <c r="FE30" s="2"/>
      <c r="FF30" s="18"/>
      <c r="FG30" s="85" t="s">
        <v>168</v>
      </c>
      <c r="FH30" s="2"/>
      <c r="FI30" s="2"/>
      <c r="FJ30" s="2"/>
      <c r="FK30" s="2"/>
      <c r="FL30" s="2"/>
      <c r="FM30" s="77"/>
      <c r="FN30" s="2"/>
      <c r="FO30" s="18"/>
      <c r="FP30" s="85" t="s">
        <v>168</v>
      </c>
      <c r="FQ30" s="2"/>
      <c r="FR30" s="2"/>
      <c r="FS30" s="2"/>
      <c r="FT30" s="2"/>
      <c r="FU30" s="2"/>
      <c r="FV30" s="77"/>
      <c r="FW30" s="2"/>
      <c r="FX30" s="18"/>
      <c r="FY30" s="85" t="s">
        <v>168</v>
      </c>
      <c r="FZ30" s="2"/>
      <c r="GA30" s="2"/>
      <c r="GB30" s="2"/>
      <c r="GC30" s="2"/>
      <c r="GD30" s="2"/>
      <c r="GE30" s="77"/>
      <c r="GF30" s="2"/>
      <c r="GG30" s="18"/>
      <c r="GH30" s="85" t="s">
        <v>168</v>
      </c>
      <c r="GI30" s="2"/>
      <c r="GJ30" s="2"/>
      <c r="GK30" s="2"/>
      <c r="GL30" s="2"/>
      <c r="GM30" s="2"/>
      <c r="GN30" s="77"/>
      <c r="GO30" s="2"/>
      <c r="GP30" s="18"/>
      <c r="GQ30" s="85" t="s">
        <v>168</v>
      </c>
      <c r="GR30" s="2"/>
      <c r="GS30" s="2"/>
      <c r="GT30" s="2"/>
      <c r="GU30" s="2"/>
      <c r="GV30" s="2"/>
      <c r="GW30" s="77"/>
      <c r="GX30" s="2"/>
      <c r="GY30" s="18"/>
      <c r="GZ30" s="85" t="s">
        <v>168</v>
      </c>
      <c r="HA30" s="2"/>
      <c r="HB30" s="2"/>
      <c r="HC30" s="2"/>
      <c r="HD30" s="2"/>
      <c r="HE30" s="2"/>
      <c r="HF30" s="77"/>
      <c r="HG30" s="2"/>
      <c r="HH30" s="18"/>
      <c r="HI30" s="85" t="s">
        <v>168</v>
      </c>
      <c r="HJ30" s="2"/>
      <c r="HK30" s="2"/>
      <c r="HL30" s="2"/>
      <c r="HM30" s="2"/>
      <c r="HN30" s="2"/>
      <c r="HO30" s="77"/>
      <c r="HP30" s="2"/>
      <c r="HQ30" s="99"/>
      <c r="HR30" s="85" t="s">
        <v>168</v>
      </c>
      <c r="HS30" s="2"/>
      <c r="HT30" s="2"/>
      <c r="HU30" s="2"/>
      <c r="HV30" s="2"/>
      <c r="HW30" s="2"/>
      <c r="HX30" s="77"/>
      <c r="HY30" s="2"/>
      <c r="HZ30" s="99"/>
    </row>
    <row r="31" spans="1:234" ht="22.5" customHeight="1" x14ac:dyDescent="0.25">
      <c r="A31" s="85" t="s">
        <v>169</v>
      </c>
      <c r="B31" s="2"/>
      <c r="C31" s="2"/>
      <c r="D31" s="2"/>
      <c r="E31" s="2"/>
      <c r="F31" s="2"/>
      <c r="G31" s="77"/>
      <c r="H31" s="2"/>
      <c r="I31" s="18"/>
      <c r="J31" s="85" t="s">
        <v>169</v>
      </c>
      <c r="K31" s="2"/>
      <c r="L31" s="2"/>
      <c r="M31" s="2"/>
      <c r="N31" s="2"/>
      <c r="O31" s="2"/>
      <c r="P31" s="77"/>
      <c r="Q31" s="2"/>
      <c r="R31" s="18"/>
      <c r="S31" s="85" t="s">
        <v>169</v>
      </c>
      <c r="T31" s="2"/>
      <c r="U31" s="2"/>
      <c r="V31" s="2"/>
      <c r="W31" s="2"/>
      <c r="X31" s="2"/>
      <c r="Y31" s="77"/>
      <c r="Z31" s="2"/>
      <c r="AA31" s="18"/>
      <c r="AB31" s="85" t="s">
        <v>169</v>
      </c>
      <c r="AC31" s="2"/>
      <c r="AD31" s="2"/>
      <c r="AE31" s="2"/>
      <c r="AF31" s="2"/>
      <c r="AG31" s="2"/>
      <c r="AH31" s="77"/>
      <c r="AI31" s="2"/>
      <c r="AJ31" s="18"/>
      <c r="AK31" s="85" t="s">
        <v>169</v>
      </c>
      <c r="AL31" s="2"/>
      <c r="AM31" s="2"/>
      <c r="AN31" s="2"/>
      <c r="AO31" s="2"/>
      <c r="AP31" s="2"/>
      <c r="AQ31" s="77"/>
      <c r="AR31" s="2"/>
      <c r="AS31" s="18"/>
      <c r="AT31" s="85" t="s">
        <v>169</v>
      </c>
      <c r="AU31" s="2"/>
      <c r="AV31" s="2"/>
      <c r="AW31" s="2"/>
      <c r="AX31" s="2"/>
      <c r="AY31" s="2"/>
      <c r="AZ31" s="77"/>
      <c r="BA31" s="2"/>
      <c r="BB31" s="18"/>
      <c r="BC31" s="85" t="s">
        <v>169</v>
      </c>
      <c r="BD31" s="2"/>
      <c r="BE31" s="2"/>
      <c r="BF31" s="2"/>
      <c r="BG31" s="2"/>
      <c r="BH31" s="2"/>
      <c r="BI31" s="77"/>
      <c r="BJ31" s="2"/>
      <c r="BK31" s="18"/>
      <c r="BL31" s="85" t="s">
        <v>169</v>
      </c>
      <c r="BM31" s="2"/>
      <c r="BN31" s="2"/>
      <c r="BO31" s="2"/>
      <c r="BP31" s="2"/>
      <c r="BQ31" s="2"/>
      <c r="BR31" s="77"/>
      <c r="BS31" s="2"/>
      <c r="BT31" s="18"/>
      <c r="BU31" s="85" t="s">
        <v>169</v>
      </c>
      <c r="BV31" s="2"/>
      <c r="BW31" s="2"/>
      <c r="BX31" s="2"/>
      <c r="BY31" s="2"/>
      <c r="BZ31" s="2"/>
      <c r="CA31" s="77"/>
      <c r="CB31" s="2"/>
      <c r="CC31" s="18"/>
      <c r="CD31" s="85" t="s">
        <v>169</v>
      </c>
      <c r="CE31" s="2"/>
      <c r="CF31" s="2"/>
      <c r="CG31" s="2"/>
      <c r="CH31" s="2"/>
      <c r="CI31" s="2"/>
      <c r="CJ31" s="77"/>
      <c r="CK31" s="2"/>
      <c r="CL31" s="18"/>
      <c r="CM31" s="85" t="s">
        <v>169</v>
      </c>
      <c r="CN31" s="2"/>
      <c r="CO31" s="2"/>
      <c r="CP31" s="2"/>
      <c r="CQ31" s="2"/>
      <c r="CR31" s="2"/>
      <c r="CS31" s="77"/>
      <c r="CT31" s="2"/>
      <c r="CU31" s="18"/>
      <c r="CV31" s="85" t="s">
        <v>169</v>
      </c>
      <c r="CW31" s="2"/>
      <c r="CX31" s="2"/>
      <c r="CY31" s="2"/>
      <c r="CZ31" s="2"/>
      <c r="DA31" s="2"/>
      <c r="DB31" s="77"/>
      <c r="DC31" s="2"/>
      <c r="DD31" s="18"/>
      <c r="DE31" s="85" t="s">
        <v>169</v>
      </c>
      <c r="DF31" s="2"/>
      <c r="DG31" s="2"/>
      <c r="DH31" s="2"/>
      <c r="DI31" s="2"/>
      <c r="DJ31" s="2"/>
      <c r="DK31" s="77"/>
      <c r="DL31" s="2"/>
      <c r="DM31" s="18"/>
      <c r="DN31" s="85" t="s">
        <v>169</v>
      </c>
      <c r="DO31" s="2"/>
      <c r="DP31" s="2"/>
      <c r="DQ31" s="2"/>
      <c r="DR31" s="2"/>
      <c r="DS31" s="2"/>
      <c r="DT31" s="77"/>
      <c r="DU31" s="2"/>
      <c r="DV31" s="18"/>
      <c r="DW31" s="85" t="s">
        <v>169</v>
      </c>
      <c r="DX31" s="2"/>
      <c r="DY31" s="2"/>
      <c r="DZ31" s="2"/>
      <c r="EA31" s="2"/>
      <c r="EB31" s="2"/>
      <c r="EC31" s="77"/>
      <c r="ED31" s="2"/>
      <c r="EE31" s="18"/>
      <c r="EF31" s="85" t="s">
        <v>169</v>
      </c>
      <c r="EG31" s="2"/>
      <c r="EH31" s="2"/>
      <c r="EI31" s="2"/>
      <c r="EJ31" s="2"/>
      <c r="EK31" s="2"/>
      <c r="EL31" s="77"/>
      <c r="EM31" s="2"/>
      <c r="EN31" s="18"/>
      <c r="EO31" s="85" t="s">
        <v>169</v>
      </c>
      <c r="EP31" s="2"/>
      <c r="EQ31" s="2"/>
      <c r="ER31" s="2"/>
      <c r="ES31" s="2"/>
      <c r="ET31" s="2"/>
      <c r="EU31" s="77"/>
      <c r="EV31" s="2"/>
      <c r="EW31" s="18"/>
      <c r="EX31" s="85" t="s">
        <v>169</v>
      </c>
      <c r="EY31" s="2"/>
      <c r="EZ31" s="2"/>
      <c r="FA31" s="2"/>
      <c r="FB31" s="2"/>
      <c r="FC31" s="2"/>
      <c r="FD31" s="77"/>
      <c r="FE31" s="2"/>
      <c r="FF31" s="18"/>
      <c r="FG31" s="85" t="s">
        <v>169</v>
      </c>
      <c r="FH31" s="2"/>
      <c r="FI31" s="2"/>
      <c r="FJ31" s="2"/>
      <c r="FK31" s="2"/>
      <c r="FL31" s="2"/>
      <c r="FM31" s="77"/>
      <c r="FN31" s="2"/>
      <c r="FO31" s="18"/>
      <c r="FP31" s="85" t="s">
        <v>169</v>
      </c>
      <c r="FQ31" s="2"/>
      <c r="FR31" s="2"/>
      <c r="FS31" s="2"/>
      <c r="FT31" s="2"/>
      <c r="FU31" s="2"/>
      <c r="FV31" s="77"/>
      <c r="FW31" s="2"/>
      <c r="FX31" s="18"/>
      <c r="FY31" s="85" t="s">
        <v>169</v>
      </c>
      <c r="FZ31" s="2"/>
      <c r="GA31" s="2"/>
      <c r="GB31" s="2"/>
      <c r="GC31" s="2"/>
      <c r="GD31" s="2"/>
      <c r="GE31" s="77"/>
      <c r="GF31" s="2"/>
      <c r="GG31" s="18"/>
      <c r="GH31" s="85" t="s">
        <v>169</v>
      </c>
      <c r="GI31" s="2"/>
      <c r="GJ31" s="2"/>
      <c r="GK31" s="2"/>
      <c r="GL31" s="2"/>
      <c r="GM31" s="2"/>
      <c r="GN31" s="77"/>
      <c r="GO31" s="2"/>
      <c r="GP31" s="18"/>
      <c r="GQ31" s="85" t="s">
        <v>169</v>
      </c>
      <c r="GR31" s="2"/>
      <c r="GS31" s="2"/>
      <c r="GT31" s="2"/>
      <c r="GU31" s="2"/>
      <c r="GV31" s="2"/>
      <c r="GW31" s="77"/>
      <c r="GX31" s="2"/>
      <c r="GY31" s="18"/>
      <c r="GZ31" s="85" t="s">
        <v>169</v>
      </c>
      <c r="HA31" s="2"/>
      <c r="HB31" s="2"/>
      <c r="HC31" s="2"/>
      <c r="HD31" s="2"/>
      <c r="HE31" s="2"/>
      <c r="HF31" s="77"/>
      <c r="HG31" s="2"/>
      <c r="HH31" s="18"/>
      <c r="HI31" s="85" t="s">
        <v>169</v>
      </c>
      <c r="HJ31" s="2"/>
      <c r="HK31" s="2"/>
      <c r="HL31" s="2"/>
      <c r="HM31" s="2"/>
      <c r="HN31" s="2"/>
      <c r="HO31" s="77"/>
      <c r="HP31" s="2"/>
      <c r="HQ31" s="99"/>
      <c r="HR31" s="85" t="s">
        <v>169</v>
      </c>
      <c r="HS31" s="2"/>
      <c r="HT31" s="2"/>
      <c r="HU31" s="2"/>
      <c r="HV31" s="2"/>
      <c r="HW31" s="2"/>
      <c r="HX31" s="77"/>
      <c r="HY31" s="2"/>
      <c r="HZ31" s="99"/>
    </row>
    <row r="32" spans="1:234" ht="22.5" customHeight="1" x14ac:dyDescent="0.25">
      <c r="A32" s="85" t="s">
        <v>170</v>
      </c>
      <c r="B32" s="2"/>
      <c r="C32" s="2"/>
      <c r="D32" s="2"/>
      <c r="E32" s="2"/>
      <c r="F32" s="2"/>
      <c r="G32" s="77"/>
      <c r="H32" s="2"/>
      <c r="I32" s="18"/>
      <c r="J32" s="85" t="s">
        <v>170</v>
      </c>
      <c r="K32" s="2"/>
      <c r="L32" s="2"/>
      <c r="M32" s="2"/>
      <c r="N32" s="2"/>
      <c r="O32" s="2"/>
      <c r="P32" s="77"/>
      <c r="Q32" s="2"/>
      <c r="R32" s="18"/>
      <c r="S32" s="85" t="s">
        <v>170</v>
      </c>
      <c r="T32" s="2"/>
      <c r="U32" s="2"/>
      <c r="V32" s="2"/>
      <c r="W32" s="2"/>
      <c r="X32" s="2"/>
      <c r="Y32" s="77"/>
      <c r="Z32" s="2"/>
      <c r="AA32" s="18"/>
      <c r="AB32" s="85" t="s">
        <v>170</v>
      </c>
      <c r="AC32" s="2"/>
      <c r="AD32" s="2"/>
      <c r="AE32" s="2"/>
      <c r="AF32" s="2"/>
      <c r="AG32" s="2"/>
      <c r="AH32" s="77"/>
      <c r="AI32" s="2"/>
      <c r="AJ32" s="18"/>
      <c r="AK32" s="85" t="s">
        <v>170</v>
      </c>
      <c r="AL32" s="2"/>
      <c r="AM32" s="2"/>
      <c r="AN32" s="2"/>
      <c r="AO32" s="2"/>
      <c r="AP32" s="2"/>
      <c r="AQ32" s="77"/>
      <c r="AR32" s="2"/>
      <c r="AS32" s="18"/>
      <c r="AT32" s="85" t="s">
        <v>170</v>
      </c>
      <c r="AU32" s="2"/>
      <c r="AV32" s="2"/>
      <c r="AW32" s="2"/>
      <c r="AX32" s="2"/>
      <c r="AY32" s="2"/>
      <c r="AZ32" s="77"/>
      <c r="BA32" s="2"/>
      <c r="BB32" s="18"/>
      <c r="BC32" s="85" t="s">
        <v>170</v>
      </c>
      <c r="BD32" s="2"/>
      <c r="BE32" s="2"/>
      <c r="BF32" s="2"/>
      <c r="BG32" s="2"/>
      <c r="BH32" s="2"/>
      <c r="BI32" s="77"/>
      <c r="BJ32" s="2"/>
      <c r="BK32" s="18"/>
      <c r="BL32" s="85" t="s">
        <v>170</v>
      </c>
      <c r="BM32" s="2"/>
      <c r="BN32" s="2"/>
      <c r="BO32" s="2"/>
      <c r="BP32" s="2"/>
      <c r="BQ32" s="2"/>
      <c r="BR32" s="77"/>
      <c r="BS32" s="2"/>
      <c r="BT32" s="18"/>
      <c r="BU32" s="85" t="s">
        <v>170</v>
      </c>
      <c r="BV32" s="2"/>
      <c r="BW32" s="2"/>
      <c r="BX32" s="2"/>
      <c r="BY32" s="2"/>
      <c r="BZ32" s="2"/>
      <c r="CA32" s="77"/>
      <c r="CB32" s="2"/>
      <c r="CC32" s="18"/>
      <c r="CD32" s="85" t="s">
        <v>170</v>
      </c>
      <c r="CE32" s="2"/>
      <c r="CF32" s="2"/>
      <c r="CG32" s="2"/>
      <c r="CH32" s="2"/>
      <c r="CI32" s="2"/>
      <c r="CJ32" s="77"/>
      <c r="CK32" s="2"/>
      <c r="CL32" s="18"/>
      <c r="CM32" s="85" t="s">
        <v>170</v>
      </c>
      <c r="CN32" s="2"/>
      <c r="CO32" s="2"/>
      <c r="CP32" s="2"/>
      <c r="CQ32" s="2"/>
      <c r="CR32" s="2"/>
      <c r="CS32" s="77"/>
      <c r="CT32" s="2"/>
      <c r="CU32" s="18"/>
      <c r="CV32" s="85" t="s">
        <v>170</v>
      </c>
      <c r="CW32" s="2"/>
      <c r="CX32" s="2"/>
      <c r="CY32" s="2"/>
      <c r="CZ32" s="2"/>
      <c r="DA32" s="2"/>
      <c r="DB32" s="77"/>
      <c r="DC32" s="2"/>
      <c r="DD32" s="18"/>
      <c r="DE32" s="85" t="s">
        <v>170</v>
      </c>
      <c r="DF32" s="2"/>
      <c r="DG32" s="2"/>
      <c r="DH32" s="2"/>
      <c r="DI32" s="2"/>
      <c r="DJ32" s="2"/>
      <c r="DK32" s="77"/>
      <c r="DL32" s="2"/>
      <c r="DM32" s="18"/>
      <c r="DN32" s="85" t="s">
        <v>170</v>
      </c>
      <c r="DO32" s="2"/>
      <c r="DP32" s="2"/>
      <c r="DQ32" s="2"/>
      <c r="DR32" s="2"/>
      <c r="DS32" s="2"/>
      <c r="DT32" s="77"/>
      <c r="DU32" s="2"/>
      <c r="DV32" s="18"/>
      <c r="DW32" s="85" t="s">
        <v>170</v>
      </c>
      <c r="DX32" s="2"/>
      <c r="DY32" s="2"/>
      <c r="DZ32" s="2"/>
      <c r="EA32" s="2"/>
      <c r="EB32" s="2"/>
      <c r="EC32" s="77"/>
      <c r="ED32" s="2"/>
      <c r="EE32" s="18"/>
      <c r="EF32" s="85" t="s">
        <v>170</v>
      </c>
      <c r="EG32" s="2"/>
      <c r="EH32" s="2"/>
      <c r="EI32" s="2"/>
      <c r="EJ32" s="2"/>
      <c r="EK32" s="2"/>
      <c r="EL32" s="77"/>
      <c r="EM32" s="2"/>
      <c r="EN32" s="18"/>
      <c r="EO32" s="85" t="s">
        <v>170</v>
      </c>
      <c r="EP32" s="2"/>
      <c r="EQ32" s="2"/>
      <c r="ER32" s="2"/>
      <c r="ES32" s="2"/>
      <c r="ET32" s="2"/>
      <c r="EU32" s="77"/>
      <c r="EV32" s="2"/>
      <c r="EW32" s="18"/>
      <c r="EX32" s="85" t="s">
        <v>170</v>
      </c>
      <c r="EY32" s="2"/>
      <c r="EZ32" s="2"/>
      <c r="FA32" s="2"/>
      <c r="FB32" s="2"/>
      <c r="FC32" s="2"/>
      <c r="FD32" s="77"/>
      <c r="FE32" s="2"/>
      <c r="FF32" s="18"/>
      <c r="FG32" s="85" t="s">
        <v>170</v>
      </c>
      <c r="FH32" s="2"/>
      <c r="FI32" s="2"/>
      <c r="FJ32" s="2"/>
      <c r="FK32" s="2"/>
      <c r="FL32" s="2"/>
      <c r="FM32" s="77"/>
      <c r="FN32" s="2"/>
      <c r="FO32" s="18"/>
      <c r="FP32" s="85" t="s">
        <v>170</v>
      </c>
      <c r="FQ32" s="2"/>
      <c r="FR32" s="2"/>
      <c r="FS32" s="2"/>
      <c r="FT32" s="2"/>
      <c r="FU32" s="2"/>
      <c r="FV32" s="77"/>
      <c r="FW32" s="2"/>
      <c r="FX32" s="18"/>
      <c r="FY32" s="85" t="s">
        <v>170</v>
      </c>
      <c r="FZ32" s="2"/>
      <c r="GA32" s="2"/>
      <c r="GB32" s="2"/>
      <c r="GC32" s="2"/>
      <c r="GD32" s="2"/>
      <c r="GE32" s="77"/>
      <c r="GF32" s="2"/>
      <c r="GG32" s="18"/>
      <c r="GH32" s="85" t="s">
        <v>170</v>
      </c>
      <c r="GI32" s="2"/>
      <c r="GJ32" s="2"/>
      <c r="GK32" s="2"/>
      <c r="GL32" s="2"/>
      <c r="GM32" s="2"/>
      <c r="GN32" s="77"/>
      <c r="GO32" s="2"/>
      <c r="GP32" s="18"/>
      <c r="GQ32" s="85" t="s">
        <v>170</v>
      </c>
      <c r="GR32" s="2"/>
      <c r="GS32" s="2"/>
      <c r="GT32" s="2"/>
      <c r="GU32" s="2"/>
      <c r="GV32" s="2"/>
      <c r="GW32" s="77"/>
      <c r="GX32" s="2"/>
      <c r="GY32" s="18"/>
      <c r="GZ32" s="85" t="s">
        <v>170</v>
      </c>
      <c r="HA32" s="2"/>
      <c r="HB32" s="2"/>
      <c r="HC32" s="2"/>
      <c r="HD32" s="2"/>
      <c r="HE32" s="2"/>
      <c r="HF32" s="77"/>
      <c r="HG32" s="2"/>
      <c r="HH32" s="18"/>
      <c r="HI32" s="85" t="s">
        <v>170</v>
      </c>
      <c r="HJ32" s="2"/>
      <c r="HK32" s="2"/>
      <c r="HL32" s="2"/>
      <c r="HM32" s="2"/>
      <c r="HN32" s="2"/>
      <c r="HO32" s="77"/>
      <c r="HP32" s="2"/>
      <c r="HQ32" s="99"/>
      <c r="HR32" s="85" t="s">
        <v>170</v>
      </c>
      <c r="HS32" s="2"/>
      <c r="HT32" s="2"/>
      <c r="HU32" s="2"/>
      <c r="HV32" s="2"/>
      <c r="HW32" s="2"/>
      <c r="HX32" s="77"/>
      <c r="HY32" s="2"/>
      <c r="HZ32" s="99"/>
    </row>
    <row r="33" spans="1:234" ht="6.75" customHeight="1" x14ac:dyDescent="0.25">
      <c r="A33" s="24"/>
      <c r="G33" s="77"/>
      <c r="J33" s="24"/>
      <c r="P33" s="77"/>
      <c r="S33" s="24"/>
      <c r="Y33" s="77"/>
      <c r="AB33" s="24"/>
      <c r="AH33" s="77"/>
      <c r="AK33" s="24"/>
      <c r="AQ33" s="77"/>
      <c r="AT33" s="24"/>
      <c r="AZ33" s="77"/>
      <c r="BC33" s="24"/>
      <c r="BI33" s="77"/>
      <c r="BL33" s="24"/>
      <c r="BR33" s="77"/>
      <c r="BU33" s="24"/>
      <c r="CA33" s="77"/>
      <c r="CD33" s="24"/>
      <c r="CJ33" s="77"/>
      <c r="CM33" s="24"/>
      <c r="CS33" s="77"/>
      <c r="CV33" s="24"/>
      <c r="DB33" s="77"/>
      <c r="DE33" s="24"/>
      <c r="DK33" s="77"/>
      <c r="DN33" s="24"/>
      <c r="DT33" s="77"/>
      <c r="DW33" s="24"/>
      <c r="EC33" s="77"/>
      <c r="EF33" s="24"/>
      <c r="EL33" s="77"/>
      <c r="EO33" s="24"/>
      <c r="EU33" s="77"/>
      <c r="EX33" s="24"/>
      <c r="FD33" s="77"/>
      <c r="FG33" s="24"/>
      <c r="FM33" s="77"/>
      <c r="FP33" s="24"/>
      <c r="FV33" s="77"/>
      <c r="FY33" s="24"/>
      <c r="GE33" s="77"/>
      <c r="GH33" s="24"/>
      <c r="GN33" s="77"/>
      <c r="GQ33" s="24"/>
      <c r="GW33" s="77"/>
      <c r="GZ33" s="24"/>
      <c r="HF33" s="77"/>
      <c r="HI33" s="24"/>
      <c r="HO33" s="77"/>
      <c r="HR33" s="24"/>
      <c r="HX33" s="77"/>
    </row>
    <row r="34" spans="1:234" ht="22.5" customHeight="1" x14ac:dyDescent="0.25">
      <c r="A34" s="85" t="s">
        <v>171</v>
      </c>
      <c r="B34" s="2"/>
      <c r="C34" s="2"/>
      <c r="D34" s="2"/>
      <c r="E34" s="2"/>
      <c r="F34" s="2"/>
      <c r="G34" s="77"/>
      <c r="H34" s="2"/>
      <c r="I34" s="18"/>
      <c r="J34" s="85" t="s">
        <v>171</v>
      </c>
      <c r="K34" s="2"/>
      <c r="L34" s="2"/>
      <c r="M34" s="2"/>
      <c r="N34" s="2"/>
      <c r="O34" s="2"/>
      <c r="P34" s="77"/>
      <c r="Q34" s="2"/>
      <c r="R34" s="18"/>
      <c r="S34" s="85" t="s">
        <v>171</v>
      </c>
      <c r="T34" s="2"/>
      <c r="U34" s="2"/>
      <c r="V34" s="2"/>
      <c r="W34" s="2"/>
      <c r="X34" s="2"/>
      <c r="Y34" s="77"/>
      <c r="Z34" s="2"/>
      <c r="AA34" s="18"/>
      <c r="AB34" s="85" t="s">
        <v>171</v>
      </c>
      <c r="AC34" s="2"/>
      <c r="AD34" s="2"/>
      <c r="AE34" s="2"/>
      <c r="AF34" s="2"/>
      <c r="AG34" s="2"/>
      <c r="AH34" s="77"/>
      <c r="AI34" s="2"/>
      <c r="AJ34" s="18"/>
      <c r="AK34" s="85" t="s">
        <v>171</v>
      </c>
      <c r="AL34" s="2"/>
      <c r="AM34" s="2"/>
      <c r="AN34" s="2"/>
      <c r="AO34" s="2"/>
      <c r="AP34" s="2"/>
      <c r="AQ34" s="77"/>
      <c r="AR34" s="2"/>
      <c r="AS34" s="18"/>
      <c r="AT34" s="85" t="s">
        <v>171</v>
      </c>
      <c r="AU34" s="2"/>
      <c r="AV34" s="2"/>
      <c r="AW34" s="2"/>
      <c r="AX34" s="2"/>
      <c r="AY34" s="2"/>
      <c r="AZ34" s="77"/>
      <c r="BA34" s="2"/>
      <c r="BB34" s="18"/>
      <c r="BC34" s="85" t="s">
        <v>171</v>
      </c>
      <c r="BD34" s="2"/>
      <c r="BE34" s="2"/>
      <c r="BF34" s="2"/>
      <c r="BG34" s="2"/>
      <c r="BH34" s="2"/>
      <c r="BI34" s="77"/>
      <c r="BJ34" s="2"/>
      <c r="BK34" s="18"/>
      <c r="BL34" s="85" t="s">
        <v>171</v>
      </c>
      <c r="BM34" s="2"/>
      <c r="BN34" s="2"/>
      <c r="BO34" s="2"/>
      <c r="BP34" s="2"/>
      <c r="BQ34" s="2"/>
      <c r="BR34" s="77"/>
      <c r="BS34" s="2"/>
      <c r="BT34" s="18"/>
      <c r="BU34" s="85" t="s">
        <v>171</v>
      </c>
      <c r="BV34" s="2"/>
      <c r="BW34" s="2"/>
      <c r="BX34" s="2"/>
      <c r="BY34" s="2"/>
      <c r="BZ34" s="2"/>
      <c r="CA34" s="77"/>
      <c r="CB34" s="2"/>
      <c r="CC34" s="18"/>
      <c r="CD34" s="85" t="s">
        <v>171</v>
      </c>
      <c r="CE34" s="2"/>
      <c r="CF34" s="2"/>
      <c r="CG34" s="2"/>
      <c r="CH34" s="2"/>
      <c r="CI34" s="2"/>
      <c r="CJ34" s="77"/>
      <c r="CK34" s="2"/>
      <c r="CL34" s="18"/>
      <c r="CM34" s="85" t="s">
        <v>171</v>
      </c>
      <c r="CN34" s="2"/>
      <c r="CO34" s="2"/>
      <c r="CP34" s="2"/>
      <c r="CQ34" s="2"/>
      <c r="CR34" s="2"/>
      <c r="CS34" s="77"/>
      <c r="CT34" s="2"/>
      <c r="CU34" s="18"/>
      <c r="CV34" s="85" t="s">
        <v>171</v>
      </c>
      <c r="CW34" s="2"/>
      <c r="CX34" s="2"/>
      <c r="CY34" s="2"/>
      <c r="CZ34" s="2"/>
      <c r="DA34" s="2"/>
      <c r="DB34" s="77"/>
      <c r="DC34" s="2"/>
      <c r="DD34" s="18"/>
      <c r="DE34" s="85" t="s">
        <v>171</v>
      </c>
      <c r="DF34" s="2"/>
      <c r="DG34" s="2"/>
      <c r="DH34" s="2"/>
      <c r="DI34" s="2"/>
      <c r="DJ34" s="2"/>
      <c r="DK34" s="77"/>
      <c r="DL34" s="2"/>
      <c r="DM34" s="18"/>
      <c r="DN34" s="85" t="s">
        <v>171</v>
      </c>
      <c r="DO34" s="2"/>
      <c r="DP34" s="2"/>
      <c r="DQ34" s="2"/>
      <c r="DR34" s="2"/>
      <c r="DS34" s="2"/>
      <c r="DT34" s="77"/>
      <c r="DU34" s="2"/>
      <c r="DV34" s="18"/>
      <c r="DW34" s="85" t="s">
        <v>171</v>
      </c>
      <c r="DX34" s="2"/>
      <c r="DY34" s="2"/>
      <c r="DZ34" s="2"/>
      <c r="EA34" s="2"/>
      <c r="EB34" s="2"/>
      <c r="EC34" s="77"/>
      <c r="ED34" s="2"/>
      <c r="EE34" s="18"/>
      <c r="EF34" s="85" t="s">
        <v>171</v>
      </c>
      <c r="EG34" s="2"/>
      <c r="EH34" s="2"/>
      <c r="EI34" s="2"/>
      <c r="EJ34" s="2"/>
      <c r="EK34" s="2"/>
      <c r="EL34" s="77"/>
      <c r="EM34" s="2"/>
      <c r="EN34" s="18"/>
      <c r="EO34" s="85" t="s">
        <v>171</v>
      </c>
      <c r="EP34" s="2"/>
      <c r="EQ34" s="2"/>
      <c r="ER34" s="2"/>
      <c r="ES34" s="2"/>
      <c r="ET34" s="2"/>
      <c r="EU34" s="77"/>
      <c r="EV34" s="2"/>
      <c r="EW34" s="18"/>
      <c r="EX34" s="85" t="s">
        <v>171</v>
      </c>
      <c r="EY34" s="2"/>
      <c r="EZ34" s="2"/>
      <c r="FA34" s="2"/>
      <c r="FB34" s="2"/>
      <c r="FC34" s="2"/>
      <c r="FD34" s="77"/>
      <c r="FE34" s="2"/>
      <c r="FF34" s="18"/>
      <c r="FG34" s="85" t="s">
        <v>171</v>
      </c>
      <c r="FH34" s="2"/>
      <c r="FI34" s="2"/>
      <c r="FJ34" s="2"/>
      <c r="FK34" s="2"/>
      <c r="FL34" s="2"/>
      <c r="FM34" s="77"/>
      <c r="FN34" s="2"/>
      <c r="FO34" s="18"/>
      <c r="FP34" s="85" t="s">
        <v>171</v>
      </c>
      <c r="FQ34" s="2"/>
      <c r="FR34" s="2"/>
      <c r="FS34" s="2"/>
      <c r="FT34" s="2"/>
      <c r="FU34" s="2"/>
      <c r="FV34" s="77"/>
      <c r="FW34" s="2"/>
      <c r="FX34" s="18"/>
      <c r="FY34" s="85" t="s">
        <v>171</v>
      </c>
      <c r="FZ34" s="2"/>
      <c r="GA34" s="2"/>
      <c r="GB34" s="2"/>
      <c r="GC34" s="2"/>
      <c r="GD34" s="2"/>
      <c r="GE34" s="77"/>
      <c r="GF34" s="2"/>
      <c r="GG34" s="18"/>
      <c r="GH34" s="85" t="s">
        <v>171</v>
      </c>
      <c r="GI34" s="2"/>
      <c r="GJ34" s="2"/>
      <c r="GK34" s="2"/>
      <c r="GL34" s="2"/>
      <c r="GM34" s="2"/>
      <c r="GN34" s="77"/>
      <c r="GO34" s="2"/>
      <c r="GP34" s="18"/>
      <c r="GQ34" s="85" t="s">
        <v>171</v>
      </c>
      <c r="GR34" s="2"/>
      <c r="GS34" s="2"/>
      <c r="GT34" s="2"/>
      <c r="GU34" s="2"/>
      <c r="GV34" s="2"/>
      <c r="GW34" s="77"/>
      <c r="GX34" s="2"/>
      <c r="GY34" s="18"/>
      <c r="GZ34" s="85" t="s">
        <v>171</v>
      </c>
      <c r="HA34" s="2"/>
      <c r="HB34" s="2"/>
      <c r="HC34" s="2"/>
      <c r="HD34" s="2"/>
      <c r="HE34" s="2"/>
      <c r="HF34" s="77"/>
      <c r="HG34" s="2"/>
      <c r="HH34" s="18"/>
      <c r="HI34" s="85" t="s">
        <v>171</v>
      </c>
      <c r="HJ34" s="2"/>
      <c r="HK34" s="2"/>
      <c r="HL34" s="2"/>
      <c r="HM34" s="2"/>
      <c r="HN34" s="2"/>
      <c r="HO34" s="77"/>
      <c r="HP34" s="2"/>
      <c r="HQ34" s="99"/>
      <c r="HR34" s="85" t="s">
        <v>171</v>
      </c>
      <c r="HS34" s="2"/>
      <c r="HT34" s="2"/>
      <c r="HU34" s="2"/>
      <c r="HV34" s="2"/>
      <c r="HW34" s="2"/>
      <c r="HX34" s="77"/>
      <c r="HY34" s="2"/>
      <c r="HZ34" s="99"/>
    </row>
    <row r="35" spans="1:234" ht="22.5" customHeight="1" x14ac:dyDescent="0.25">
      <c r="A35" s="85" t="s">
        <v>172</v>
      </c>
      <c r="B35" s="2"/>
      <c r="C35" s="2"/>
      <c r="D35" s="2"/>
      <c r="E35" s="2"/>
      <c r="F35" s="2"/>
      <c r="G35" s="77"/>
      <c r="H35" s="2"/>
      <c r="I35" s="18"/>
      <c r="J35" s="85" t="s">
        <v>172</v>
      </c>
      <c r="K35" s="2"/>
      <c r="L35" s="2"/>
      <c r="M35" s="2"/>
      <c r="N35" s="2"/>
      <c r="O35" s="2"/>
      <c r="P35" s="77"/>
      <c r="Q35" s="2"/>
      <c r="R35" s="18"/>
      <c r="S35" s="85" t="s">
        <v>172</v>
      </c>
      <c r="T35" s="2"/>
      <c r="U35" s="2"/>
      <c r="V35" s="2"/>
      <c r="W35" s="2"/>
      <c r="X35" s="2"/>
      <c r="Y35" s="77"/>
      <c r="Z35" s="2"/>
      <c r="AA35" s="18"/>
      <c r="AB35" s="85" t="s">
        <v>172</v>
      </c>
      <c r="AC35" s="2"/>
      <c r="AD35" s="2"/>
      <c r="AE35" s="2"/>
      <c r="AF35" s="2"/>
      <c r="AG35" s="2"/>
      <c r="AH35" s="77"/>
      <c r="AI35" s="2"/>
      <c r="AJ35" s="18"/>
      <c r="AK35" s="85" t="s">
        <v>172</v>
      </c>
      <c r="AL35" s="2"/>
      <c r="AM35" s="2"/>
      <c r="AN35" s="2"/>
      <c r="AO35" s="2"/>
      <c r="AP35" s="2"/>
      <c r="AQ35" s="77"/>
      <c r="AR35" s="2"/>
      <c r="AS35" s="18"/>
      <c r="AT35" s="85" t="s">
        <v>172</v>
      </c>
      <c r="AU35" s="2"/>
      <c r="AV35" s="2"/>
      <c r="AW35" s="2"/>
      <c r="AX35" s="2"/>
      <c r="AY35" s="2"/>
      <c r="AZ35" s="77"/>
      <c r="BA35" s="2"/>
      <c r="BB35" s="18"/>
      <c r="BC35" s="85" t="s">
        <v>172</v>
      </c>
      <c r="BD35" s="2"/>
      <c r="BE35" s="2"/>
      <c r="BF35" s="2"/>
      <c r="BG35" s="2"/>
      <c r="BH35" s="2"/>
      <c r="BI35" s="77"/>
      <c r="BJ35" s="2"/>
      <c r="BK35" s="18"/>
      <c r="BL35" s="85" t="s">
        <v>172</v>
      </c>
      <c r="BM35" s="2"/>
      <c r="BN35" s="2"/>
      <c r="BO35" s="2"/>
      <c r="BP35" s="2"/>
      <c r="BQ35" s="2"/>
      <c r="BR35" s="77"/>
      <c r="BS35" s="2"/>
      <c r="BT35" s="18"/>
      <c r="BU35" s="85" t="s">
        <v>172</v>
      </c>
      <c r="BV35" s="2"/>
      <c r="BW35" s="2"/>
      <c r="BX35" s="2"/>
      <c r="BY35" s="2"/>
      <c r="BZ35" s="2"/>
      <c r="CA35" s="77"/>
      <c r="CB35" s="2"/>
      <c r="CC35" s="18"/>
      <c r="CD35" s="85" t="s">
        <v>172</v>
      </c>
      <c r="CE35" s="2"/>
      <c r="CF35" s="2"/>
      <c r="CG35" s="2"/>
      <c r="CH35" s="2"/>
      <c r="CI35" s="2"/>
      <c r="CJ35" s="77"/>
      <c r="CK35" s="2"/>
      <c r="CL35" s="18"/>
      <c r="CM35" s="85" t="s">
        <v>172</v>
      </c>
      <c r="CN35" s="2"/>
      <c r="CO35" s="2"/>
      <c r="CP35" s="2"/>
      <c r="CQ35" s="2"/>
      <c r="CR35" s="2"/>
      <c r="CS35" s="77"/>
      <c r="CT35" s="2"/>
      <c r="CU35" s="18"/>
      <c r="CV35" s="85" t="s">
        <v>172</v>
      </c>
      <c r="CW35" s="2"/>
      <c r="CX35" s="2"/>
      <c r="CY35" s="2"/>
      <c r="CZ35" s="2"/>
      <c r="DA35" s="2"/>
      <c r="DB35" s="77"/>
      <c r="DC35" s="2"/>
      <c r="DD35" s="18"/>
      <c r="DE35" s="85" t="s">
        <v>172</v>
      </c>
      <c r="DF35" s="2"/>
      <c r="DG35" s="2"/>
      <c r="DH35" s="2"/>
      <c r="DI35" s="2"/>
      <c r="DJ35" s="2"/>
      <c r="DK35" s="77"/>
      <c r="DL35" s="2"/>
      <c r="DM35" s="18"/>
      <c r="DN35" s="85" t="s">
        <v>172</v>
      </c>
      <c r="DO35" s="2"/>
      <c r="DP35" s="2"/>
      <c r="DQ35" s="2"/>
      <c r="DR35" s="2"/>
      <c r="DS35" s="2"/>
      <c r="DT35" s="77"/>
      <c r="DU35" s="2"/>
      <c r="DV35" s="18"/>
      <c r="DW35" s="85" t="s">
        <v>172</v>
      </c>
      <c r="DX35" s="2"/>
      <c r="DY35" s="2"/>
      <c r="DZ35" s="2"/>
      <c r="EA35" s="2"/>
      <c r="EB35" s="2"/>
      <c r="EC35" s="77"/>
      <c r="ED35" s="2"/>
      <c r="EE35" s="18"/>
      <c r="EF35" s="85" t="s">
        <v>172</v>
      </c>
      <c r="EG35" s="2"/>
      <c r="EH35" s="2"/>
      <c r="EI35" s="2"/>
      <c r="EJ35" s="2"/>
      <c r="EK35" s="2"/>
      <c r="EL35" s="77"/>
      <c r="EM35" s="2"/>
      <c r="EN35" s="18"/>
      <c r="EO35" s="85" t="s">
        <v>172</v>
      </c>
      <c r="EP35" s="2"/>
      <c r="EQ35" s="2"/>
      <c r="ER35" s="2"/>
      <c r="ES35" s="2"/>
      <c r="ET35" s="2"/>
      <c r="EU35" s="77"/>
      <c r="EV35" s="2"/>
      <c r="EW35" s="18"/>
      <c r="EX35" s="85" t="s">
        <v>172</v>
      </c>
      <c r="EY35" s="2"/>
      <c r="EZ35" s="2"/>
      <c r="FA35" s="2"/>
      <c r="FB35" s="2"/>
      <c r="FC35" s="2"/>
      <c r="FD35" s="77"/>
      <c r="FE35" s="2"/>
      <c r="FF35" s="18"/>
      <c r="FG35" s="85" t="s">
        <v>172</v>
      </c>
      <c r="FH35" s="2"/>
      <c r="FI35" s="2"/>
      <c r="FJ35" s="2"/>
      <c r="FK35" s="2"/>
      <c r="FL35" s="2"/>
      <c r="FM35" s="77"/>
      <c r="FN35" s="2"/>
      <c r="FO35" s="18"/>
      <c r="FP35" s="85" t="s">
        <v>172</v>
      </c>
      <c r="FQ35" s="2"/>
      <c r="FR35" s="2"/>
      <c r="FS35" s="2"/>
      <c r="FT35" s="2"/>
      <c r="FU35" s="2"/>
      <c r="FV35" s="77"/>
      <c r="FW35" s="2"/>
      <c r="FX35" s="18"/>
      <c r="FY35" s="85" t="s">
        <v>172</v>
      </c>
      <c r="FZ35" s="2"/>
      <c r="GA35" s="2"/>
      <c r="GB35" s="2"/>
      <c r="GC35" s="2"/>
      <c r="GD35" s="2"/>
      <c r="GE35" s="77"/>
      <c r="GF35" s="2"/>
      <c r="GG35" s="18"/>
      <c r="GH35" s="85" t="s">
        <v>172</v>
      </c>
      <c r="GI35" s="2"/>
      <c r="GJ35" s="2"/>
      <c r="GK35" s="2"/>
      <c r="GL35" s="2"/>
      <c r="GM35" s="2"/>
      <c r="GN35" s="77"/>
      <c r="GO35" s="2"/>
      <c r="GP35" s="18"/>
      <c r="GQ35" s="85" t="s">
        <v>172</v>
      </c>
      <c r="GR35" s="2"/>
      <c r="GS35" s="2"/>
      <c r="GT35" s="2"/>
      <c r="GU35" s="2"/>
      <c r="GV35" s="2"/>
      <c r="GW35" s="77"/>
      <c r="GX35" s="2"/>
      <c r="GY35" s="18"/>
      <c r="GZ35" s="85" t="s">
        <v>172</v>
      </c>
      <c r="HA35" s="2"/>
      <c r="HB35" s="2"/>
      <c r="HC35" s="2"/>
      <c r="HD35" s="2"/>
      <c r="HE35" s="2"/>
      <c r="HF35" s="77"/>
      <c r="HG35" s="2"/>
      <c r="HH35" s="18"/>
      <c r="HI35" s="85" t="s">
        <v>172</v>
      </c>
      <c r="HJ35" s="2"/>
      <c r="HK35" s="2"/>
      <c r="HL35" s="2"/>
      <c r="HM35" s="2"/>
      <c r="HN35" s="2"/>
      <c r="HO35" s="77"/>
      <c r="HP35" s="2"/>
      <c r="HQ35" s="99"/>
      <c r="HR35" s="85" t="s">
        <v>172</v>
      </c>
      <c r="HS35" s="2"/>
      <c r="HT35" s="2"/>
      <c r="HU35" s="2"/>
      <c r="HV35" s="2"/>
      <c r="HW35" s="2"/>
      <c r="HX35" s="77"/>
      <c r="HY35" s="2"/>
      <c r="HZ35" s="99"/>
    </row>
    <row r="36" spans="1:234" ht="22.5" customHeight="1" x14ac:dyDescent="0.25">
      <c r="A36" s="85" t="s">
        <v>173</v>
      </c>
      <c r="B36" s="2"/>
      <c r="C36" s="2"/>
      <c r="D36" s="2"/>
      <c r="E36" s="2"/>
      <c r="F36" s="2"/>
      <c r="G36" s="77"/>
      <c r="H36" s="2"/>
      <c r="I36" s="18"/>
      <c r="J36" s="85" t="s">
        <v>173</v>
      </c>
      <c r="K36" s="2"/>
      <c r="L36" s="2"/>
      <c r="M36" s="2"/>
      <c r="N36" s="2"/>
      <c r="O36" s="2"/>
      <c r="P36" s="77"/>
      <c r="Q36" s="2"/>
      <c r="R36" s="18"/>
      <c r="S36" s="85" t="s">
        <v>173</v>
      </c>
      <c r="T36" s="2"/>
      <c r="U36" s="2"/>
      <c r="V36" s="2"/>
      <c r="W36" s="2"/>
      <c r="X36" s="2"/>
      <c r="Y36" s="77"/>
      <c r="Z36" s="2"/>
      <c r="AA36" s="18"/>
      <c r="AB36" s="85" t="s">
        <v>173</v>
      </c>
      <c r="AC36" s="2"/>
      <c r="AD36" s="2"/>
      <c r="AE36" s="2"/>
      <c r="AF36" s="2"/>
      <c r="AG36" s="2"/>
      <c r="AH36" s="77"/>
      <c r="AI36" s="2"/>
      <c r="AJ36" s="18"/>
      <c r="AK36" s="85" t="s">
        <v>173</v>
      </c>
      <c r="AL36" s="2"/>
      <c r="AM36" s="2"/>
      <c r="AN36" s="2"/>
      <c r="AO36" s="2"/>
      <c r="AP36" s="2"/>
      <c r="AQ36" s="77"/>
      <c r="AR36" s="2"/>
      <c r="AS36" s="18"/>
      <c r="AT36" s="85" t="s">
        <v>173</v>
      </c>
      <c r="AU36" s="2"/>
      <c r="AV36" s="2"/>
      <c r="AW36" s="2"/>
      <c r="AX36" s="2"/>
      <c r="AY36" s="2"/>
      <c r="AZ36" s="77"/>
      <c r="BA36" s="2"/>
      <c r="BB36" s="18"/>
      <c r="BC36" s="85" t="s">
        <v>173</v>
      </c>
      <c r="BD36" s="2"/>
      <c r="BE36" s="2"/>
      <c r="BF36" s="2"/>
      <c r="BG36" s="2"/>
      <c r="BH36" s="2"/>
      <c r="BI36" s="77"/>
      <c r="BJ36" s="2"/>
      <c r="BK36" s="18"/>
      <c r="BL36" s="85" t="s">
        <v>173</v>
      </c>
      <c r="BM36" s="2"/>
      <c r="BN36" s="2"/>
      <c r="BO36" s="2"/>
      <c r="BP36" s="2"/>
      <c r="BQ36" s="2"/>
      <c r="BR36" s="77"/>
      <c r="BS36" s="2"/>
      <c r="BT36" s="18"/>
      <c r="BU36" s="85" t="s">
        <v>173</v>
      </c>
      <c r="BV36" s="2"/>
      <c r="BW36" s="2"/>
      <c r="BX36" s="2"/>
      <c r="BY36" s="2"/>
      <c r="BZ36" s="2"/>
      <c r="CA36" s="77"/>
      <c r="CB36" s="2"/>
      <c r="CC36" s="18"/>
      <c r="CD36" s="85" t="s">
        <v>173</v>
      </c>
      <c r="CE36" s="2"/>
      <c r="CF36" s="2"/>
      <c r="CG36" s="2"/>
      <c r="CH36" s="2"/>
      <c r="CI36" s="2"/>
      <c r="CJ36" s="77"/>
      <c r="CK36" s="2"/>
      <c r="CL36" s="18"/>
      <c r="CM36" s="85" t="s">
        <v>173</v>
      </c>
      <c r="CN36" s="2"/>
      <c r="CO36" s="2"/>
      <c r="CP36" s="2"/>
      <c r="CQ36" s="2"/>
      <c r="CR36" s="2"/>
      <c r="CS36" s="77"/>
      <c r="CT36" s="2"/>
      <c r="CU36" s="18"/>
      <c r="CV36" s="85" t="s">
        <v>173</v>
      </c>
      <c r="CW36" s="2"/>
      <c r="CX36" s="2"/>
      <c r="CY36" s="2"/>
      <c r="CZ36" s="2"/>
      <c r="DA36" s="2"/>
      <c r="DB36" s="77"/>
      <c r="DC36" s="2"/>
      <c r="DD36" s="18"/>
      <c r="DE36" s="85" t="s">
        <v>173</v>
      </c>
      <c r="DF36" s="2"/>
      <c r="DG36" s="2"/>
      <c r="DH36" s="2"/>
      <c r="DI36" s="2"/>
      <c r="DJ36" s="2"/>
      <c r="DK36" s="77"/>
      <c r="DL36" s="2"/>
      <c r="DM36" s="18"/>
      <c r="DN36" s="85" t="s">
        <v>173</v>
      </c>
      <c r="DO36" s="2"/>
      <c r="DP36" s="2"/>
      <c r="DQ36" s="2"/>
      <c r="DR36" s="2"/>
      <c r="DS36" s="2"/>
      <c r="DT36" s="77"/>
      <c r="DU36" s="2"/>
      <c r="DV36" s="18"/>
      <c r="DW36" s="85" t="s">
        <v>173</v>
      </c>
      <c r="DX36" s="2"/>
      <c r="DY36" s="2"/>
      <c r="DZ36" s="2"/>
      <c r="EA36" s="2"/>
      <c r="EB36" s="2"/>
      <c r="EC36" s="77"/>
      <c r="ED36" s="2"/>
      <c r="EE36" s="18"/>
      <c r="EF36" s="85" t="s">
        <v>173</v>
      </c>
      <c r="EG36" s="2"/>
      <c r="EH36" s="2"/>
      <c r="EI36" s="2"/>
      <c r="EJ36" s="2"/>
      <c r="EK36" s="2"/>
      <c r="EL36" s="77"/>
      <c r="EM36" s="2"/>
      <c r="EN36" s="18"/>
      <c r="EO36" s="85" t="s">
        <v>173</v>
      </c>
      <c r="EP36" s="2"/>
      <c r="EQ36" s="2"/>
      <c r="ER36" s="2"/>
      <c r="ES36" s="2"/>
      <c r="ET36" s="2"/>
      <c r="EU36" s="77"/>
      <c r="EV36" s="2"/>
      <c r="EW36" s="18"/>
      <c r="EX36" s="85" t="s">
        <v>173</v>
      </c>
      <c r="EY36" s="2"/>
      <c r="EZ36" s="2"/>
      <c r="FA36" s="2"/>
      <c r="FB36" s="2"/>
      <c r="FC36" s="2"/>
      <c r="FD36" s="77"/>
      <c r="FE36" s="2"/>
      <c r="FF36" s="18"/>
      <c r="FG36" s="85" t="s">
        <v>173</v>
      </c>
      <c r="FH36" s="2"/>
      <c r="FI36" s="2"/>
      <c r="FJ36" s="2"/>
      <c r="FK36" s="2"/>
      <c r="FL36" s="2"/>
      <c r="FM36" s="77"/>
      <c r="FN36" s="2"/>
      <c r="FO36" s="18"/>
      <c r="FP36" s="85" t="s">
        <v>173</v>
      </c>
      <c r="FQ36" s="2"/>
      <c r="FR36" s="2"/>
      <c r="FS36" s="2"/>
      <c r="FT36" s="2"/>
      <c r="FU36" s="2"/>
      <c r="FV36" s="77"/>
      <c r="FW36" s="2"/>
      <c r="FX36" s="18"/>
      <c r="FY36" s="85" t="s">
        <v>173</v>
      </c>
      <c r="FZ36" s="2"/>
      <c r="GA36" s="2"/>
      <c r="GB36" s="2"/>
      <c r="GC36" s="2"/>
      <c r="GD36" s="2"/>
      <c r="GE36" s="77"/>
      <c r="GF36" s="2"/>
      <c r="GG36" s="18"/>
      <c r="GH36" s="85" t="s">
        <v>173</v>
      </c>
      <c r="GI36" s="2"/>
      <c r="GJ36" s="2"/>
      <c r="GK36" s="2"/>
      <c r="GL36" s="2"/>
      <c r="GM36" s="2"/>
      <c r="GN36" s="77"/>
      <c r="GO36" s="2"/>
      <c r="GP36" s="18"/>
      <c r="GQ36" s="85" t="s">
        <v>173</v>
      </c>
      <c r="GR36" s="2"/>
      <c r="GS36" s="2"/>
      <c r="GT36" s="2"/>
      <c r="GU36" s="2"/>
      <c r="GV36" s="2"/>
      <c r="GW36" s="77"/>
      <c r="GX36" s="2"/>
      <c r="GY36" s="18"/>
      <c r="GZ36" s="85" t="s">
        <v>173</v>
      </c>
      <c r="HA36" s="2"/>
      <c r="HB36" s="2"/>
      <c r="HC36" s="2"/>
      <c r="HD36" s="2"/>
      <c r="HE36" s="2"/>
      <c r="HF36" s="77"/>
      <c r="HG36" s="2"/>
      <c r="HH36" s="18"/>
      <c r="HI36" s="85" t="s">
        <v>173</v>
      </c>
      <c r="HJ36" s="2"/>
      <c r="HK36" s="2"/>
      <c r="HL36" s="2"/>
      <c r="HM36" s="2"/>
      <c r="HN36" s="2"/>
      <c r="HO36" s="77"/>
      <c r="HP36" s="2"/>
      <c r="HQ36" s="99"/>
      <c r="HR36" s="85" t="s">
        <v>173</v>
      </c>
      <c r="HS36" s="2"/>
      <c r="HT36" s="2"/>
      <c r="HU36" s="2"/>
      <c r="HV36" s="2"/>
      <c r="HW36" s="2"/>
      <c r="HX36" s="77"/>
      <c r="HY36" s="2"/>
      <c r="HZ36" s="99"/>
    </row>
    <row r="37" spans="1:234" ht="22.5" customHeight="1" x14ac:dyDescent="0.25">
      <c r="A37" s="85" t="s">
        <v>174</v>
      </c>
      <c r="B37" s="2"/>
      <c r="C37" s="2"/>
      <c r="D37" s="2"/>
      <c r="E37" s="2"/>
      <c r="F37" s="2"/>
      <c r="G37" s="77"/>
      <c r="H37" s="2"/>
      <c r="I37" s="18"/>
      <c r="J37" s="85" t="s">
        <v>174</v>
      </c>
      <c r="K37" s="2"/>
      <c r="L37" s="2"/>
      <c r="M37" s="2"/>
      <c r="N37" s="2"/>
      <c r="O37" s="2"/>
      <c r="P37" s="77"/>
      <c r="Q37" s="2"/>
      <c r="R37" s="18"/>
      <c r="S37" s="85" t="s">
        <v>174</v>
      </c>
      <c r="T37" s="2"/>
      <c r="U37" s="2"/>
      <c r="V37" s="2"/>
      <c r="W37" s="2"/>
      <c r="X37" s="2"/>
      <c r="Y37" s="77"/>
      <c r="Z37" s="2"/>
      <c r="AA37" s="18"/>
      <c r="AB37" s="85" t="s">
        <v>174</v>
      </c>
      <c r="AC37" s="2"/>
      <c r="AD37" s="2"/>
      <c r="AE37" s="2"/>
      <c r="AF37" s="2"/>
      <c r="AG37" s="2"/>
      <c r="AH37" s="77"/>
      <c r="AI37" s="2"/>
      <c r="AJ37" s="18"/>
      <c r="AK37" s="85" t="s">
        <v>174</v>
      </c>
      <c r="AL37" s="2"/>
      <c r="AM37" s="2"/>
      <c r="AN37" s="2"/>
      <c r="AO37" s="2"/>
      <c r="AP37" s="2"/>
      <c r="AQ37" s="77"/>
      <c r="AR37" s="2"/>
      <c r="AS37" s="18"/>
      <c r="AT37" s="85" t="s">
        <v>174</v>
      </c>
      <c r="AU37" s="2"/>
      <c r="AV37" s="2"/>
      <c r="AW37" s="2"/>
      <c r="AX37" s="2"/>
      <c r="AY37" s="2"/>
      <c r="AZ37" s="77"/>
      <c r="BA37" s="2"/>
      <c r="BB37" s="18"/>
      <c r="BC37" s="85" t="s">
        <v>174</v>
      </c>
      <c r="BD37" s="2"/>
      <c r="BE37" s="2"/>
      <c r="BF37" s="2"/>
      <c r="BG37" s="2"/>
      <c r="BH37" s="2"/>
      <c r="BI37" s="77"/>
      <c r="BJ37" s="2"/>
      <c r="BK37" s="18"/>
      <c r="BL37" s="85" t="s">
        <v>174</v>
      </c>
      <c r="BM37" s="2"/>
      <c r="BN37" s="2"/>
      <c r="BO37" s="2"/>
      <c r="BP37" s="2"/>
      <c r="BQ37" s="2"/>
      <c r="BR37" s="77"/>
      <c r="BS37" s="2"/>
      <c r="BT37" s="18"/>
      <c r="BU37" s="85" t="s">
        <v>174</v>
      </c>
      <c r="BV37" s="2"/>
      <c r="BW37" s="2"/>
      <c r="BX37" s="2"/>
      <c r="BY37" s="2"/>
      <c r="BZ37" s="2"/>
      <c r="CA37" s="77"/>
      <c r="CB37" s="2"/>
      <c r="CC37" s="18"/>
      <c r="CD37" s="85" t="s">
        <v>174</v>
      </c>
      <c r="CE37" s="2"/>
      <c r="CF37" s="2"/>
      <c r="CG37" s="2"/>
      <c r="CH37" s="2"/>
      <c r="CI37" s="2"/>
      <c r="CJ37" s="77"/>
      <c r="CK37" s="2"/>
      <c r="CL37" s="18"/>
      <c r="CM37" s="85" t="s">
        <v>174</v>
      </c>
      <c r="CN37" s="2"/>
      <c r="CO37" s="2"/>
      <c r="CP37" s="2"/>
      <c r="CQ37" s="2"/>
      <c r="CR37" s="2"/>
      <c r="CS37" s="77"/>
      <c r="CT37" s="2"/>
      <c r="CU37" s="18"/>
      <c r="CV37" s="85" t="s">
        <v>174</v>
      </c>
      <c r="CW37" s="2"/>
      <c r="CX37" s="2"/>
      <c r="CY37" s="2"/>
      <c r="CZ37" s="2"/>
      <c r="DA37" s="2"/>
      <c r="DB37" s="77"/>
      <c r="DC37" s="2"/>
      <c r="DD37" s="18"/>
      <c r="DE37" s="85" t="s">
        <v>174</v>
      </c>
      <c r="DF37" s="2"/>
      <c r="DG37" s="2"/>
      <c r="DH37" s="2"/>
      <c r="DI37" s="2"/>
      <c r="DJ37" s="2"/>
      <c r="DK37" s="77"/>
      <c r="DL37" s="2"/>
      <c r="DM37" s="18"/>
      <c r="DN37" s="85" t="s">
        <v>174</v>
      </c>
      <c r="DO37" s="2"/>
      <c r="DP37" s="2"/>
      <c r="DQ37" s="2"/>
      <c r="DR37" s="2"/>
      <c r="DS37" s="2"/>
      <c r="DT37" s="77"/>
      <c r="DU37" s="2"/>
      <c r="DV37" s="18"/>
      <c r="DW37" s="85" t="s">
        <v>174</v>
      </c>
      <c r="DX37" s="2"/>
      <c r="DY37" s="2"/>
      <c r="DZ37" s="2"/>
      <c r="EA37" s="2"/>
      <c r="EB37" s="2"/>
      <c r="EC37" s="77"/>
      <c r="ED37" s="2"/>
      <c r="EE37" s="18"/>
      <c r="EF37" s="85" t="s">
        <v>174</v>
      </c>
      <c r="EG37" s="2"/>
      <c r="EH37" s="2"/>
      <c r="EI37" s="2"/>
      <c r="EJ37" s="2"/>
      <c r="EK37" s="2"/>
      <c r="EL37" s="77"/>
      <c r="EM37" s="2"/>
      <c r="EN37" s="18"/>
      <c r="EO37" s="85" t="s">
        <v>174</v>
      </c>
      <c r="EP37" s="2"/>
      <c r="EQ37" s="2"/>
      <c r="ER37" s="2"/>
      <c r="ES37" s="2"/>
      <c r="ET37" s="2"/>
      <c r="EU37" s="77"/>
      <c r="EV37" s="2"/>
      <c r="EW37" s="18"/>
      <c r="EX37" s="85" t="s">
        <v>174</v>
      </c>
      <c r="EY37" s="2"/>
      <c r="EZ37" s="2"/>
      <c r="FA37" s="2"/>
      <c r="FB37" s="2"/>
      <c r="FC37" s="2"/>
      <c r="FD37" s="77"/>
      <c r="FE37" s="2"/>
      <c r="FF37" s="18"/>
      <c r="FG37" s="85" t="s">
        <v>174</v>
      </c>
      <c r="FH37" s="2"/>
      <c r="FI37" s="2"/>
      <c r="FJ37" s="2"/>
      <c r="FK37" s="2"/>
      <c r="FL37" s="2"/>
      <c r="FM37" s="77"/>
      <c r="FN37" s="2"/>
      <c r="FO37" s="18"/>
      <c r="FP37" s="85" t="s">
        <v>174</v>
      </c>
      <c r="FQ37" s="2"/>
      <c r="FR37" s="2"/>
      <c r="FS37" s="2"/>
      <c r="FT37" s="2"/>
      <c r="FU37" s="2"/>
      <c r="FV37" s="77"/>
      <c r="FW37" s="2"/>
      <c r="FX37" s="18"/>
      <c r="FY37" s="85" t="s">
        <v>174</v>
      </c>
      <c r="FZ37" s="2"/>
      <c r="GA37" s="2"/>
      <c r="GB37" s="2"/>
      <c r="GC37" s="2"/>
      <c r="GD37" s="2"/>
      <c r="GE37" s="77"/>
      <c r="GF37" s="2"/>
      <c r="GG37" s="18"/>
      <c r="GH37" s="85" t="s">
        <v>174</v>
      </c>
      <c r="GI37" s="2"/>
      <c r="GJ37" s="2"/>
      <c r="GK37" s="2"/>
      <c r="GL37" s="2"/>
      <c r="GM37" s="2"/>
      <c r="GN37" s="77"/>
      <c r="GO37" s="2"/>
      <c r="GP37" s="18"/>
      <c r="GQ37" s="85" t="s">
        <v>174</v>
      </c>
      <c r="GR37" s="2"/>
      <c r="GS37" s="2"/>
      <c r="GT37" s="2"/>
      <c r="GU37" s="2"/>
      <c r="GV37" s="2"/>
      <c r="GW37" s="77"/>
      <c r="GX37" s="2"/>
      <c r="GY37" s="18"/>
      <c r="GZ37" s="85" t="s">
        <v>174</v>
      </c>
      <c r="HA37" s="2"/>
      <c r="HB37" s="2"/>
      <c r="HC37" s="2"/>
      <c r="HD37" s="2"/>
      <c r="HE37" s="2"/>
      <c r="HF37" s="77"/>
      <c r="HG37" s="2"/>
      <c r="HH37" s="18"/>
      <c r="HI37" s="85" t="s">
        <v>174</v>
      </c>
      <c r="HJ37" s="2"/>
      <c r="HK37" s="2"/>
      <c r="HL37" s="2"/>
      <c r="HM37" s="2"/>
      <c r="HN37" s="2"/>
      <c r="HO37" s="77"/>
      <c r="HP37" s="2"/>
      <c r="HQ37" s="99"/>
      <c r="HR37" s="85" t="s">
        <v>174</v>
      </c>
      <c r="HS37" s="2"/>
      <c r="HT37" s="2"/>
      <c r="HU37" s="2"/>
      <c r="HV37" s="2"/>
      <c r="HW37" s="2"/>
      <c r="HX37" s="77"/>
      <c r="HY37" s="2"/>
      <c r="HZ37" s="99"/>
    </row>
    <row r="38" spans="1:234" ht="6.75" customHeight="1" x14ac:dyDescent="0.25">
      <c r="B38" s="77"/>
      <c r="C38" s="77"/>
      <c r="D38" s="77"/>
      <c r="E38" s="77"/>
      <c r="F38" s="77"/>
      <c r="G38" s="77"/>
      <c r="K38" s="77"/>
      <c r="L38" s="77"/>
      <c r="M38" s="77"/>
      <c r="N38" s="77"/>
      <c r="O38" s="77"/>
      <c r="P38" s="77"/>
      <c r="T38" s="77"/>
      <c r="U38" s="77"/>
      <c r="V38" s="77"/>
      <c r="W38" s="77"/>
      <c r="X38" s="77"/>
      <c r="Y38" s="77"/>
      <c r="AC38" s="77"/>
      <c r="AD38" s="77"/>
      <c r="AE38" s="77"/>
      <c r="AF38" s="77"/>
      <c r="AG38" s="77"/>
      <c r="AH38" s="77"/>
      <c r="AL38" s="77"/>
      <c r="AM38" s="77"/>
      <c r="AN38" s="77"/>
      <c r="AO38" s="77"/>
      <c r="AP38" s="77"/>
      <c r="AQ38" s="77"/>
      <c r="AU38" s="77"/>
      <c r="AV38" s="77"/>
      <c r="AW38" s="77"/>
      <c r="AX38" s="77"/>
      <c r="AY38" s="77"/>
      <c r="AZ38" s="77"/>
      <c r="BD38" s="77"/>
      <c r="BE38" s="77"/>
      <c r="BF38" s="77"/>
      <c r="BG38" s="77"/>
      <c r="BH38" s="77"/>
      <c r="BI38" s="77"/>
      <c r="BM38" s="77"/>
      <c r="BN38" s="77"/>
      <c r="BO38" s="77"/>
      <c r="BP38" s="77"/>
      <c r="BQ38" s="77"/>
      <c r="BR38" s="77"/>
      <c r="BV38" s="77"/>
      <c r="BW38" s="77"/>
      <c r="BX38" s="77"/>
      <c r="BY38" s="77"/>
      <c r="BZ38" s="77"/>
      <c r="CA38" s="77"/>
      <c r="CE38" s="77"/>
      <c r="CF38" s="77"/>
      <c r="CG38" s="77"/>
      <c r="CH38" s="77"/>
      <c r="CI38" s="77"/>
      <c r="CJ38" s="77"/>
      <c r="CN38" s="77"/>
      <c r="CO38" s="77"/>
      <c r="CP38" s="77"/>
      <c r="CQ38" s="77"/>
      <c r="CR38" s="77"/>
      <c r="CS38" s="77"/>
      <c r="CW38" s="77"/>
      <c r="CX38" s="77"/>
      <c r="CY38" s="77"/>
      <c r="CZ38" s="77"/>
      <c r="DA38" s="77"/>
      <c r="DB38" s="77"/>
      <c r="DF38" s="77"/>
      <c r="DG38" s="77"/>
      <c r="DH38" s="77"/>
      <c r="DI38" s="77"/>
      <c r="DJ38" s="77"/>
      <c r="DK38" s="77"/>
      <c r="DO38" s="77"/>
      <c r="DP38" s="77"/>
      <c r="DQ38" s="77"/>
      <c r="DR38" s="77"/>
      <c r="DS38" s="77"/>
      <c r="DT38" s="77"/>
      <c r="DX38" s="77"/>
      <c r="DY38" s="77"/>
      <c r="DZ38" s="77"/>
      <c r="EA38" s="77"/>
      <c r="EB38" s="77"/>
      <c r="EC38" s="77"/>
      <c r="EG38" s="77"/>
      <c r="EH38" s="77"/>
      <c r="EI38" s="77"/>
      <c r="EJ38" s="77"/>
      <c r="EK38" s="77"/>
      <c r="EL38" s="77"/>
      <c r="EP38" s="77"/>
      <c r="EQ38" s="77"/>
      <c r="ER38" s="77"/>
      <c r="ES38" s="77"/>
      <c r="ET38" s="77"/>
      <c r="EU38" s="77"/>
      <c r="EY38" s="77"/>
      <c r="EZ38" s="77"/>
      <c r="FA38" s="77"/>
      <c r="FB38" s="77"/>
      <c r="FC38" s="77"/>
      <c r="FD38" s="77"/>
      <c r="FH38" s="77"/>
      <c r="FI38" s="77"/>
      <c r="FJ38" s="77"/>
      <c r="FK38" s="77"/>
      <c r="FL38" s="77"/>
      <c r="FM38" s="77"/>
      <c r="FQ38" s="77"/>
      <c r="FR38" s="77"/>
      <c r="FS38" s="77"/>
      <c r="FT38" s="77"/>
      <c r="FU38" s="77"/>
      <c r="FV38" s="77"/>
      <c r="FZ38" s="77"/>
      <c r="GA38" s="77"/>
      <c r="GB38" s="77"/>
      <c r="GC38" s="77"/>
      <c r="GD38" s="77"/>
      <c r="GE38" s="77"/>
      <c r="GI38" s="77"/>
      <c r="GJ38" s="77"/>
      <c r="GK38" s="77"/>
      <c r="GL38" s="77"/>
      <c r="GM38" s="77"/>
      <c r="GN38" s="77"/>
      <c r="GR38" s="77"/>
      <c r="GS38" s="77"/>
      <c r="GT38" s="77"/>
      <c r="GU38" s="77"/>
      <c r="GV38" s="77"/>
      <c r="GW38" s="77"/>
      <c r="HA38" s="77"/>
      <c r="HB38" s="77"/>
      <c r="HC38" s="77"/>
      <c r="HD38" s="77"/>
      <c r="HE38" s="77"/>
      <c r="HF38" s="77"/>
      <c r="HJ38" s="77"/>
      <c r="HK38" s="77"/>
      <c r="HL38" s="77"/>
      <c r="HM38" s="77"/>
      <c r="HN38" s="77"/>
      <c r="HO38" s="77"/>
      <c r="HS38" s="77"/>
      <c r="HT38" s="77"/>
      <c r="HU38" s="77"/>
      <c r="HV38" s="77"/>
      <c r="HW38" s="77"/>
      <c r="HX38" s="77"/>
    </row>
    <row r="39" spans="1:234" x14ac:dyDescent="0.25">
      <c r="A39" s="79" t="s">
        <v>239</v>
      </c>
      <c r="B39" s="2"/>
      <c r="C39" s="2"/>
      <c r="D39" s="2"/>
      <c r="E39" s="2"/>
      <c r="F39" s="2"/>
      <c r="H39" s="2"/>
      <c r="I39" s="18"/>
      <c r="J39" s="79" t="s">
        <v>239</v>
      </c>
      <c r="K39" s="2"/>
      <c r="L39" s="2"/>
      <c r="M39" s="2"/>
      <c r="N39" s="2"/>
      <c r="O39" s="2"/>
      <c r="Q39" s="2"/>
      <c r="R39" s="18"/>
      <c r="S39" s="79" t="s">
        <v>239</v>
      </c>
      <c r="T39" s="2"/>
      <c r="U39" s="2"/>
      <c r="V39" s="2"/>
      <c r="W39" s="2"/>
      <c r="X39" s="2"/>
      <c r="Z39" s="2"/>
      <c r="AA39" s="18"/>
      <c r="AB39" s="79" t="s">
        <v>239</v>
      </c>
      <c r="AC39" s="2"/>
      <c r="AD39" s="2"/>
      <c r="AE39" s="2"/>
      <c r="AF39" s="2"/>
      <c r="AG39" s="2"/>
      <c r="AI39" s="2"/>
      <c r="AJ39" s="18"/>
      <c r="AK39" s="79" t="s">
        <v>239</v>
      </c>
      <c r="AL39" s="2"/>
      <c r="AM39" s="2"/>
      <c r="AN39" s="2"/>
      <c r="AO39" s="2"/>
      <c r="AP39" s="2"/>
      <c r="AR39" s="2"/>
      <c r="AS39" s="18"/>
      <c r="AT39" s="79" t="s">
        <v>239</v>
      </c>
      <c r="AU39" s="2"/>
      <c r="AV39" s="2"/>
      <c r="AW39" s="2"/>
      <c r="AX39" s="2"/>
      <c r="AY39" s="2"/>
      <c r="BA39" s="2"/>
      <c r="BB39" s="18"/>
      <c r="BC39" s="79" t="s">
        <v>239</v>
      </c>
      <c r="BD39" s="2"/>
      <c r="BE39" s="2"/>
      <c r="BF39" s="2"/>
      <c r="BG39" s="2"/>
      <c r="BH39" s="2"/>
      <c r="BJ39" s="2"/>
      <c r="BK39" s="18"/>
      <c r="BL39" s="79" t="s">
        <v>239</v>
      </c>
      <c r="BM39" s="2"/>
      <c r="BN39" s="2"/>
      <c r="BO39" s="2"/>
      <c r="BP39" s="2"/>
      <c r="BQ39" s="2"/>
      <c r="BS39" s="2"/>
      <c r="BT39" s="18"/>
      <c r="BU39" s="79" t="s">
        <v>239</v>
      </c>
      <c r="BV39" s="2"/>
      <c r="BW39" s="2"/>
      <c r="BX39" s="2"/>
      <c r="BY39" s="2"/>
      <c r="BZ39" s="2"/>
      <c r="CB39" s="2"/>
      <c r="CC39" s="18"/>
      <c r="CD39" s="79" t="s">
        <v>239</v>
      </c>
      <c r="CE39" s="2"/>
      <c r="CF39" s="2"/>
      <c r="CG39" s="2"/>
      <c r="CH39" s="2"/>
      <c r="CI39" s="2"/>
      <c r="CK39" s="2"/>
      <c r="CL39" s="18"/>
      <c r="CM39" s="79" t="s">
        <v>239</v>
      </c>
      <c r="CN39" s="2"/>
      <c r="CO39" s="2"/>
      <c r="CP39" s="2"/>
      <c r="CQ39" s="2"/>
      <c r="CR39" s="2"/>
      <c r="CT39" s="2"/>
      <c r="CU39" s="18"/>
      <c r="CV39" s="79" t="s">
        <v>239</v>
      </c>
      <c r="CW39" s="2"/>
      <c r="CX39" s="2"/>
      <c r="CY39" s="2"/>
      <c r="CZ39" s="2"/>
      <c r="DA39" s="2"/>
      <c r="DC39" s="2"/>
      <c r="DD39" s="18"/>
      <c r="DE39" s="79" t="s">
        <v>239</v>
      </c>
      <c r="DF39" s="2"/>
      <c r="DG39" s="2"/>
      <c r="DH39" s="2"/>
      <c r="DI39" s="2"/>
      <c r="DJ39" s="2"/>
      <c r="DL39" s="2"/>
      <c r="DM39" s="18"/>
      <c r="DN39" s="79" t="s">
        <v>239</v>
      </c>
      <c r="DO39" s="2"/>
      <c r="DP39" s="2"/>
      <c r="DQ39" s="2"/>
      <c r="DR39" s="2"/>
      <c r="DS39" s="2"/>
      <c r="DU39" s="2"/>
      <c r="DV39" s="18"/>
      <c r="DW39" s="79" t="s">
        <v>239</v>
      </c>
      <c r="DX39" s="2"/>
      <c r="DY39" s="2"/>
      <c r="DZ39" s="2"/>
      <c r="EA39" s="2"/>
      <c r="EB39" s="2"/>
      <c r="ED39" s="2"/>
      <c r="EE39" s="18"/>
      <c r="EF39" s="79" t="s">
        <v>239</v>
      </c>
      <c r="EG39" s="2"/>
      <c r="EH39" s="2"/>
      <c r="EI39" s="2"/>
      <c r="EJ39" s="2"/>
      <c r="EK39" s="2"/>
      <c r="EM39" s="2"/>
      <c r="EN39" s="18"/>
      <c r="EO39" s="79" t="s">
        <v>239</v>
      </c>
      <c r="EP39" s="2"/>
      <c r="EQ39" s="2"/>
      <c r="ER39" s="2"/>
      <c r="ES39" s="2"/>
      <c r="ET39" s="2"/>
      <c r="EV39" s="2"/>
      <c r="EW39" s="18"/>
      <c r="EX39" s="79" t="s">
        <v>239</v>
      </c>
      <c r="EY39" s="2"/>
      <c r="EZ39" s="2"/>
      <c r="FA39" s="2"/>
      <c r="FB39" s="2"/>
      <c r="FC39" s="2"/>
      <c r="FE39" s="2"/>
      <c r="FF39" s="18"/>
      <c r="FG39" s="79" t="s">
        <v>239</v>
      </c>
      <c r="FH39" s="2"/>
      <c r="FI39" s="2"/>
      <c r="FJ39" s="2"/>
      <c r="FK39" s="2"/>
      <c r="FL39" s="2"/>
      <c r="FN39" s="2"/>
      <c r="FO39" s="18"/>
      <c r="FP39" s="79" t="s">
        <v>239</v>
      </c>
      <c r="FQ39" s="2"/>
      <c r="FR39" s="2"/>
      <c r="FS39" s="2"/>
      <c r="FT39" s="2"/>
      <c r="FU39" s="2"/>
      <c r="FW39" s="2"/>
      <c r="FX39" s="18"/>
      <c r="FY39" s="79" t="s">
        <v>239</v>
      </c>
      <c r="FZ39" s="2"/>
      <c r="GA39" s="2"/>
      <c r="GB39" s="2"/>
      <c r="GC39" s="2"/>
      <c r="GD39" s="2"/>
      <c r="GF39" s="2"/>
      <c r="GG39" s="18"/>
      <c r="GH39" s="79" t="s">
        <v>239</v>
      </c>
      <c r="GI39" s="2"/>
      <c r="GJ39" s="2"/>
      <c r="GK39" s="2"/>
      <c r="GL39" s="2"/>
      <c r="GM39" s="2"/>
      <c r="GO39" s="2"/>
      <c r="GP39" s="18"/>
      <c r="GQ39" s="79" t="s">
        <v>239</v>
      </c>
      <c r="GR39" s="2"/>
      <c r="GS39" s="2"/>
      <c r="GT39" s="2"/>
      <c r="GU39" s="2"/>
      <c r="GV39" s="2"/>
      <c r="GX39" s="2"/>
      <c r="GY39" s="18"/>
      <c r="GZ39" s="79" t="s">
        <v>239</v>
      </c>
      <c r="HA39" s="2"/>
      <c r="HB39" s="2"/>
      <c r="HC39" s="2"/>
      <c r="HD39" s="2"/>
      <c r="HE39" s="2"/>
      <c r="HG39" s="2"/>
      <c r="HH39" s="18"/>
      <c r="HI39" s="79" t="s">
        <v>239</v>
      </c>
      <c r="HJ39" s="2"/>
      <c r="HK39" s="2"/>
      <c r="HL39" s="2"/>
      <c r="HM39" s="2"/>
      <c r="HN39" s="2"/>
      <c r="HP39" s="2"/>
      <c r="HQ39" s="99"/>
      <c r="HR39" s="79" t="s">
        <v>239</v>
      </c>
      <c r="HS39" s="2"/>
      <c r="HT39" s="2"/>
      <c r="HU39" s="2"/>
      <c r="HV39" s="2"/>
      <c r="HW39" s="2"/>
      <c r="HY39" s="2"/>
      <c r="HZ39" s="99"/>
    </row>
    <row r="40" spans="1:234" x14ac:dyDescent="0.25">
      <c r="A40" s="79" t="s">
        <v>238</v>
      </c>
      <c r="B40" s="2"/>
      <c r="C40" s="2"/>
      <c r="D40" s="2"/>
      <c r="E40" s="2"/>
      <c r="F40" s="2"/>
      <c r="H40" s="2"/>
      <c r="I40" s="18"/>
      <c r="J40" s="79" t="s">
        <v>238</v>
      </c>
      <c r="K40" s="2"/>
      <c r="L40" s="2"/>
      <c r="M40" s="2"/>
      <c r="N40" s="2"/>
      <c r="O40" s="2"/>
      <c r="Q40" s="2"/>
      <c r="R40" s="18"/>
      <c r="S40" s="79" t="s">
        <v>238</v>
      </c>
      <c r="T40" s="2"/>
      <c r="U40" s="2"/>
      <c r="V40" s="2"/>
      <c r="W40" s="2"/>
      <c r="X40" s="2"/>
      <c r="Z40" s="2"/>
      <c r="AA40" s="18"/>
      <c r="AB40" s="79" t="s">
        <v>238</v>
      </c>
      <c r="AC40" s="2"/>
      <c r="AD40" s="2"/>
      <c r="AE40" s="2"/>
      <c r="AF40" s="2"/>
      <c r="AG40" s="2"/>
      <c r="AI40" s="2"/>
      <c r="AJ40" s="18"/>
      <c r="AK40" s="79" t="s">
        <v>238</v>
      </c>
      <c r="AL40" s="2"/>
      <c r="AM40" s="2"/>
      <c r="AN40" s="2"/>
      <c r="AO40" s="2"/>
      <c r="AP40" s="2"/>
      <c r="AR40" s="2"/>
      <c r="AS40" s="18"/>
      <c r="AT40" s="79" t="s">
        <v>238</v>
      </c>
      <c r="AU40" s="2"/>
      <c r="AV40" s="2"/>
      <c r="AW40" s="2"/>
      <c r="AX40" s="2"/>
      <c r="AY40" s="2"/>
      <c r="BA40" s="2"/>
      <c r="BB40" s="18"/>
      <c r="BC40" s="79" t="s">
        <v>238</v>
      </c>
      <c r="BD40" s="2"/>
      <c r="BE40" s="2"/>
      <c r="BF40" s="2"/>
      <c r="BG40" s="2"/>
      <c r="BH40" s="2"/>
      <c r="BJ40" s="2"/>
      <c r="BK40" s="18"/>
      <c r="BL40" s="79" t="s">
        <v>238</v>
      </c>
      <c r="BM40" s="2"/>
      <c r="BN40" s="2"/>
      <c r="BO40" s="2"/>
      <c r="BP40" s="2"/>
      <c r="BQ40" s="2"/>
      <c r="BS40" s="2"/>
      <c r="BT40" s="18"/>
      <c r="BU40" s="79" t="s">
        <v>238</v>
      </c>
      <c r="BV40" s="2"/>
      <c r="BW40" s="2"/>
      <c r="BX40" s="2"/>
      <c r="BY40" s="2"/>
      <c r="BZ40" s="2"/>
      <c r="CB40" s="2"/>
      <c r="CC40" s="18"/>
      <c r="CD40" s="79" t="s">
        <v>238</v>
      </c>
      <c r="CE40" s="2"/>
      <c r="CF40" s="2"/>
      <c r="CG40" s="2"/>
      <c r="CH40" s="2"/>
      <c r="CI40" s="2"/>
      <c r="CK40" s="2"/>
      <c r="CL40" s="18"/>
      <c r="CM40" s="79" t="s">
        <v>238</v>
      </c>
      <c r="CN40" s="2"/>
      <c r="CO40" s="2"/>
      <c r="CP40" s="2"/>
      <c r="CQ40" s="2"/>
      <c r="CR40" s="2"/>
      <c r="CT40" s="2"/>
      <c r="CU40" s="18"/>
      <c r="CV40" s="79" t="s">
        <v>238</v>
      </c>
      <c r="CW40" s="2"/>
      <c r="CX40" s="2"/>
      <c r="CY40" s="2"/>
      <c r="CZ40" s="2"/>
      <c r="DA40" s="2"/>
      <c r="DC40" s="2"/>
      <c r="DD40" s="18"/>
      <c r="DE40" s="79" t="s">
        <v>238</v>
      </c>
      <c r="DF40" s="2"/>
      <c r="DG40" s="2"/>
      <c r="DH40" s="2"/>
      <c r="DI40" s="2"/>
      <c r="DJ40" s="2"/>
      <c r="DL40" s="2"/>
      <c r="DM40" s="18"/>
      <c r="DN40" s="79" t="s">
        <v>238</v>
      </c>
      <c r="DO40" s="2"/>
      <c r="DP40" s="2"/>
      <c r="DQ40" s="2"/>
      <c r="DR40" s="2"/>
      <c r="DS40" s="2"/>
      <c r="DU40" s="2"/>
      <c r="DV40" s="18"/>
      <c r="DW40" s="79" t="s">
        <v>238</v>
      </c>
      <c r="DX40" s="2"/>
      <c r="DY40" s="2"/>
      <c r="DZ40" s="2"/>
      <c r="EA40" s="2"/>
      <c r="EB40" s="2"/>
      <c r="ED40" s="2"/>
      <c r="EE40" s="18"/>
      <c r="EF40" s="79" t="s">
        <v>238</v>
      </c>
      <c r="EG40" s="2"/>
      <c r="EH40" s="2"/>
      <c r="EI40" s="2"/>
      <c r="EJ40" s="2"/>
      <c r="EK40" s="2"/>
      <c r="EM40" s="2"/>
      <c r="EN40" s="18"/>
      <c r="EO40" s="79" t="s">
        <v>238</v>
      </c>
      <c r="EP40" s="2"/>
      <c r="EQ40" s="2"/>
      <c r="ER40" s="2"/>
      <c r="ES40" s="2"/>
      <c r="ET40" s="2"/>
      <c r="EV40" s="2"/>
      <c r="EW40" s="18"/>
      <c r="EX40" s="79" t="s">
        <v>238</v>
      </c>
      <c r="EY40" s="2"/>
      <c r="EZ40" s="2"/>
      <c r="FA40" s="2"/>
      <c r="FB40" s="2"/>
      <c r="FC40" s="2"/>
      <c r="FE40" s="2"/>
      <c r="FF40" s="18"/>
      <c r="FG40" s="79" t="s">
        <v>238</v>
      </c>
      <c r="FH40" s="2"/>
      <c r="FI40" s="2"/>
      <c r="FJ40" s="2"/>
      <c r="FK40" s="2"/>
      <c r="FL40" s="2"/>
      <c r="FN40" s="2"/>
      <c r="FO40" s="18"/>
      <c r="FP40" s="79" t="s">
        <v>238</v>
      </c>
      <c r="FQ40" s="2"/>
      <c r="FR40" s="2"/>
      <c r="FS40" s="2"/>
      <c r="FT40" s="2"/>
      <c r="FU40" s="2"/>
      <c r="FW40" s="2"/>
      <c r="FX40" s="18"/>
      <c r="FY40" s="79" t="s">
        <v>238</v>
      </c>
      <c r="FZ40" s="2"/>
      <c r="GA40" s="2"/>
      <c r="GB40" s="2"/>
      <c r="GC40" s="2"/>
      <c r="GD40" s="2"/>
      <c r="GF40" s="2"/>
      <c r="GG40" s="18"/>
      <c r="GH40" s="79" t="s">
        <v>238</v>
      </c>
      <c r="GI40" s="2"/>
      <c r="GJ40" s="2"/>
      <c r="GK40" s="2"/>
      <c r="GL40" s="2"/>
      <c r="GM40" s="2"/>
      <c r="GO40" s="2"/>
      <c r="GP40" s="18"/>
      <c r="GQ40" s="79" t="s">
        <v>238</v>
      </c>
      <c r="GR40" s="2"/>
      <c r="GS40" s="2"/>
      <c r="GT40" s="2"/>
      <c r="GU40" s="2"/>
      <c r="GV40" s="2"/>
      <c r="GX40" s="2"/>
      <c r="GY40" s="18"/>
      <c r="GZ40" s="79" t="s">
        <v>238</v>
      </c>
      <c r="HA40" s="2"/>
      <c r="HB40" s="2"/>
      <c r="HC40" s="2"/>
      <c r="HD40" s="2"/>
      <c r="HE40" s="2"/>
      <c r="HG40" s="2"/>
      <c r="HH40" s="18"/>
      <c r="HI40" s="79" t="s">
        <v>238</v>
      </c>
      <c r="HJ40" s="2"/>
      <c r="HK40" s="2"/>
      <c r="HL40" s="2"/>
      <c r="HM40" s="2"/>
      <c r="HN40" s="2"/>
      <c r="HP40" s="2"/>
      <c r="HQ40" s="99"/>
      <c r="HR40" s="79" t="s">
        <v>238</v>
      </c>
      <c r="HS40" s="2"/>
      <c r="HT40" s="2"/>
      <c r="HU40" s="2"/>
      <c r="HV40" s="2"/>
      <c r="HW40" s="2"/>
      <c r="HY40" s="2"/>
      <c r="HZ40" s="99"/>
    </row>
    <row r="41" spans="1:234" x14ac:dyDescent="0.25">
      <c r="A41" s="79" t="s">
        <v>237</v>
      </c>
      <c r="B41" s="2"/>
      <c r="C41" s="2"/>
      <c r="D41" s="2"/>
      <c r="E41" s="2"/>
      <c r="F41" s="2"/>
      <c r="H41" s="2"/>
      <c r="I41" s="18"/>
      <c r="J41" s="79" t="s">
        <v>237</v>
      </c>
      <c r="K41" s="2"/>
      <c r="L41" s="2"/>
      <c r="M41" s="2"/>
      <c r="N41" s="2"/>
      <c r="O41" s="2"/>
      <c r="Q41" s="2"/>
      <c r="R41" s="18"/>
      <c r="S41" s="79" t="s">
        <v>237</v>
      </c>
      <c r="T41" s="2"/>
      <c r="U41" s="2"/>
      <c r="V41" s="2"/>
      <c r="W41" s="2"/>
      <c r="X41" s="2"/>
      <c r="Z41" s="2"/>
      <c r="AA41" s="18"/>
      <c r="AB41" s="79" t="s">
        <v>237</v>
      </c>
      <c r="AC41" s="2"/>
      <c r="AD41" s="2"/>
      <c r="AE41" s="2"/>
      <c r="AF41" s="2"/>
      <c r="AG41" s="2"/>
      <c r="AI41" s="2"/>
      <c r="AJ41" s="18"/>
      <c r="AK41" s="79" t="s">
        <v>237</v>
      </c>
      <c r="AL41" s="2"/>
      <c r="AM41" s="2"/>
      <c r="AN41" s="2"/>
      <c r="AO41" s="2"/>
      <c r="AP41" s="2"/>
      <c r="AR41" s="2"/>
      <c r="AS41" s="18"/>
      <c r="AT41" s="79" t="s">
        <v>237</v>
      </c>
      <c r="AU41" s="2"/>
      <c r="AV41" s="2"/>
      <c r="AW41" s="2"/>
      <c r="AX41" s="2"/>
      <c r="AY41" s="2"/>
      <c r="BA41" s="2"/>
      <c r="BB41" s="18"/>
      <c r="BC41" s="79" t="s">
        <v>237</v>
      </c>
      <c r="BD41" s="2"/>
      <c r="BE41" s="2"/>
      <c r="BF41" s="2"/>
      <c r="BG41" s="2"/>
      <c r="BH41" s="2"/>
      <c r="BJ41" s="2"/>
      <c r="BK41" s="18"/>
      <c r="BL41" s="79" t="s">
        <v>237</v>
      </c>
      <c r="BM41" s="2"/>
      <c r="BN41" s="2"/>
      <c r="BO41" s="2"/>
      <c r="BP41" s="2"/>
      <c r="BQ41" s="2"/>
      <c r="BS41" s="2"/>
      <c r="BT41" s="18"/>
      <c r="BU41" s="79" t="s">
        <v>237</v>
      </c>
      <c r="BV41" s="2"/>
      <c r="BW41" s="2"/>
      <c r="BX41" s="2"/>
      <c r="BY41" s="2"/>
      <c r="BZ41" s="2"/>
      <c r="CB41" s="2"/>
      <c r="CC41" s="18"/>
      <c r="CD41" s="79" t="s">
        <v>237</v>
      </c>
      <c r="CE41" s="2"/>
      <c r="CF41" s="2"/>
      <c r="CG41" s="2"/>
      <c r="CH41" s="2"/>
      <c r="CI41" s="2"/>
      <c r="CK41" s="2"/>
      <c r="CL41" s="18"/>
      <c r="CM41" s="79" t="s">
        <v>237</v>
      </c>
      <c r="CN41" s="2"/>
      <c r="CO41" s="2"/>
      <c r="CP41" s="2"/>
      <c r="CQ41" s="2"/>
      <c r="CR41" s="2"/>
      <c r="CT41" s="2"/>
      <c r="CU41" s="18"/>
      <c r="CV41" s="79" t="s">
        <v>237</v>
      </c>
      <c r="CW41" s="2"/>
      <c r="CX41" s="2"/>
      <c r="CY41" s="2"/>
      <c r="CZ41" s="2"/>
      <c r="DA41" s="2"/>
      <c r="DC41" s="2"/>
      <c r="DD41" s="18"/>
      <c r="DE41" s="79" t="s">
        <v>237</v>
      </c>
      <c r="DF41" s="2"/>
      <c r="DG41" s="2"/>
      <c r="DH41" s="2"/>
      <c r="DI41" s="2"/>
      <c r="DJ41" s="2"/>
      <c r="DL41" s="2"/>
      <c r="DM41" s="18"/>
      <c r="DN41" s="79" t="s">
        <v>237</v>
      </c>
      <c r="DO41" s="2"/>
      <c r="DP41" s="2"/>
      <c r="DQ41" s="2"/>
      <c r="DR41" s="2"/>
      <c r="DS41" s="2"/>
      <c r="DU41" s="2"/>
      <c r="DV41" s="18"/>
      <c r="DW41" s="79" t="s">
        <v>237</v>
      </c>
      <c r="DX41" s="2"/>
      <c r="DY41" s="2"/>
      <c r="DZ41" s="2"/>
      <c r="EA41" s="2"/>
      <c r="EB41" s="2"/>
      <c r="ED41" s="2"/>
      <c r="EE41" s="18"/>
      <c r="EF41" s="79" t="s">
        <v>237</v>
      </c>
      <c r="EG41" s="2"/>
      <c r="EH41" s="2"/>
      <c r="EI41" s="2"/>
      <c r="EJ41" s="2"/>
      <c r="EK41" s="2"/>
      <c r="EM41" s="2"/>
      <c r="EN41" s="18"/>
      <c r="EO41" s="79" t="s">
        <v>237</v>
      </c>
      <c r="EP41" s="2"/>
      <c r="EQ41" s="2"/>
      <c r="ER41" s="2"/>
      <c r="ES41" s="2"/>
      <c r="ET41" s="2"/>
      <c r="EV41" s="2"/>
      <c r="EW41" s="18"/>
      <c r="EX41" s="79" t="s">
        <v>237</v>
      </c>
      <c r="EY41" s="2"/>
      <c r="EZ41" s="2"/>
      <c r="FA41" s="2"/>
      <c r="FB41" s="2"/>
      <c r="FC41" s="2"/>
      <c r="FE41" s="2"/>
      <c r="FF41" s="18"/>
      <c r="FG41" s="79" t="s">
        <v>237</v>
      </c>
      <c r="FH41" s="2"/>
      <c r="FI41" s="2"/>
      <c r="FJ41" s="2"/>
      <c r="FK41" s="2"/>
      <c r="FL41" s="2"/>
      <c r="FN41" s="2"/>
      <c r="FO41" s="18"/>
      <c r="FP41" s="79" t="s">
        <v>237</v>
      </c>
      <c r="FQ41" s="2"/>
      <c r="FR41" s="2"/>
      <c r="FS41" s="2"/>
      <c r="FT41" s="2"/>
      <c r="FU41" s="2"/>
      <c r="FW41" s="2"/>
      <c r="FX41" s="18"/>
      <c r="FY41" s="79" t="s">
        <v>237</v>
      </c>
      <c r="FZ41" s="2"/>
      <c r="GA41" s="2"/>
      <c r="GB41" s="2"/>
      <c r="GC41" s="2"/>
      <c r="GD41" s="2"/>
      <c r="GF41" s="2"/>
      <c r="GG41" s="18"/>
      <c r="GH41" s="79" t="s">
        <v>237</v>
      </c>
      <c r="GI41" s="2"/>
      <c r="GJ41" s="2"/>
      <c r="GK41" s="2"/>
      <c r="GL41" s="2"/>
      <c r="GM41" s="2"/>
      <c r="GO41" s="2"/>
      <c r="GP41" s="18"/>
      <c r="GQ41" s="79" t="s">
        <v>237</v>
      </c>
      <c r="GR41" s="2"/>
      <c r="GS41" s="2"/>
      <c r="GT41" s="2"/>
      <c r="GU41" s="2"/>
      <c r="GV41" s="2"/>
      <c r="GX41" s="2"/>
      <c r="GY41" s="18"/>
      <c r="GZ41" s="79" t="s">
        <v>237</v>
      </c>
      <c r="HA41" s="2"/>
      <c r="HB41" s="2"/>
      <c r="HC41" s="2"/>
      <c r="HD41" s="2"/>
      <c r="HE41" s="2"/>
      <c r="HG41" s="2"/>
      <c r="HH41" s="18"/>
      <c r="HI41" s="79" t="s">
        <v>237</v>
      </c>
      <c r="HJ41" s="2"/>
      <c r="HK41" s="2"/>
      <c r="HL41" s="2"/>
      <c r="HM41" s="2"/>
      <c r="HN41" s="2"/>
      <c r="HP41" s="2"/>
      <c r="HQ41" s="99"/>
      <c r="HR41" s="79" t="s">
        <v>237</v>
      </c>
      <c r="HS41" s="2"/>
      <c r="HT41" s="2"/>
      <c r="HU41" s="2"/>
      <c r="HV41" s="2"/>
      <c r="HW41" s="2"/>
      <c r="HY41" s="2"/>
      <c r="HZ41" s="99"/>
    </row>
    <row r="42" spans="1:234" x14ac:dyDescent="0.25">
      <c r="A42" s="79" t="s">
        <v>240</v>
      </c>
      <c r="B42" s="2"/>
      <c r="C42" s="2"/>
      <c r="D42" s="2"/>
      <c r="E42" s="2"/>
      <c r="F42" s="2"/>
      <c r="H42" s="2"/>
      <c r="I42" s="18"/>
      <c r="J42" s="79" t="s">
        <v>240</v>
      </c>
      <c r="K42" s="2"/>
      <c r="L42" s="2"/>
      <c r="M42" s="2"/>
      <c r="N42" s="2"/>
      <c r="O42" s="2"/>
      <c r="Q42" s="2"/>
      <c r="R42" s="18"/>
      <c r="S42" s="79" t="s">
        <v>240</v>
      </c>
      <c r="T42" s="2"/>
      <c r="U42" s="2"/>
      <c r="V42" s="2"/>
      <c r="W42" s="2"/>
      <c r="X42" s="2"/>
      <c r="Z42" s="2"/>
      <c r="AA42" s="18"/>
      <c r="AB42" s="79" t="s">
        <v>240</v>
      </c>
      <c r="AC42" s="2"/>
      <c r="AD42" s="2"/>
      <c r="AE42" s="2"/>
      <c r="AF42" s="2"/>
      <c r="AG42" s="2"/>
      <c r="AI42" s="2"/>
      <c r="AJ42" s="18"/>
      <c r="AK42" s="79" t="s">
        <v>240</v>
      </c>
      <c r="AL42" s="2"/>
      <c r="AM42" s="2"/>
      <c r="AN42" s="2"/>
      <c r="AO42" s="2"/>
      <c r="AP42" s="2"/>
      <c r="AR42" s="2"/>
      <c r="AS42" s="18"/>
      <c r="AT42" s="79" t="s">
        <v>240</v>
      </c>
      <c r="AU42" s="2"/>
      <c r="AV42" s="2"/>
      <c r="AW42" s="2"/>
      <c r="AX42" s="2"/>
      <c r="AY42" s="2"/>
      <c r="BA42" s="2"/>
      <c r="BB42" s="18"/>
      <c r="BC42" s="79" t="s">
        <v>240</v>
      </c>
      <c r="BD42" s="2"/>
      <c r="BE42" s="2"/>
      <c r="BF42" s="2"/>
      <c r="BG42" s="2"/>
      <c r="BH42" s="2"/>
      <c r="BJ42" s="2"/>
      <c r="BK42" s="18"/>
      <c r="BL42" s="79" t="s">
        <v>240</v>
      </c>
      <c r="BM42" s="2"/>
      <c r="BN42" s="2"/>
      <c r="BO42" s="2"/>
      <c r="BP42" s="2"/>
      <c r="BQ42" s="2"/>
      <c r="BS42" s="2"/>
      <c r="BT42" s="18"/>
      <c r="BU42" s="79" t="s">
        <v>240</v>
      </c>
      <c r="BV42" s="2"/>
      <c r="BW42" s="2"/>
      <c r="BX42" s="2"/>
      <c r="BY42" s="2"/>
      <c r="BZ42" s="2"/>
      <c r="CB42" s="2"/>
      <c r="CC42" s="18"/>
      <c r="CD42" s="79" t="s">
        <v>240</v>
      </c>
      <c r="CE42" s="2"/>
      <c r="CF42" s="2"/>
      <c r="CG42" s="2"/>
      <c r="CH42" s="2"/>
      <c r="CI42" s="2"/>
      <c r="CK42" s="2"/>
      <c r="CL42" s="18"/>
      <c r="CM42" s="79" t="s">
        <v>240</v>
      </c>
      <c r="CN42" s="2"/>
      <c r="CO42" s="2"/>
      <c r="CP42" s="2"/>
      <c r="CQ42" s="2"/>
      <c r="CR42" s="2"/>
      <c r="CT42" s="2"/>
      <c r="CU42" s="18"/>
      <c r="CV42" s="79" t="s">
        <v>240</v>
      </c>
      <c r="CW42" s="2"/>
      <c r="CX42" s="2"/>
      <c r="CY42" s="2"/>
      <c r="CZ42" s="2"/>
      <c r="DA42" s="2"/>
      <c r="DC42" s="2"/>
      <c r="DD42" s="18"/>
      <c r="DE42" s="79" t="s">
        <v>240</v>
      </c>
      <c r="DF42" s="2"/>
      <c r="DG42" s="2"/>
      <c r="DH42" s="2"/>
      <c r="DI42" s="2"/>
      <c r="DJ42" s="2"/>
      <c r="DL42" s="2"/>
      <c r="DM42" s="18"/>
      <c r="DN42" s="79" t="s">
        <v>240</v>
      </c>
      <c r="DO42" s="2"/>
      <c r="DP42" s="2"/>
      <c r="DQ42" s="2"/>
      <c r="DR42" s="2"/>
      <c r="DS42" s="2"/>
      <c r="DU42" s="2"/>
      <c r="DV42" s="18"/>
      <c r="DW42" s="79" t="s">
        <v>240</v>
      </c>
      <c r="DX42" s="2"/>
      <c r="DY42" s="2"/>
      <c r="DZ42" s="2"/>
      <c r="EA42" s="2"/>
      <c r="EB42" s="2"/>
      <c r="ED42" s="2"/>
      <c r="EE42" s="18"/>
      <c r="EF42" s="79" t="s">
        <v>240</v>
      </c>
      <c r="EG42" s="2"/>
      <c r="EH42" s="2"/>
      <c r="EI42" s="2"/>
      <c r="EJ42" s="2"/>
      <c r="EK42" s="2"/>
      <c r="EM42" s="2"/>
      <c r="EN42" s="18"/>
      <c r="EO42" s="79" t="s">
        <v>240</v>
      </c>
      <c r="EP42" s="2"/>
      <c r="EQ42" s="2"/>
      <c r="ER42" s="2"/>
      <c r="ES42" s="2"/>
      <c r="ET42" s="2"/>
      <c r="EV42" s="2"/>
      <c r="EW42" s="18"/>
      <c r="EX42" s="79" t="s">
        <v>240</v>
      </c>
      <c r="EY42" s="2"/>
      <c r="EZ42" s="2"/>
      <c r="FA42" s="2"/>
      <c r="FB42" s="2"/>
      <c r="FC42" s="2"/>
      <c r="FE42" s="2"/>
      <c r="FF42" s="18"/>
      <c r="FG42" s="79" t="s">
        <v>240</v>
      </c>
      <c r="FH42" s="2"/>
      <c r="FI42" s="2"/>
      <c r="FJ42" s="2"/>
      <c r="FK42" s="2"/>
      <c r="FL42" s="2"/>
      <c r="FN42" s="2"/>
      <c r="FO42" s="18"/>
      <c r="FP42" s="79" t="s">
        <v>240</v>
      </c>
      <c r="FQ42" s="2"/>
      <c r="FR42" s="2"/>
      <c r="FS42" s="2"/>
      <c r="FT42" s="2"/>
      <c r="FU42" s="2"/>
      <c r="FW42" s="2"/>
      <c r="FX42" s="18"/>
      <c r="FY42" s="79" t="s">
        <v>240</v>
      </c>
      <c r="FZ42" s="2"/>
      <c r="GA42" s="2"/>
      <c r="GB42" s="2"/>
      <c r="GC42" s="2"/>
      <c r="GD42" s="2"/>
      <c r="GF42" s="2"/>
      <c r="GG42" s="18"/>
      <c r="GH42" s="79" t="s">
        <v>240</v>
      </c>
      <c r="GI42" s="2"/>
      <c r="GJ42" s="2"/>
      <c r="GK42" s="2"/>
      <c r="GL42" s="2"/>
      <c r="GM42" s="2"/>
      <c r="GO42" s="2"/>
      <c r="GP42" s="18"/>
      <c r="GQ42" s="79" t="s">
        <v>240</v>
      </c>
      <c r="GR42" s="2"/>
      <c r="GS42" s="2"/>
      <c r="GT42" s="2"/>
      <c r="GU42" s="2"/>
      <c r="GV42" s="2"/>
      <c r="GX42" s="2"/>
      <c r="GY42" s="18"/>
      <c r="GZ42" s="79" t="s">
        <v>240</v>
      </c>
      <c r="HA42" s="2"/>
      <c r="HB42" s="2"/>
      <c r="HC42" s="2"/>
      <c r="HD42" s="2"/>
      <c r="HE42" s="2"/>
      <c r="HG42" s="2"/>
      <c r="HH42" s="18"/>
      <c r="HI42" s="79" t="s">
        <v>240</v>
      </c>
      <c r="HJ42" s="2"/>
      <c r="HK42" s="2"/>
      <c r="HL42" s="2"/>
      <c r="HM42" s="2"/>
      <c r="HN42" s="2"/>
      <c r="HP42" s="2"/>
      <c r="HQ42" s="99"/>
      <c r="HR42" s="79" t="s">
        <v>240</v>
      </c>
      <c r="HS42" s="2"/>
      <c r="HT42" s="2"/>
      <c r="HU42" s="2"/>
      <c r="HV42" s="2"/>
      <c r="HW42" s="2"/>
      <c r="HY42" s="2"/>
      <c r="HZ42" s="99"/>
    </row>
    <row r="43" spans="1:234" ht="6.75" customHeight="1" x14ac:dyDescent="0.25"/>
    <row r="44" spans="1:234" ht="12" customHeight="1" x14ac:dyDescent="0.25">
      <c r="A44" s="81" t="s">
        <v>241</v>
      </c>
      <c r="B44" s="100" t="s">
        <v>244</v>
      </c>
      <c r="C44" s="101"/>
      <c r="D44" s="81" t="s">
        <v>243</v>
      </c>
      <c r="E44" s="82" t="s">
        <v>234</v>
      </c>
      <c r="F44" s="82" t="s">
        <v>242</v>
      </c>
      <c r="G44" s="83"/>
      <c r="H44" s="84" t="s">
        <v>179</v>
      </c>
      <c r="I44" s="78" t="s">
        <v>180</v>
      </c>
      <c r="J44" s="81" t="s">
        <v>241</v>
      </c>
      <c r="K44" s="100" t="s">
        <v>244</v>
      </c>
      <c r="L44" s="101"/>
      <c r="M44" s="81" t="s">
        <v>243</v>
      </c>
      <c r="N44" s="82" t="s">
        <v>234</v>
      </c>
      <c r="O44" s="82" t="s">
        <v>242</v>
      </c>
      <c r="P44" s="83"/>
      <c r="Q44" s="84" t="s">
        <v>179</v>
      </c>
      <c r="R44" s="78" t="s">
        <v>180</v>
      </c>
      <c r="S44" s="81" t="s">
        <v>241</v>
      </c>
      <c r="T44" s="100" t="s">
        <v>244</v>
      </c>
      <c r="U44" s="101"/>
      <c r="V44" s="81" t="s">
        <v>243</v>
      </c>
      <c r="W44" s="82" t="s">
        <v>234</v>
      </c>
      <c r="X44" s="82" t="s">
        <v>242</v>
      </c>
      <c r="Y44" s="83"/>
      <c r="Z44" s="84" t="s">
        <v>179</v>
      </c>
      <c r="AA44" s="78" t="s">
        <v>180</v>
      </c>
      <c r="AB44" s="81" t="s">
        <v>241</v>
      </c>
      <c r="AC44" s="100" t="s">
        <v>244</v>
      </c>
      <c r="AD44" s="101"/>
      <c r="AE44" s="81" t="s">
        <v>243</v>
      </c>
      <c r="AF44" s="82" t="s">
        <v>234</v>
      </c>
      <c r="AG44" s="82" t="s">
        <v>242</v>
      </c>
      <c r="AH44" s="83"/>
      <c r="AI44" s="84" t="s">
        <v>179</v>
      </c>
      <c r="AJ44" s="78" t="s">
        <v>180</v>
      </c>
      <c r="AK44" s="81" t="s">
        <v>241</v>
      </c>
      <c r="AL44" s="100" t="s">
        <v>244</v>
      </c>
      <c r="AM44" s="101"/>
      <c r="AN44" s="81" t="s">
        <v>243</v>
      </c>
      <c r="AO44" s="82" t="s">
        <v>234</v>
      </c>
      <c r="AP44" s="82" t="s">
        <v>242</v>
      </c>
      <c r="AQ44" s="83"/>
      <c r="AR44" s="84" t="s">
        <v>179</v>
      </c>
      <c r="AS44" s="78" t="s">
        <v>180</v>
      </c>
      <c r="AT44" s="81" t="s">
        <v>241</v>
      </c>
      <c r="AU44" s="100" t="s">
        <v>244</v>
      </c>
      <c r="AV44" s="101"/>
      <c r="AW44" s="81" t="s">
        <v>243</v>
      </c>
      <c r="AX44" s="82" t="s">
        <v>234</v>
      </c>
      <c r="AY44" s="82" t="s">
        <v>242</v>
      </c>
      <c r="AZ44" s="83"/>
      <c r="BA44" s="84" t="s">
        <v>179</v>
      </c>
      <c r="BB44" s="78" t="s">
        <v>180</v>
      </c>
      <c r="BC44" s="81" t="s">
        <v>241</v>
      </c>
      <c r="BD44" s="100" t="s">
        <v>244</v>
      </c>
      <c r="BE44" s="101"/>
      <c r="BF44" s="81" t="s">
        <v>243</v>
      </c>
      <c r="BG44" s="82" t="s">
        <v>234</v>
      </c>
      <c r="BH44" s="82" t="s">
        <v>242</v>
      </c>
      <c r="BI44" s="83"/>
      <c r="BJ44" s="84" t="s">
        <v>179</v>
      </c>
      <c r="BK44" s="78" t="s">
        <v>180</v>
      </c>
      <c r="BL44" s="81" t="s">
        <v>241</v>
      </c>
      <c r="BM44" s="100" t="s">
        <v>244</v>
      </c>
      <c r="BN44" s="101"/>
      <c r="BO44" s="81" t="s">
        <v>243</v>
      </c>
      <c r="BP44" s="82" t="s">
        <v>234</v>
      </c>
      <c r="BQ44" s="82" t="s">
        <v>242</v>
      </c>
      <c r="BR44" s="83"/>
      <c r="BS44" s="84" t="s">
        <v>179</v>
      </c>
      <c r="BT44" s="78" t="s">
        <v>180</v>
      </c>
      <c r="BU44" s="81" t="s">
        <v>241</v>
      </c>
      <c r="BV44" s="100" t="s">
        <v>244</v>
      </c>
      <c r="BW44" s="101"/>
      <c r="BX44" s="81" t="s">
        <v>243</v>
      </c>
      <c r="BY44" s="82" t="s">
        <v>234</v>
      </c>
      <c r="BZ44" s="82" t="s">
        <v>242</v>
      </c>
      <c r="CA44" s="83"/>
      <c r="CB44" s="84" t="s">
        <v>179</v>
      </c>
      <c r="CC44" s="78" t="s">
        <v>180</v>
      </c>
      <c r="CD44" s="81" t="s">
        <v>241</v>
      </c>
      <c r="CE44" s="100" t="s">
        <v>244</v>
      </c>
      <c r="CF44" s="101"/>
      <c r="CG44" s="81" t="s">
        <v>243</v>
      </c>
      <c r="CH44" s="82" t="s">
        <v>234</v>
      </c>
      <c r="CI44" s="82" t="s">
        <v>242</v>
      </c>
      <c r="CJ44" s="83"/>
      <c r="CK44" s="84" t="s">
        <v>179</v>
      </c>
      <c r="CL44" s="78" t="s">
        <v>180</v>
      </c>
      <c r="CM44" s="81" t="s">
        <v>241</v>
      </c>
      <c r="CN44" s="100" t="s">
        <v>244</v>
      </c>
      <c r="CO44" s="101"/>
      <c r="CP44" s="81" t="s">
        <v>243</v>
      </c>
      <c r="CQ44" s="82" t="s">
        <v>234</v>
      </c>
      <c r="CR44" s="82" t="s">
        <v>242</v>
      </c>
      <c r="CS44" s="83"/>
      <c r="CT44" s="84" t="s">
        <v>179</v>
      </c>
      <c r="CU44" s="78" t="s">
        <v>180</v>
      </c>
      <c r="CV44" s="81" t="s">
        <v>241</v>
      </c>
      <c r="CW44" s="100" t="s">
        <v>244</v>
      </c>
      <c r="CX44" s="101"/>
      <c r="CY44" s="81" t="s">
        <v>243</v>
      </c>
      <c r="CZ44" s="82" t="s">
        <v>234</v>
      </c>
      <c r="DA44" s="82" t="s">
        <v>242</v>
      </c>
      <c r="DB44" s="83"/>
      <c r="DC44" s="84" t="s">
        <v>179</v>
      </c>
      <c r="DD44" s="78" t="s">
        <v>180</v>
      </c>
      <c r="DE44" s="81" t="s">
        <v>241</v>
      </c>
      <c r="DF44" s="100" t="s">
        <v>244</v>
      </c>
      <c r="DG44" s="101"/>
      <c r="DH44" s="81" t="s">
        <v>243</v>
      </c>
      <c r="DI44" s="82" t="s">
        <v>234</v>
      </c>
      <c r="DJ44" s="82" t="s">
        <v>242</v>
      </c>
      <c r="DK44" s="83"/>
      <c r="DL44" s="84" t="s">
        <v>179</v>
      </c>
      <c r="DM44" s="78" t="s">
        <v>180</v>
      </c>
      <c r="DN44" s="81" t="s">
        <v>241</v>
      </c>
      <c r="DO44" s="100" t="s">
        <v>244</v>
      </c>
      <c r="DP44" s="101"/>
      <c r="DQ44" s="81" t="s">
        <v>243</v>
      </c>
      <c r="DR44" s="82" t="s">
        <v>234</v>
      </c>
      <c r="DS44" s="82" t="s">
        <v>242</v>
      </c>
      <c r="DT44" s="83"/>
      <c r="DU44" s="84" t="s">
        <v>179</v>
      </c>
      <c r="DV44" s="78" t="s">
        <v>180</v>
      </c>
      <c r="DW44" s="81" t="s">
        <v>241</v>
      </c>
      <c r="DX44" s="100" t="s">
        <v>244</v>
      </c>
      <c r="DY44" s="101"/>
      <c r="DZ44" s="81" t="s">
        <v>243</v>
      </c>
      <c r="EA44" s="82" t="s">
        <v>234</v>
      </c>
      <c r="EB44" s="82" t="s">
        <v>242</v>
      </c>
      <c r="EC44" s="83"/>
      <c r="ED44" s="84" t="s">
        <v>179</v>
      </c>
      <c r="EE44" s="78" t="s">
        <v>180</v>
      </c>
      <c r="EF44" s="81" t="s">
        <v>241</v>
      </c>
      <c r="EG44" s="100" t="s">
        <v>244</v>
      </c>
      <c r="EH44" s="101"/>
      <c r="EI44" s="81" t="s">
        <v>243</v>
      </c>
      <c r="EJ44" s="82" t="s">
        <v>234</v>
      </c>
      <c r="EK44" s="82" t="s">
        <v>242</v>
      </c>
      <c r="EL44" s="83"/>
      <c r="EM44" s="84" t="s">
        <v>179</v>
      </c>
      <c r="EN44" s="78" t="s">
        <v>180</v>
      </c>
      <c r="EO44" s="81" t="s">
        <v>241</v>
      </c>
      <c r="EP44" s="100" t="s">
        <v>244</v>
      </c>
      <c r="EQ44" s="101"/>
      <c r="ER44" s="81" t="s">
        <v>243</v>
      </c>
      <c r="ES44" s="82" t="s">
        <v>234</v>
      </c>
      <c r="ET44" s="82" t="s">
        <v>242</v>
      </c>
      <c r="EU44" s="83"/>
      <c r="EV44" s="84" t="s">
        <v>179</v>
      </c>
      <c r="EW44" s="78" t="s">
        <v>180</v>
      </c>
      <c r="EX44" s="81" t="s">
        <v>241</v>
      </c>
      <c r="EY44" s="100" t="s">
        <v>244</v>
      </c>
      <c r="EZ44" s="101"/>
      <c r="FA44" s="81" t="s">
        <v>243</v>
      </c>
      <c r="FB44" s="82" t="s">
        <v>234</v>
      </c>
      <c r="FC44" s="82" t="s">
        <v>242</v>
      </c>
      <c r="FD44" s="83"/>
      <c r="FE44" s="84" t="s">
        <v>179</v>
      </c>
      <c r="FF44" s="78" t="s">
        <v>180</v>
      </c>
      <c r="FG44" s="81" t="s">
        <v>241</v>
      </c>
      <c r="FH44" s="100" t="s">
        <v>244</v>
      </c>
      <c r="FI44" s="101"/>
      <c r="FJ44" s="81" t="s">
        <v>243</v>
      </c>
      <c r="FK44" s="82" t="s">
        <v>234</v>
      </c>
      <c r="FL44" s="82" t="s">
        <v>242</v>
      </c>
      <c r="FM44" s="83"/>
      <c r="FN44" s="84" t="s">
        <v>179</v>
      </c>
      <c r="FO44" s="78" t="s">
        <v>180</v>
      </c>
      <c r="FP44" s="81" t="s">
        <v>241</v>
      </c>
      <c r="FQ44" s="100" t="s">
        <v>244</v>
      </c>
      <c r="FR44" s="101"/>
      <c r="FS44" s="81" t="s">
        <v>243</v>
      </c>
      <c r="FT44" s="82" t="s">
        <v>234</v>
      </c>
      <c r="FU44" s="82" t="s">
        <v>242</v>
      </c>
      <c r="FV44" s="83"/>
      <c r="FW44" s="84" t="s">
        <v>179</v>
      </c>
      <c r="FX44" s="78" t="s">
        <v>180</v>
      </c>
      <c r="FY44" s="81" t="s">
        <v>241</v>
      </c>
      <c r="FZ44" s="100" t="s">
        <v>244</v>
      </c>
      <c r="GA44" s="101"/>
      <c r="GB44" s="81" t="s">
        <v>243</v>
      </c>
      <c r="GC44" s="82" t="s">
        <v>234</v>
      </c>
      <c r="GD44" s="82" t="s">
        <v>242</v>
      </c>
      <c r="GE44" s="83"/>
      <c r="GF44" s="84" t="s">
        <v>179</v>
      </c>
      <c r="GG44" s="78" t="s">
        <v>180</v>
      </c>
      <c r="GH44" s="81" t="s">
        <v>241</v>
      </c>
      <c r="GI44" s="100" t="s">
        <v>244</v>
      </c>
      <c r="GJ44" s="101"/>
      <c r="GK44" s="81" t="s">
        <v>243</v>
      </c>
      <c r="GL44" s="82" t="s">
        <v>234</v>
      </c>
      <c r="GM44" s="82" t="s">
        <v>242</v>
      </c>
      <c r="GN44" s="83"/>
      <c r="GO44" s="84" t="s">
        <v>179</v>
      </c>
      <c r="GP44" s="78" t="s">
        <v>180</v>
      </c>
      <c r="GQ44" s="81" t="s">
        <v>241</v>
      </c>
      <c r="GR44" s="100" t="s">
        <v>244</v>
      </c>
      <c r="GS44" s="101"/>
      <c r="GT44" s="81" t="s">
        <v>243</v>
      </c>
      <c r="GU44" s="82" t="s">
        <v>234</v>
      </c>
      <c r="GV44" s="82" t="s">
        <v>242</v>
      </c>
      <c r="GW44" s="83"/>
      <c r="GX44" s="84" t="s">
        <v>179</v>
      </c>
      <c r="GY44" s="78" t="s">
        <v>180</v>
      </c>
      <c r="GZ44" s="81" t="s">
        <v>241</v>
      </c>
      <c r="HA44" s="100" t="s">
        <v>244</v>
      </c>
      <c r="HB44" s="101"/>
      <c r="HC44" s="81" t="s">
        <v>243</v>
      </c>
      <c r="HD44" s="82" t="s">
        <v>234</v>
      </c>
      <c r="HE44" s="82" t="s">
        <v>242</v>
      </c>
      <c r="HF44" s="83"/>
      <c r="HG44" s="84" t="s">
        <v>179</v>
      </c>
      <c r="HH44" s="78" t="s">
        <v>180</v>
      </c>
      <c r="HI44" s="81" t="s">
        <v>241</v>
      </c>
      <c r="HJ44" s="100" t="s">
        <v>244</v>
      </c>
      <c r="HK44" s="101"/>
      <c r="HL44" s="81" t="s">
        <v>243</v>
      </c>
      <c r="HM44" s="82" t="s">
        <v>234</v>
      </c>
      <c r="HN44" s="82" t="s">
        <v>242</v>
      </c>
      <c r="HO44" s="83"/>
      <c r="HP44" s="84" t="s">
        <v>179</v>
      </c>
      <c r="HQ44" s="78" t="s">
        <v>180</v>
      </c>
      <c r="HR44" s="81" t="s">
        <v>241</v>
      </c>
      <c r="HS44" s="100" t="s">
        <v>244</v>
      </c>
      <c r="HT44" s="101"/>
      <c r="HU44" s="81" t="s">
        <v>243</v>
      </c>
      <c r="HV44" s="82" t="s">
        <v>234</v>
      </c>
      <c r="HW44" s="82" t="s">
        <v>242</v>
      </c>
      <c r="HX44" s="83"/>
      <c r="HY44" s="84" t="s">
        <v>179</v>
      </c>
      <c r="HZ44" s="78" t="s">
        <v>180</v>
      </c>
    </row>
  </sheetData>
  <mergeCells count="52">
    <mergeCell ref="HS21:HT21"/>
    <mergeCell ref="HS44:HT44"/>
    <mergeCell ref="HJ21:HK21"/>
    <mergeCell ref="HJ44:HK44"/>
    <mergeCell ref="GI21:GJ21"/>
    <mergeCell ref="GI44:GJ44"/>
    <mergeCell ref="GR21:GS21"/>
    <mergeCell ref="GR44:GS44"/>
    <mergeCell ref="HA21:HB21"/>
    <mergeCell ref="HA44:HB44"/>
    <mergeCell ref="FH21:FI21"/>
    <mergeCell ref="FH44:FI44"/>
    <mergeCell ref="FQ44:FR44"/>
    <mergeCell ref="FQ21:FR21"/>
    <mergeCell ref="FZ21:GA21"/>
    <mergeCell ref="FZ44:GA44"/>
    <mergeCell ref="EG21:EH21"/>
    <mergeCell ref="EG44:EH44"/>
    <mergeCell ref="EP21:EQ21"/>
    <mergeCell ref="EY21:EZ21"/>
    <mergeCell ref="EY44:EZ44"/>
    <mergeCell ref="EP44:EQ44"/>
    <mergeCell ref="DF21:DG21"/>
    <mergeCell ref="DF44:DG44"/>
    <mergeCell ref="DO21:DP21"/>
    <mergeCell ref="DO44:DP44"/>
    <mergeCell ref="DX44:DY44"/>
    <mergeCell ref="DX21:DY21"/>
    <mergeCell ref="CE21:CF21"/>
    <mergeCell ref="CE44:CF44"/>
    <mergeCell ref="CN21:CO21"/>
    <mergeCell ref="CN44:CO44"/>
    <mergeCell ref="CW21:CX21"/>
    <mergeCell ref="CW44:CX44"/>
    <mergeCell ref="BD21:BE21"/>
    <mergeCell ref="BD44:BE44"/>
    <mergeCell ref="BM21:BN21"/>
    <mergeCell ref="BM44:BN44"/>
    <mergeCell ref="BV21:BW21"/>
    <mergeCell ref="BV44:BW44"/>
    <mergeCell ref="AC44:AD44"/>
    <mergeCell ref="AC21:AD21"/>
    <mergeCell ref="AL21:AM21"/>
    <mergeCell ref="AL44:AM44"/>
    <mergeCell ref="AU21:AV21"/>
    <mergeCell ref="AU44:AV44"/>
    <mergeCell ref="B21:C21"/>
    <mergeCell ref="B44:C44"/>
    <mergeCell ref="K44:L44"/>
    <mergeCell ref="K21:L21"/>
    <mergeCell ref="T44:U44"/>
    <mergeCell ref="T21:U21"/>
  </mergeCells>
  <pageMargins left="0.23622047244094491" right="0.23622047244094491" top="0.39370078740157483" bottom="0.19685039370078741" header="7.874015748031496E-2" footer="7.874015748031496E-2"/>
  <pageSetup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Hoja1!$A$3:$A$52</xm:f>
          </x14:formula1>
          <xm:sqref>A1 A24 HI1 GZ24 J1 GQ24 GQ1 GH24 GH1 FY24 FY1 FP24 FP1 FG24 FG1 EX24 EX1 EO24 EO1 EF24 EF1 DW24 DW1 DN24 DN1 DE24 DE1 CV24 CV1 CM24 CM1 CD24 CD1 BU24 BU1 BL24 BL1 BC24 BC1 AT24 AT1 AK24 AK1 AB24 AB1 S24 S1 J24 HR1</xm:sqref>
        </x14:dataValidation>
        <x14:dataValidation type="list" allowBlank="1" showInputMessage="1" showErrorMessage="1" xr:uid="{00000000-0002-0000-0400-000001000000}">
          <x14:formula1>
            <xm:f>Hoja1!$A$3:$A$53</xm:f>
          </x14:formula1>
          <xm:sqref>HI24</xm:sqref>
        </x14:dataValidation>
        <x14:dataValidation type="list" allowBlank="1" showInputMessage="1" showErrorMessage="1" xr:uid="{00000000-0002-0000-0400-000002000000}">
          <x14:formula1>
            <xm:f>Hoja1!$A$3:$A$55</xm:f>
          </x14:formula1>
          <xm:sqref>GZ1</xm:sqref>
        </x14:dataValidation>
        <x14:dataValidation type="list" allowBlank="1" showInputMessage="1" showErrorMessage="1" xr:uid="{00000000-0002-0000-0400-000003000000}">
          <x14:formula1>
            <xm:f>Hoja1!$A$2:$A$56</xm:f>
          </x14:formula1>
          <xm:sqref>HR24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55"/>
  <sheetViews>
    <sheetView topLeftCell="A10" workbookViewId="0">
      <selection activeCell="B21" sqref="B21"/>
    </sheetView>
  </sheetViews>
  <sheetFormatPr defaultColWidth="11.42578125" defaultRowHeight="15" x14ac:dyDescent="0.25"/>
  <cols>
    <col min="2" max="2" width="33.42578125" bestFit="1" customWidth="1"/>
  </cols>
  <sheetData>
    <row r="1" spans="1:2" x14ac:dyDescent="0.25">
      <c r="A1" s="87" t="s">
        <v>9</v>
      </c>
      <c r="B1" s="88" t="s">
        <v>10</v>
      </c>
    </row>
    <row r="2" spans="1:2" x14ac:dyDescent="0.25">
      <c r="A2" s="89" t="s">
        <v>20</v>
      </c>
      <c r="B2" s="2" t="s">
        <v>21</v>
      </c>
    </row>
    <row r="3" spans="1:2" x14ac:dyDescent="0.25">
      <c r="A3" s="89" t="s">
        <v>25</v>
      </c>
      <c r="B3" s="2" t="s">
        <v>251</v>
      </c>
    </row>
    <row r="4" spans="1:2" x14ac:dyDescent="0.25">
      <c r="A4" s="89" t="s">
        <v>28</v>
      </c>
      <c r="B4" s="2" t="s">
        <v>255</v>
      </c>
    </row>
    <row r="5" spans="1:2" x14ac:dyDescent="0.25">
      <c r="A5" s="89" t="s">
        <v>31</v>
      </c>
      <c r="B5" s="2" t="s">
        <v>245</v>
      </c>
    </row>
    <row r="6" spans="1:2" x14ac:dyDescent="0.25">
      <c r="A6" s="89" t="s">
        <v>34</v>
      </c>
      <c r="B6" s="2" t="s">
        <v>246</v>
      </c>
    </row>
    <row r="7" spans="1:2" x14ac:dyDescent="0.25">
      <c r="A7" s="89" t="s">
        <v>37</v>
      </c>
      <c r="B7" s="2" t="s">
        <v>247</v>
      </c>
    </row>
    <row r="8" spans="1:2" x14ac:dyDescent="0.25">
      <c r="A8" s="89" t="s">
        <v>40</v>
      </c>
      <c r="B8" s="2" t="s">
        <v>248</v>
      </c>
    </row>
    <row r="9" spans="1:2" x14ac:dyDescent="0.25">
      <c r="A9" s="89" t="s">
        <v>43</v>
      </c>
      <c r="B9" s="2" t="s">
        <v>249</v>
      </c>
    </row>
    <row r="10" spans="1:2" x14ac:dyDescent="0.25">
      <c r="A10" s="89" t="s">
        <v>46</v>
      </c>
      <c r="B10" s="2" t="s">
        <v>250</v>
      </c>
    </row>
    <row r="11" spans="1:2" x14ac:dyDescent="0.25">
      <c r="A11" s="89" t="s">
        <v>49</v>
      </c>
      <c r="B11" s="2" t="s">
        <v>252</v>
      </c>
    </row>
    <row r="12" spans="1:2" x14ac:dyDescent="0.25">
      <c r="A12" s="89" t="s">
        <v>52</v>
      </c>
      <c r="B12" s="2" t="s">
        <v>253</v>
      </c>
    </row>
    <row r="13" spans="1:2" x14ac:dyDescent="0.25">
      <c r="A13" s="89" t="s">
        <v>58</v>
      </c>
      <c r="B13" s="2" t="s">
        <v>256</v>
      </c>
    </row>
    <row r="14" spans="1:2" x14ac:dyDescent="0.25">
      <c r="A14" s="89" t="s">
        <v>61</v>
      </c>
      <c r="B14" s="2" t="s">
        <v>257</v>
      </c>
    </row>
    <row r="15" spans="1:2" x14ac:dyDescent="0.25">
      <c r="A15" s="89" t="s">
        <v>67</v>
      </c>
      <c r="B15" s="2" t="s">
        <v>258</v>
      </c>
    </row>
    <row r="16" spans="1:2" x14ac:dyDescent="0.25">
      <c r="A16" s="89" t="s">
        <v>72</v>
      </c>
      <c r="B16" s="2" t="s">
        <v>259</v>
      </c>
    </row>
    <row r="17" spans="1:2" x14ac:dyDescent="0.25">
      <c r="A17" s="89" t="s">
        <v>78</v>
      </c>
      <c r="B17" s="2" t="s">
        <v>260</v>
      </c>
    </row>
    <row r="18" spans="1:2" x14ac:dyDescent="0.25">
      <c r="A18" s="89" t="s">
        <v>81</v>
      </c>
      <c r="B18" s="2" t="s">
        <v>261</v>
      </c>
    </row>
    <row r="19" spans="1:2" x14ac:dyDescent="0.25">
      <c r="A19" s="89" t="s">
        <v>84</v>
      </c>
      <c r="B19" s="2" t="s">
        <v>254</v>
      </c>
    </row>
    <row r="20" spans="1:2" x14ac:dyDescent="0.25">
      <c r="A20" s="89" t="s">
        <v>88</v>
      </c>
      <c r="B20" s="2" t="s">
        <v>262</v>
      </c>
    </row>
    <row r="21" spans="1:2" x14ac:dyDescent="0.25">
      <c r="A21" s="89" t="s">
        <v>89</v>
      </c>
      <c r="B21" s="2"/>
    </row>
    <row r="22" spans="1:2" x14ac:dyDescent="0.25">
      <c r="A22" s="89" t="s">
        <v>90</v>
      </c>
      <c r="B22" s="2"/>
    </row>
    <row r="23" spans="1:2" x14ac:dyDescent="0.25">
      <c r="A23" s="89" t="s">
        <v>91</v>
      </c>
      <c r="B23" s="2"/>
    </row>
    <row r="24" spans="1:2" x14ac:dyDescent="0.25">
      <c r="A24" s="90" t="s">
        <v>92</v>
      </c>
      <c r="B24" s="2"/>
    </row>
    <row r="25" spans="1:2" x14ac:dyDescent="0.25">
      <c r="A25" s="89" t="s">
        <v>93</v>
      </c>
      <c r="B25" s="2"/>
    </row>
    <row r="26" spans="1:2" x14ac:dyDescent="0.25">
      <c r="A26" s="89" t="s">
        <v>94</v>
      </c>
      <c r="B26" s="2"/>
    </row>
    <row r="27" spans="1:2" x14ac:dyDescent="0.25">
      <c r="A27" s="89" t="s">
        <v>96</v>
      </c>
      <c r="B27" s="2"/>
    </row>
    <row r="28" spans="1:2" x14ac:dyDescent="0.25">
      <c r="A28" s="89" t="s">
        <v>97</v>
      </c>
      <c r="B28" s="2"/>
    </row>
    <row r="29" spans="1:2" x14ac:dyDescent="0.25">
      <c r="A29" s="89" t="s">
        <v>98</v>
      </c>
      <c r="B29" s="2"/>
    </row>
    <row r="30" spans="1:2" x14ac:dyDescent="0.25">
      <c r="A30" s="89" t="s">
        <v>99</v>
      </c>
      <c r="B30" s="2"/>
    </row>
    <row r="31" spans="1:2" x14ac:dyDescent="0.25">
      <c r="A31" s="89" t="s">
        <v>100</v>
      </c>
      <c r="B31" s="2"/>
    </row>
    <row r="32" spans="1:2" x14ac:dyDescent="0.25">
      <c r="A32" s="89" t="s">
        <v>101</v>
      </c>
      <c r="B32" s="2"/>
    </row>
    <row r="33" spans="1:2" x14ac:dyDescent="0.25">
      <c r="A33" s="89" t="s">
        <v>102</v>
      </c>
      <c r="B33" s="2"/>
    </row>
    <row r="34" spans="1:2" x14ac:dyDescent="0.25">
      <c r="A34" s="89" t="s">
        <v>103</v>
      </c>
      <c r="B34" s="2"/>
    </row>
    <row r="35" spans="1:2" x14ac:dyDescent="0.25">
      <c r="A35" s="89" t="s">
        <v>104</v>
      </c>
      <c r="B35" s="2"/>
    </row>
    <row r="36" spans="1:2" x14ac:dyDescent="0.25">
      <c r="A36" s="89" t="s">
        <v>105</v>
      </c>
      <c r="B36" s="2"/>
    </row>
    <row r="37" spans="1:2" x14ac:dyDescent="0.25">
      <c r="A37" s="89" t="s">
        <v>107</v>
      </c>
      <c r="B37" s="2"/>
    </row>
    <row r="38" spans="1:2" x14ac:dyDescent="0.25">
      <c r="A38" s="89" t="s">
        <v>108</v>
      </c>
      <c r="B38" s="2"/>
    </row>
    <row r="39" spans="1:2" x14ac:dyDescent="0.25">
      <c r="A39" s="89" t="s">
        <v>110</v>
      </c>
      <c r="B39" s="2"/>
    </row>
    <row r="40" spans="1:2" x14ac:dyDescent="0.25">
      <c r="A40" s="89" t="s">
        <v>111</v>
      </c>
      <c r="B40" s="2"/>
    </row>
    <row r="41" spans="1:2" x14ac:dyDescent="0.25">
      <c r="A41" s="89" t="s">
        <v>112</v>
      </c>
      <c r="B41" s="2"/>
    </row>
    <row r="42" spans="1:2" x14ac:dyDescent="0.25">
      <c r="A42" s="89" t="s">
        <v>115</v>
      </c>
      <c r="B42" s="2"/>
    </row>
    <row r="43" spans="1:2" x14ac:dyDescent="0.25">
      <c r="A43" s="89" t="s">
        <v>116</v>
      </c>
      <c r="B43" s="2"/>
    </row>
    <row r="44" spans="1:2" x14ac:dyDescent="0.25">
      <c r="A44" s="89" t="s">
        <v>117</v>
      </c>
      <c r="B44" s="2"/>
    </row>
    <row r="45" spans="1:2" x14ac:dyDescent="0.25">
      <c r="A45" s="89" t="s">
        <v>118</v>
      </c>
      <c r="B45" s="2"/>
    </row>
    <row r="46" spans="1:2" x14ac:dyDescent="0.25">
      <c r="A46" s="89" t="s">
        <v>119</v>
      </c>
      <c r="B46" s="2"/>
    </row>
    <row r="47" spans="1:2" x14ac:dyDescent="0.25">
      <c r="A47" s="89" t="s">
        <v>120</v>
      </c>
      <c r="B47" s="2"/>
    </row>
    <row r="48" spans="1:2" x14ac:dyDescent="0.25">
      <c r="A48" s="89" t="s">
        <v>121</v>
      </c>
      <c r="B48" s="2"/>
    </row>
    <row r="49" spans="1:2" x14ac:dyDescent="0.25">
      <c r="A49" s="89" t="s">
        <v>122</v>
      </c>
      <c r="B49" s="2"/>
    </row>
    <row r="50" spans="1:2" x14ac:dyDescent="0.25">
      <c r="A50" s="89" t="s">
        <v>123</v>
      </c>
      <c r="B50" s="2"/>
    </row>
    <row r="51" spans="1:2" x14ac:dyDescent="0.25">
      <c r="A51" s="89" t="s">
        <v>124</v>
      </c>
      <c r="B51" s="2"/>
    </row>
    <row r="52" spans="1:2" x14ac:dyDescent="0.25">
      <c r="A52" s="91" t="s">
        <v>125</v>
      </c>
      <c r="B52" s="92"/>
    </row>
    <row r="53" spans="1:2" x14ac:dyDescent="0.25">
      <c r="A53" s="96" t="s">
        <v>126</v>
      </c>
      <c r="B53" s="97"/>
    </row>
    <row r="54" spans="1:2" x14ac:dyDescent="0.25">
      <c r="A54" s="96" t="s">
        <v>127</v>
      </c>
      <c r="B54" s="97"/>
    </row>
    <row r="55" spans="1:2" x14ac:dyDescent="0.25">
      <c r="B5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83BC5-AFB1-4737-AD40-102902E25A73}">
  <dimension ref="A2:X25"/>
  <sheetViews>
    <sheetView tabSelected="1" topLeftCell="I1" workbookViewId="0">
      <selection activeCell="X4" sqref="X4:X25"/>
    </sheetView>
  </sheetViews>
  <sheetFormatPr defaultRowHeight="15" x14ac:dyDescent="0.25"/>
  <cols>
    <col min="21" max="21" width="31.140625" customWidth="1"/>
  </cols>
  <sheetData>
    <row r="2" spans="1:24" x14ac:dyDescent="0.25">
      <c r="Q2" s="102"/>
    </row>
    <row r="3" spans="1:24" x14ac:dyDescent="0.25">
      <c r="A3" t="s">
        <v>264</v>
      </c>
      <c r="B3" t="s">
        <v>265</v>
      </c>
      <c r="C3" t="s">
        <v>266</v>
      </c>
      <c r="D3" t="s">
        <v>267</v>
      </c>
      <c r="E3" t="s">
        <v>268</v>
      </c>
      <c r="F3" t="s">
        <v>269</v>
      </c>
      <c r="G3" t="s">
        <v>270</v>
      </c>
      <c r="H3" t="s">
        <v>271</v>
      </c>
      <c r="I3" t="s">
        <v>272</v>
      </c>
      <c r="J3" t="s">
        <v>273</v>
      </c>
      <c r="K3" t="s">
        <v>274</v>
      </c>
      <c r="L3" t="s">
        <v>275</v>
      </c>
      <c r="M3" t="s">
        <v>276</v>
      </c>
      <c r="N3" t="s">
        <v>277</v>
      </c>
      <c r="O3" t="s">
        <v>278</v>
      </c>
      <c r="P3" t="s">
        <v>279</v>
      </c>
      <c r="Q3" s="102" t="s">
        <v>280</v>
      </c>
      <c r="R3" t="s">
        <v>281</v>
      </c>
      <c r="S3" t="s">
        <v>282</v>
      </c>
      <c r="T3" t="s">
        <v>283</v>
      </c>
      <c r="U3" t="s">
        <v>284</v>
      </c>
      <c r="V3" t="s">
        <v>286</v>
      </c>
      <c r="X3" t="s">
        <v>287</v>
      </c>
    </row>
    <row r="4" spans="1:24" x14ac:dyDescent="0.25">
      <c r="A4">
        <v>2012</v>
      </c>
      <c r="B4" t="s">
        <v>285</v>
      </c>
      <c r="C4" t="s">
        <v>285</v>
      </c>
      <c r="D4" t="s">
        <v>285</v>
      </c>
      <c r="E4" t="s">
        <v>23</v>
      </c>
      <c r="F4" t="s">
        <v>285</v>
      </c>
      <c r="G4" t="s">
        <v>24</v>
      </c>
      <c r="H4" t="s">
        <v>285</v>
      </c>
      <c r="I4" t="s">
        <v>285</v>
      </c>
      <c r="J4" t="s">
        <v>285</v>
      </c>
      <c r="K4" t="s">
        <v>285</v>
      </c>
      <c r="L4" t="s">
        <v>285</v>
      </c>
      <c r="M4" t="s">
        <v>285</v>
      </c>
      <c r="N4" t="s">
        <v>285</v>
      </c>
      <c r="O4" t="s">
        <v>285</v>
      </c>
      <c r="P4">
        <v>0</v>
      </c>
      <c r="Q4" s="102">
        <v>44469.371080937497</v>
      </c>
      <c r="R4" s="102" t="s">
        <v>285</v>
      </c>
      <c r="S4">
        <v>3</v>
      </c>
      <c r="T4" t="s">
        <v>285</v>
      </c>
      <c r="U4" t="s">
        <v>285</v>
      </c>
      <c r="V4">
        <f>IFERROR(VLOOKUP(_xlfn.CONCAT(E4,G4),'Lista de Trabajadores'!$B$7:$G$28,6,FALSE),0)</f>
        <v>284.31</v>
      </c>
      <c r="X4" t="str">
        <f>$X$3 &amp; A4 &amp; "," &amp; "GetDate()" &amp; "," &amp; V4 &amp; ")"</f>
        <v>insert into EmployeeRateOfPay (EmployeeID,StartDate,StandardRate) values (2012,GetDate(),284.31)</v>
      </c>
    </row>
    <row r="5" spans="1:24" x14ac:dyDescent="0.25">
      <c r="A5">
        <v>2013</v>
      </c>
      <c r="B5" t="s">
        <v>285</v>
      </c>
      <c r="C5" t="s">
        <v>285</v>
      </c>
      <c r="D5" t="s">
        <v>285</v>
      </c>
      <c r="E5" t="s">
        <v>26</v>
      </c>
      <c r="F5" t="s">
        <v>285</v>
      </c>
      <c r="G5" t="s">
        <v>27</v>
      </c>
      <c r="H5" t="s">
        <v>285</v>
      </c>
      <c r="I5" t="s">
        <v>285</v>
      </c>
      <c r="J5" t="s">
        <v>285</v>
      </c>
      <c r="K5" t="s">
        <v>285</v>
      </c>
      <c r="L5" t="s">
        <v>285</v>
      </c>
      <c r="M5" t="s">
        <v>285</v>
      </c>
      <c r="N5" t="s">
        <v>285</v>
      </c>
      <c r="O5" t="s">
        <v>285</v>
      </c>
      <c r="P5">
        <v>0</v>
      </c>
      <c r="Q5" s="102">
        <v>44469.37108109954</v>
      </c>
      <c r="R5" s="102" t="s">
        <v>285</v>
      </c>
      <c r="S5">
        <v>3</v>
      </c>
      <c r="T5" t="s">
        <v>285</v>
      </c>
      <c r="U5" t="s">
        <v>285</v>
      </c>
      <c r="V5">
        <f>IFERROR(VLOOKUP(_xlfn.CONCAT(E5,G5),'Lista de Trabajadores'!$B$7:$G$28,6,FALSE),0)</f>
        <v>265.35000000000002</v>
      </c>
      <c r="X5" t="str">
        <f t="shared" ref="X5:X25" si="0">$X$3 &amp; A5 &amp; "," &amp; "GetDate()" &amp; "," &amp; V5 &amp; ")"</f>
        <v>insert into EmployeeRateOfPay (EmployeeID,StartDate,StandardRate) values (2013,GetDate(),265.35)</v>
      </c>
    </row>
    <row r="6" spans="1:24" x14ac:dyDescent="0.25">
      <c r="A6">
        <v>2014</v>
      </c>
      <c r="B6" t="s">
        <v>285</v>
      </c>
      <c r="C6" t="s">
        <v>285</v>
      </c>
      <c r="D6" t="s">
        <v>285</v>
      </c>
      <c r="E6" t="s">
        <v>29</v>
      </c>
      <c r="F6" t="s">
        <v>285</v>
      </c>
      <c r="G6" t="s">
        <v>30</v>
      </c>
      <c r="H6" t="s">
        <v>285</v>
      </c>
      <c r="I6" t="s">
        <v>285</v>
      </c>
      <c r="J6" t="s">
        <v>285</v>
      </c>
      <c r="K6" t="s">
        <v>285</v>
      </c>
      <c r="L6" t="s">
        <v>285</v>
      </c>
      <c r="M6" t="s">
        <v>285</v>
      </c>
      <c r="N6" t="s">
        <v>285</v>
      </c>
      <c r="O6" t="s">
        <v>285</v>
      </c>
      <c r="P6">
        <v>0</v>
      </c>
      <c r="Q6" s="102">
        <v>44469.371081134261</v>
      </c>
      <c r="R6" s="102" t="s">
        <v>285</v>
      </c>
      <c r="S6">
        <v>3</v>
      </c>
      <c r="T6" t="s">
        <v>285</v>
      </c>
      <c r="U6" t="s">
        <v>285</v>
      </c>
      <c r="V6">
        <f>IFERROR(VLOOKUP(_xlfn.CONCAT(E6,G6),'Lista de Trabajadores'!$B$7:$G$28,6,FALSE),0)</f>
        <v>336.58</v>
      </c>
      <c r="X6" t="str">
        <f t="shared" si="0"/>
        <v>insert into EmployeeRateOfPay (EmployeeID,StartDate,StandardRate) values (2014,GetDate(),336.58)</v>
      </c>
    </row>
    <row r="7" spans="1:24" x14ac:dyDescent="0.25">
      <c r="A7">
        <v>2015</v>
      </c>
      <c r="B7" t="s">
        <v>285</v>
      </c>
      <c r="C7" t="s">
        <v>285</v>
      </c>
      <c r="D7" t="s">
        <v>285</v>
      </c>
      <c r="E7" t="s">
        <v>32</v>
      </c>
      <c r="F7" t="s">
        <v>285</v>
      </c>
      <c r="G7" t="s">
        <v>33</v>
      </c>
      <c r="H7" t="s">
        <v>285</v>
      </c>
      <c r="I7" t="s">
        <v>285</v>
      </c>
      <c r="J7" t="s">
        <v>285</v>
      </c>
      <c r="K7" t="s">
        <v>285</v>
      </c>
      <c r="L7" t="s">
        <v>285</v>
      </c>
      <c r="M7" t="s">
        <v>285</v>
      </c>
      <c r="N7" t="s">
        <v>285</v>
      </c>
      <c r="O7" t="s">
        <v>285</v>
      </c>
      <c r="P7">
        <v>0</v>
      </c>
      <c r="Q7" s="102">
        <v>44469.371081134261</v>
      </c>
      <c r="R7" s="102" t="s">
        <v>285</v>
      </c>
      <c r="S7">
        <v>3</v>
      </c>
      <c r="T7" t="s">
        <v>285</v>
      </c>
      <c r="U7" t="s">
        <v>285</v>
      </c>
      <c r="V7">
        <f>IFERROR(VLOOKUP(_xlfn.CONCAT(E7,G7),'Lista de Trabajadores'!$B$7:$G$28,6,FALSE),0)</f>
        <v>314.63</v>
      </c>
      <c r="X7" t="str">
        <f t="shared" si="0"/>
        <v>insert into EmployeeRateOfPay (EmployeeID,StartDate,StandardRate) values (2015,GetDate(),314.63)</v>
      </c>
    </row>
    <row r="8" spans="1:24" x14ac:dyDescent="0.25">
      <c r="A8">
        <v>2016</v>
      </c>
      <c r="B8" t="s">
        <v>285</v>
      </c>
      <c r="C8" t="s">
        <v>285</v>
      </c>
      <c r="D8" t="s">
        <v>285</v>
      </c>
      <c r="E8" t="s">
        <v>35</v>
      </c>
      <c r="F8" t="s">
        <v>285</v>
      </c>
      <c r="G8" t="s">
        <v>36</v>
      </c>
      <c r="H8" t="s">
        <v>285</v>
      </c>
      <c r="I8" t="s">
        <v>285</v>
      </c>
      <c r="J8" t="s">
        <v>285</v>
      </c>
      <c r="K8" t="s">
        <v>285</v>
      </c>
      <c r="L8" t="s">
        <v>285</v>
      </c>
      <c r="M8" t="s">
        <v>285</v>
      </c>
      <c r="N8" t="s">
        <v>285</v>
      </c>
      <c r="O8" t="s">
        <v>285</v>
      </c>
      <c r="P8">
        <v>0</v>
      </c>
      <c r="Q8" s="102">
        <v>44469.371081134261</v>
      </c>
      <c r="R8" s="102" t="s">
        <v>285</v>
      </c>
      <c r="S8">
        <v>3</v>
      </c>
      <c r="T8" t="s">
        <v>285</v>
      </c>
      <c r="U8" t="s">
        <v>285</v>
      </c>
      <c r="V8">
        <f>IFERROR(VLOOKUP(_xlfn.CONCAT(E8,G8),'Lista de Trabajadores'!$B$7:$G$28,6,FALSE),0)</f>
        <v>255.88</v>
      </c>
      <c r="X8" t="str">
        <f t="shared" si="0"/>
        <v>insert into EmployeeRateOfPay (EmployeeID,StartDate,StandardRate) values (2016,GetDate(),255.88)</v>
      </c>
    </row>
    <row r="9" spans="1:24" x14ac:dyDescent="0.25">
      <c r="A9">
        <v>2017</v>
      </c>
      <c r="B9" t="s">
        <v>285</v>
      </c>
      <c r="C9" t="s">
        <v>285</v>
      </c>
      <c r="D9" t="s">
        <v>285</v>
      </c>
      <c r="E9" t="s">
        <v>38</v>
      </c>
      <c r="F9" t="s">
        <v>285</v>
      </c>
      <c r="G9" t="s">
        <v>39</v>
      </c>
      <c r="H9" t="s">
        <v>285</v>
      </c>
      <c r="I9" t="s">
        <v>285</v>
      </c>
      <c r="J9" t="s">
        <v>285</v>
      </c>
      <c r="K9" t="s">
        <v>285</v>
      </c>
      <c r="L9" t="s">
        <v>285</v>
      </c>
      <c r="M9" t="s">
        <v>285</v>
      </c>
      <c r="N9" t="s">
        <v>285</v>
      </c>
      <c r="O9" t="s">
        <v>285</v>
      </c>
      <c r="P9">
        <v>0</v>
      </c>
      <c r="Q9" s="102">
        <v>44469.371081134261</v>
      </c>
      <c r="R9" s="102" t="s">
        <v>285</v>
      </c>
      <c r="S9">
        <v>3</v>
      </c>
      <c r="T9" t="s">
        <v>285</v>
      </c>
      <c r="U9" t="s">
        <v>285</v>
      </c>
      <c r="V9">
        <f>IFERROR(VLOOKUP(_xlfn.CONCAT(E9,G9),'Lista de Trabajadores'!$B$7:$G$28,6,FALSE),0)</f>
        <v>303.26</v>
      </c>
      <c r="X9" t="str">
        <f t="shared" si="0"/>
        <v>insert into EmployeeRateOfPay (EmployeeID,StartDate,StandardRate) values (2017,GetDate(),303.26)</v>
      </c>
    </row>
    <row r="10" spans="1:24" x14ac:dyDescent="0.25">
      <c r="A10">
        <v>2018</v>
      </c>
      <c r="B10" t="s">
        <v>285</v>
      </c>
      <c r="C10" t="s">
        <v>285</v>
      </c>
      <c r="D10" t="s">
        <v>285</v>
      </c>
      <c r="E10" t="s">
        <v>41</v>
      </c>
      <c r="F10" t="s">
        <v>285</v>
      </c>
      <c r="G10" t="s">
        <v>42</v>
      </c>
      <c r="H10" t="s">
        <v>285</v>
      </c>
      <c r="I10" t="s">
        <v>285</v>
      </c>
      <c r="J10" t="s">
        <v>285</v>
      </c>
      <c r="K10" t="s">
        <v>285</v>
      </c>
      <c r="L10" t="s">
        <v>285</v>
      </c>
      <c r="M10" t="s">
        <v>285</v>
      </c>
      <c r="N10" t="s">
        <v>285</v>
      </c>
      <c r="O10" t="s">
        <v>285</v>
      </c>
      <c r="P10">
        <v>0</v>
      </c>
      <c r="Q10" s="102">
        <v>44469.371081134261</v>
      </c>
      <c r="R10" s="102" t="s">
        <v>285</v>
      </c>
      <c r="S10">
        <v>3</v>
      </c>
      <c r="T10" t="s">
        <v>285</v>
      </c>
      <c r="U10" t="s">
        <v>285</v>
      </c>
      <c r="V10">
        <f>IFERROR(VLOOKUP(_xlfn.CONCAT(E10,G10),'Lista de Trabajadores'!$B$7:$G$28,6,FALSE),0)</f>
        <v>219.86</v>
      </c>
      <c r="X10" t="str">
        <f t="shared" si="0"/>
        <v>insert into EmployeeRateOfPay (EmployeeID,StartDate,StandardRate) values (2018,GetDate(),219.86)</v>
      </c>
    </row>
    <row r="11" spans="1:24" x14ac:dyDescent="0.25">
      <c r="A11">
        <v>2019</v>
      </c>
      <c r="B11" t="s">
        <v>285</v>
      </c>
      <c r="C11" t="s">
        <v>285</v>
      </c>
      <c r="D11" t="s">
        <v>285</v>
      </c>
      <c r="E11" t="s">
        <v>44</v>
      </c>
      <c r="F11" t="s">
        <v>285</v>
      </c>
      <c r="G11" t="s">
        <v>45</v>
      </c>
      <c r="H11" t="s">
        <v>285</v>
      </c>
      <c r="I11" t="s">
        <v>285</v>
      </c>
      <c r="J11" t="s">
        <v>285</v>
      </c>
      <c r="K11" t="s">
        <v>285</v>
      </c>
      <c r="L11" t="s">
        <v>285</v>
      </c>
      <c r="M11" t="s">
        <v>285</v>
      </c>
      <c r="N11" t="s">
        <v>285</v>
      </c>
      <c r="O11" t="s">
        <v>285</v>
      </c>
      <c r="P11">
        <v>0</v>
      </c>
      <c r="Q11" s="102">
        <v>44469.371081134261</v>
      </c>
      <c r="R11" s="102" t="s">
        <v>285</v>
      </c>
      <c r="S11">
        <v>3</v>
      </c>
      <c r="T11" t="s">
        <v>285</v>
      </c>
      <c r="U11" t="s">
        <v>285</v>
      </c>
      <c r="V11">
        <f>IFERROR(VLOOKUP(_xlfn.CONCAT(E11,G11),'Lista de Trabajadores'!$B$7:$G$28,6,FALSE),0)</f>
        <v>303.26</v>
      </c>
      <c r="X11" t="str">
        <f t="shared" si="0"/>
        <v>insert into EmployeeRateOfPay (EmployeeID,StartDate,StandardRate) values (2019,GetDate(),303.26)</v>
      </c>
    </row>
    <row r="12" spans="1:24" x14ac:dyDescent="0.25">
      <c r="A12">
        <v>2020</v>
      </c>
      <c r="B12" t="s">
        <v>285</v>
      </c>
      <c r="C12" t="s">
        <v>285</v>
      </c>
      <c r="D12" t="s">
        <v>285</v>
      </c>
      <c r="E12" t="s">
        <v>47</v>
      </c>
      <c r="F12" t="s">
        <v>285</v>
      </c>
      <c r="G12" t="s">
        <v>48</v>
      </c>
      <c r="H12" t="s">
        <v>285</v>
      </c>
      <c r="I12" t="s">
        <v>285</v>
      </c>
      <c r="J12" t="s">
        <v>285</v>
      </c>
      <c r="K12" t="s">
        <v>285</v>
      </c>
      <c r="L12" t="s">
        <v>285</v>
      </c>
      <c r="M12" t="s">
        <v>285</v>
      </c>
      <c r="N12" t="s">
        <v>285</v>
      </c>
      <c r="O12" t="s">
        <v>285</v>
      </c>
      <c r="P12">
        <v>0</v>
      </c>
      <c r="Q12" s="102">
        <v>44469.371081134261</v>
      </c>
      <c r="R12" s="102" t="s">
        <v>285</v>
      </c>
      <c r="S12">
        <v>3</v>
      </c>
      <c r="T12" t="s">
        <v>285</v>
      </c>
      <c r="U12" t="s">
        <v>285</v>
      </c>
      <c r="V12">
        <f>IFERROR(VLOOKUP(_xlfn.CONCAT(E12,G12),'Lista de Trabajadores'!$B$7:$G$28,6,FALSE),0)</f>
        <v>219.86</v>
      </c>
      <c r="X12" t="str">
        <f t="shared" si="0"/>
        <v>insert into EmployeeRateOfPay (EmployeeID,StartDate,StandardRate) values (2020,GetDate(),219.86)</v>
      </c>
    </row>
    <row r="13" spans="1:24" x14ac:dyDescent="0.25">
      <c r="A13">
        <v>2021</v>
      </c>
      <c r="B13" t="s">
        <v>285</v>
      </c>
      <c r="C13" t="s">
        <v>285</v>
      </c>
      <c r="D13" t="s">
        <v>285</v>
      </c>
      <c r="E13" t="s">
        <v>50</v>
      </c>
      <c r="F13" t="s">
        <v>285</v>
      </c>
      <c r="G13" t="s">
        <v>51</v>
      </c>
      <c r="H13" t="s">
        <v>285</v>
      </c>
      <c r="I13" t="s">
        <v>285</v>
      </c>
      <c r="J13" t="s">
        <v>285</v>
      </c>
      <c r="K13" t="s">
        <v>285</v>
      </c>
      <c r="L13" t="s">
        <v>285</v>
      </c>
      <c r="M13" t="s">
        <v>285</v>
      </c>
      <c r="N13" t="s">
        <v>285</v>
      </c>
      <c r="O13" t="s">
        <v>285</v>
      </c>
      <c r="P13">
        <v>0</v>
      </c>
      <c r="Q13" s="102">
        <v>44469.371081134261</v>
      </c>
      <c r="R13" s="102" t="s">
        <v>285</v>
      </c>
      <c r="S13">
        <v>3</v>
      </c>
      <c r="T13" t="s">
        <v>285</v>
      </c>
      <c r="U13" t="s">
        <v>285</v>
      </c>
      <c r="V13">
        <f>IFERROR(VLOOKUP(_xlfn.CONCAT(E13,G13),'Lista de Trabajadores'!$B$7:$G$28,6,FALSE),0)</f>
        <v>341.17</v>
      </c>
      <c r="X13" t="str">
        <f t="shared" si="0"/>
        <v>insert into EmployeeRateOfPay (EmployeeID,StartDate,StandardRate) values (2021,GetDate(),341.17)</v>
      </c>
    </row>
    <row r="14" spans="1:24" x14ac:dyDescent="0.25">
      <c r="A14">
        <v>2022</v>
      </c>
      <c r="B14" t="s">
        <v>285</v>
      </c>
      <c r="C14" t="s">
        <v>285</v>
      </c>
      <c r="D14" t="s">
        <v>285</v>
      </c>
      <c r="E14" t="s">
        <v>53</v>
      </c>
      <c r="F14" t="s">
        <v>285</v>
      </c>
      <c r="G14" t="s">
        <v>54</v>
      </c>
      <c r="H14" t="s">
        <v>285</v>
      </c>
      <c r="I14" t="s">
        <v>285</v>
      </c>
      <c r="J14" t="s">
        <v>285</v>
      </c>
      <c r="K14" t="s">
        <v>285</v>
      </c>
      <c r="L14" t="s">
        <v>285</v>
      </c>
      <c r="M14" t="s">
        <v>285</v>
      </c>
      <c r="N14" t="s">
        <v>285</v>
      </c>
      <c r="O14" t="s">
        <v>285</v>
      </c>
      <c r="P14">
        <v>0</v>
      </c>
      <c r="Q14" s="102">
        <v>44469.371081134261</v>
      </c>
      <c r="R14" t="s">
        <v>285</v>
      </c>
      <c r="S14">
        <v>3</v>
      </c>
      <c r="T14" t="s">
        <v>285</v>
      </c>
      <c r="U14" t="s">
        <v>285</v>
      </c>
      <c r="V14">
        <f>IFERROR(VLOOKUP(_xlfn.CONCAT(E14,G14),'Lista de Trabajadores'!$B$7:$G$28,6,FALSE),0)</f>
        <v>219.86</v>
      </c>
      <c r="X14" t="str">
        <f t="shared" si="0"/>
        <v>insert into EmployeeRateOfPay (EmployeeID,StartDate,StandardRate) values (2022,GetDate(),219.86)</v>
      </c>
    </row>
    <row r="15" spans="1:24" x14ac:dyDescent="0.25">
      <c r="A15">
        <v>2023</v>
      </c>
      <c r="B15" t="s">
        <v>285</v>
      </c>
      <c r="C15" t="s">
        <v>285</v>
      </c>
      <c r="D15" t="s">
        <v>285</v>
      </c>
      <c r="E15" t="s">
        <v>56</v>
      </c>
      <c r="F15" t="s">
        <v>285</v>
      </c>
      <c r="G15" t="s">
        <v>57</v>
      </c>
      <c r="H15" t="s">
        <v>285</v>
      </c>
      <c r="I15" t="s">
        <v>285</v>
      </c>
      <c r="J15" t="s">
        <v>285</v>
      </c>
      <c r="K15" t="s">
        <v>285</v>
      </c>
      <c r="L15" t="s">
        <v>285</v>
      </c>
      <c r="M15" t="s">
        <v>285</v>
      </c>
      <c r="N15" t="s">
        <v>285</v>
      </c>
      <c r="O15" t="s">
        <v>285</v>
      </c>
      <c r="P15">
        <v>0</v>
      </c>
      <c r="Q15" s="102">
        <v>44469.371081134261</v>
      </c>
      <c r="R15" t="s">
        <v>285</v>
      </c>
      <c r="S15">
        <v>3</v>
      </c>
      <c r="T15" t="s">
        <v>285</v>
      </c>
      <c r="U15" t="s">
        <v>285</v>
      </c>
      <c r="V15">
        <f>IFERROR(VLOOKUP(_xlfn.CONCAT(E15,G15),'Lista de Trabajadores'!$B$7:$G$28,6,FALSE),0)</f>
        <v>284.29000000000002</v>
      </c>
      <c r="X15" t="str">
        <f t="shared" si="0"/>
        <v>insert into EmployeeRateOfPay (EmployeeID,StartDate,StandardRate) values (2023,GetDate(),284.29)</v>
      </c>
    </row>
    <row r="16" spans="1:24" x14ac:dyDescent="0.25">
      <c r="A16">
        <v>2024</v>
      </c>
      <c r="B16" t="s">
        <v>285</v>
      </c>
      <c r="C16" t="s">
        <v>285</v>
      </c>
      <c r="D16" t="s">
        <v>285</v>
      </c>
      <c r="E16" t="s">
        <v>59</v>
      </c>
      <c r="F16" t="s">
        <v>285</v>
      </c>
      <c r="G16" t="s">
        <v>60</v>
      </c>
      <c r="H16" t="s">
        <v>285</v>
      </c>
      <c r="I16" t="s">
        <v>285</v>
      </c>
      <c r="J16" t="s">
        <v>285</v>
      </c>
      <c r="K16" t="s">
        <v>285</v>
      </c>
      <c r="L16" t="s">
        <v>285</v>
      </c>
      <c r="M16" t="s">
        <v>285</v>
      </c>
      <c r="N16" t="s">
        <v>285</v>
      </c>
      <c r="O16" t="s">
        <v>285</v>
      </c>
      <c r="P16">
        <v>0</v>
      </c>
      <c r="Q16" s="102">
        <v>44469.371081168982</v>
      </c>
      <c r="R16" t="s">
        <v>285</v>
      </c>
      <c r="S16">
        <v>3</v>
      </c>
      <c r="T16" t="s">
        <v>285</v>
      </c>
      <c r="U16" t="s">
        <v>285</v>
      </c>
      <c r="V16">
        <f>IFERROR(VLOOKUP(_xlfn.CONCAT(E16,G16),'Lista de Trabajadores'!$B$7:$G$28,6,FALSE),0)</f>
        <v>284.29000000000002</v>
      </c>
      <c r="X16" t="str">
        <f t="shared" si="0"/>
        <v>insert into EmployeeRateOfPay (EmployeeID,StartDate,StandardRate) values (2024,GetDate(),284.29)</v>
      </c>
    </row>
    <row r="17" spans="1:24" x14ac:dyDescent="0.25">
      <c r="A17">
        <v>2025</v>
      </c>
      <c r="B17" t="s">
        <v>285</v>
      </c>
      <c r="C17" t="s">
        <v>285</v>
      </c>
      <c r="D17" t="s">
        <v>285</v>
      </c>
      <c r="E17" t="s">
        <v>62</v>
      </c>
      <c r="F17" t="s">
        <v>285</v>
      </c>
      <c r="G17" t="s">
        <v>63</v>
      </c>
      <c r="H17" t="s">
        <v>285</v>
      </c>
      <c r="I17" t="s">
        <v>285</v>
      </c>
      <c r="J17" t="s">
        <v>285</v>
      </c>
      <c r="K17" t="s">
        <v>285</v>
      </c>
      <c r="L17" t="s">
        <v>285</v>
      </c>
      <c r="M17" t="s">
        <v>285</v>
      </c>
      <c r="N17" t="s">
        <v>285</v>
      </c>
      <c r="O17" t="s">
        <v>285</v>
      </c>
      <c r="P17">
        <v>0</v>
      </c>
      <c r="Q17" s="102">
        <v>44469.371081168982</v>
      </c>
      <c r="R17" t="s">
        <v>285</v>
      </c>
      <c r="S17">
        <v>3</v>
      </c>
      <c r="T17" t="s">
        <v>285</v>
      </c>
      <c r="U17" t="s">
        <v>285</v>
      </c>
      <c r="V17">
        <f>IFERROR(VLOOKUP(_xlfn.CONCAT(E17,G17),'Lista de Trabajadores'!$B$7:$G$28,6,FALSE),0)</f>
        <v>284.29000000000002</v>
      </c>
      <c r="X17" t="str">
        <f t="shared" si="0"/>
        <v>insert into EmployeeRateOfPay (EmployeeID,StartDate,StandardRate) values (2025,GetDate(),284.29)</v>
      </c>
    </row>
    <row r="18" spans="1:24" x14ac:dyDescent="0.25">
      <c r="A18">
        <v>2026</v>
      </c>
      <c r="B18" t="s">
        <v>285</v>
      </c>
      <c r="C18" t="s">
        <v>285</v>
      </c>
      <c r="D18" t="s">
        <v>285</v>
      </c>
      <c r="E18" t="s">
        <v>65</v>
      </c>
      <c r="F18" t="s">
        <v>285</v>
      </c>
      <c r="G18" t="s">
        <v>66</v>
      </c>
      <c r="H18" t="s">
        <v>285</v>
      </c>
      <c r="I18" t="s">
        <v>285</v>
      </c>
      <c r="J18" t="s">
        <v>285</v>
      </c>
      <c r="K18" t="s">
        <v>285</v>
      </c>
      <c r="L18" t="s">
        <v>285</v>
      </c>
      <c r="M18" t="s">
        <v>285</v>
      </c>
      <c r="N18" t="s">
        <v>285</v>
      </c>
      <c r="O18" t="s">
        <v>285</v>
      </c>
      <c r="P18">
        <v>0</v>
      </c>
      <c r="Q18" s="102">
        <v>44469.371081331017</v>
      </c>
      <c r="R18" t="s">
        <v>285</v>
      </c>
      <c r="S18">
        <v>3</v>
      </c>
      <c r="T18" t="s">
        <v>285</v>
      </c>
      <c r="U18" t="s">
        <v>285</v>
      </c>
      <c r="V18">
        <f>IFERROR(VLOOKUP(_xlfn.CONCAT(E18,G18),'Lista de Trabajadores'!$B$7:$G$28,6,FALSE),0)</f>
        <v>219.86</v>
      </c>
      <c r="X18" t="str">
        <f t="shared" si="0"/>
        <v>insert into EmployeeRateOfPay (EmployeeID,StartDate,StandardRate) values (2026,GetDate(),219.86)</v>
      </c>
    </row>
    <row r="19" spans="1:24" x14ac:dyDescent="0.25">
      <c r="A19">
        <v>2027</v>
      </c>
      <c r="B19" t="s">
        <v>285</v>
      </c>
      <c r="C19" t="s">
        <v>285</v>
      </c>
      <c r="D19" t="s">
        <v>285</v>
      </c>
      <c r="E19" t="s">
        <v>68</v>
      </c>
      <c r="F19" t="s">
        <v>285</v>
      </c>
      <c r="G19" t="s">
        <v>54</v>
      </c>
      <c r="H19" t="s">
        <v>285</v>
      </c>
      <c r="I19" t="s">
        <v>285</v>
      </c>
      <c r="J19" t="s">
        <v>285</v>
      </c>
      <c r="K19" t="s">
        <v>285</v>
      </c>
      <c r="L19" t="s">
        <v>285</v>
      </c>
      <c r="M19" t="s">
        <v>285</v>
      </c>
      <c r="N19" t="s">
        <v>285</v>
      </c>
      <c r="O19" t="s">
        <v>285</v>
      </c>
      <c r="P19">
        <v>0</v>
      </c>
      <c r="Q19" s="102">
        <v>44469.371081365738</v>
      </c>
      <c r="R19" t="s">
        <v>285</v>
      </c>
      <c r="S19">
        <v>3</v>
      </c>
      <c r="T19" t="s">
        <v>285</v>
      </c>
      <c r="U19" t="s">
        <v>285</v>
      </c>
      <c r="V19">
        <f>IFERROR(VLOOKUP(_xlfn.CONCAT(E19,G19),'Lista de Trabajadores'!$B$7:$G$28,6,FALSE),0)</f>
        <v>219.86</v>
      </c>
      <c r="X19" t="str">
        <f t="shared" si="0"/>
        <v>insert into EmployeeRateOfPay (EmployeeID,StartDate,StandardRate) values (2027,GetDate(),219.86)</v>
      </c>
    </row>
    <row r="20" spans="1:24" x14ac:dyDescent="0.25">
      <c r="A20">
        <v>2028</v>
      </c>
      <c r="B20" t="s">
        <v>285</v>
      </c>
      <c r="C20" t="s">
        <v>285</v>
      </c>
      <c r="D20" t="s">
        <v>285</v>
      </c>
      <c r="E20" t="s">
        <v>70</v>
      </c>
      <c r="F20" t="s">
        <v>285</v>
      </c>
      <c r="G20" t="s">
        <v>71</v>
      </c>
      <c r="H20" t="s">
        <v>285</v>
      </c>
      <c r="I20" t="s">
        <v>285</v>
      </c>
      <c r="J20" t="s">
        <v>285</v>
      </c>
      <c r="K20" t="s">
        <v>285</v>
      </c>
      <c r="L20" t="s">
        <v>285</v>
      </c>
      <c r="M20" t="s">
        <v>285</v>
      </c>
      <c r="N20" t="s">
        <v>285</v>
      </c>
      <c r="O20" t="s">
        <v>285</v>
      </c>
      <c r="P20">
        <v>0</v>
      </c>
      <c r="Q20" s="102">
        <v>44469.371081365738</v>
      </c>
      <c r="R20" t="s">
        <v>285</v>
      </c>
      <c r="S20">
        <v>3</v>
      </c>
      <c r="T20" t="s">
        <v>285</v>
      </c>
      <c r="U20" t="s">
        <v>285</v>
      </c>
      <c r="V20">
        <f>IFERROR(VLOOKUP(_xlfn.CONCAT(E20,G20),'Lista de Trabajadores'!$B$7:$G$28,6,FALSE),0)</f>
        <v>208.49</v>
      </c>
      <c r="X20" t="str">
        <f t="shared" si="0"/>
        <v>insert into EmployeeRateOfPay (EmployeeID,StartDate,StandardRate) values (2028,GetDate(),208.49)</v>
      </c>
    </row>
    <row r="21" spans="1:24" x14ac:dyDescent="0.25">
      <c r="A21">
        <v>2029</v>
      </c>
      <c r="B21" t="s">
        <v>285</v>
      </c>
      <c r="C21" t="s">
        <v>285</v>
      </c>
      <c r="D21" t="s">
        <v>285</v>
      </c>
      <c r="E21" t="s">
        <v>73</v>
      </c>
      <c r="F21" t="s">
        <v>285</v>
      </c>
      <c r="G21" t="s">
        <v>74</v>
      </c>
      <c r="H21" t="s">
        <v>285</v>
      </c>
      <c r="I21" t="s">
        <v>285</v>
      </c>
      <c r="J21" t="s">
        <v>285</v>
      </c>
      <c r="K21" t="s">
        <v>285</v>
      </c>
      <c r="L21" t="s">
        <v>285</v>
      </c>
      <c r="M21" t="s">
        <v>285</v>
      </c>
      <c r="N21" t="s">
        <v>285</v>
      </c>
      <c r="O21" t="s">
        <v>285</v>
      </c>
      <c r="P21">
        <v>0</v>
      </c>
      <c r="Q21" s="102">
        <v>44469.371081365738</v>
      </c>
      <c r="R21" t="s">
        <v>285</v>
      </c>
      <c r="S21">
        <v>3</v>
      </c>
      <c r="T21" t="s">
        <v>285</v>
      </c>
      <c r="U21" t="s">
        <v>285</v>
      </c>
      <c r="V21">
        <f>IFERROR(VLOOKUP(_xlfn.CONCAT(E21,G21),'Lista de Trabajadores'!$B$7:$G$28,6,FALSE),0)</f>
        <v>219.86</v>
      </c>
      <c r="X21" t="str">
        <f t="shared" si="0"/>
        <v>insert into EmployeeRateOfPay (EmployeeID,StartDate,StandardRate) values (2029,GetDate(),219.86)</v>
      </c>
    </row>
    <row r="22" spans="1:24" x14ac:dyDescent="0.25">
      <c r="A22">
        <v>2030</v>
      </c>
      <c r="B22" t="s">
        <v>285</v>
      </c>
      <c r="C22" t="s">
        <v>285</v>
      </c>
      <c r="D22" t="s">
        <v>285</v>
      </c>
      <c r="E22" t="s">
        <v>76</v>
      </c>
      <c r="F22" t="s">
        <v>285</v>
      </c>
      <c r="G22" t="s">
        <v>77</v>
      </c>
      <c r="H22" t="s">
        <v>285</v>
      </c>
      <c r="I22" t="s">
        <v>285</v>
      </c>
      <c r="J22" t="s">
        <v>285</v>
      </c>
      <c r="K22" t="s">
        <v>285</v>
      </c>
      <c r="L22" t="s">
        <v>285</v>
      </c>
      <c r="M22" t="s">
        <v>285</v>
      </c>
      <c r="N22" t="s">
        <v>285</v>
      </c>
      <c r="O22" t="s">
        <v>285</v>
      </c>
      <c r="P22">
        <v>0</v>
      </c>
      <c r="Q22" s="102">
        <v>44469.371081365738</v>
      </c>
      <c r="R22" t="s">
        <v>285</v>
      </c>
      <c r="S22">
        <v>3</v>
      </c>
      <c r="T22" t="s">
        <v>285</v>
      </c>
      <c r="U22" t="s">
        <v>285</v>
      </c>
      <c r="V22">
        <f>IFERROR(VLOOKUP(_xlfn.CONCAT(E22,G22),'Lista de Trabajadores'!$B$7:$G$28,6,FALSE),0)</f>
        <v>188.26</v>
      </c>
      <c r="X22" t="str">
        <f t="shared" si="0"/>
        <v>insert into EmployeeRateOfPay (EmployeeID,StartDate,StandardRate) values (2030,GetDate(),188.26)</v>
      </c>
    </row>
    <row r="23" spans="1:24" x14ac:dyDescent="0.25">
      <c r="A23">
        <v>2031</v>
      </c>
      <c r="B23" t="s">
        <v>285</v>
      </c>
      <c r="C23" t="s">
        <v>285</v>
      </c>
      <c r="D23" t="s">
        <v>285</v>
      </c>
      <c r="E23" t="s">
        <v>79</v>
      </c>
      <c r="F23" t="s">
        <v>285</v>
      </c>
      <c r="G23" t="s">
        <v>80</v>
      </c>
      <c r="H23" t="s">
        <v>285</v>
      </c>
      <c r="I23" t="s">
        <v>285</v>
      </c>
      <c r="J23" t="s">
        <v>285</v>
      </c>
      <c r="K23" t="s">
        <v>285</v>
      </c>
      <c r="L23" t="s">
        <v>285</v>
      </c>
      <c r="M23" t="s">
        <v>285</v>
      </c>
      <c r="N23" t="s">
        <v>285</v>
      </c>
      <c r="O23" t="s">
        <v>285</v>
      </c>
      <c r="P23">
        <v>0</v>
      </c>
      <c r="Q23" s="102">
        <v>44469.371081365738</v>
      </c>
      <c r="R23" t="s">
        <v>285</v>
      </c>
      <c r="S23">
        <v>3</v>
      </c>
      <c r="T23" t="s">
        <v>285</v>
      </c>
      <c r="U23" t="s">
        <v>285</v>
      </c>
      <c r="V23">
        <f>IFERROR(VLOOKUP(_xlfn.CONCAT(E23,G23),'Lista de Trabajadores'!$B$7:$G$28,6,FALSE),0)</f>
        <v>243.46</v>
      </c>
      <c r="X23" t="str">
        <f t="shared" si="0"/>
        <v>insert into EmployeeRateOfPay (EmployeeID,StartDate,StandardRate) values (2031,GetDate(),243.46)</v>
      </c>
    </row>
    <row r="24" spans="1:24" x14ac:dyDescent="0.25">
      <c r="A24">
        <v>2032</v>
      </c>
      <c r="B24" t="s">
        <v>285</v>
      </c>
      <c r="C24" t="s">
        <v>285</v>
      </c>
      <c r="D24" t="s">
        <v>285</v>
      </c>
      <c r="E24" t="s">
        <v>82</v>
      </c>
      <c r="F24" t="s">
        <v>285</v>
      </c>
      <c r="G24" t="s">
        <v>83</v>
      </c>
      <c r="H24" t="s">
        <v>285</v>
      </c>
      <c r="I24" t="s">
        <v>285</v>
      </c>
      <c r="J24" t="s">
        <v>285</v>
      </c>
      <c r="K24" t="s">
        <v>285</v>
      </c>
      <c r="L24" t="s">
        <v>285</v>
      </c>
      <c r="M24" t="s">
        <v>285</v>
      </c>
      <c r="N24" t="s">
        <v>285</v>
      </c>
      <c r="O24" t="s">
        <v>285</v>
      </c>
      <c r="P24">
        <v>0</v>
      </c>
      <c r="Q24" s="102">
        <v>44469.371081365738</v>
      </c>
      <c r="R24" t="s">
        <v>285</v>
      </c>
      <c r="S24">
        <v>3</v>
      </c>
      <c r="T24" t="s">
        <v>285</v>
      </c>
      <c r="U24" t="s">
        <v>285</v>
      </c>
      <c r="V24">
        <f>IFERROR(VLOOKUP(_xlfn.CONCAT(E24,G24),'Lista de Trabajadores'!$B$7:$G$28,6,FALSE),0)</f>
        <v>267.26</v>
      </c>
      <c r="X24" t="str">
        <f t="shared" si="0"/>
        <v>insert into EmployeeRateOfPay (EmployeeID,StartDate,StandardRate) values (2032,GetDate(),267.26)</v>
      </c>
    </row>
    <row r="25" spans="1:24" x14ac:dyDescent="0.25">
      <c r="A25">
        <v>2033</v>
      </c>
      <c r="B25" t="s">
        <v>285</v>
      </c>
      <c r="C25" t="s">
        <v>285</v>
      </c>
      <c r="D25" t="s">
        <v>285</v>
      </c>
      <c r="E25" t="s">
        <v>85</v>
      </c>
      <c r="F25" t="s">
        <v>285</v>
      </c>
      <c r="G25" t="s">
        <v>86</v>
      </c>
      <c r="H25" t="s">
        <v>285</v>
      </c>
      <c r="I25" t="s">
        <v>285</v>
      </c>
      <c r="J25" t="s">
        <v>285</v>
      </c>
      <c r="K25" t="s">
        <v>285</v>
      </c>
      <c r="L25" t="s">
        <v>285</v>
      </c>
      <c r="M25" t="s">
        <v>285</v>
      </c>
      <c r="N25" t="s">
        <v>285</v>
      </c>
      <c r="O25" t="s">
        <v>285</v>
      </c>
      <c r="P25">
        <v>0</v>
      </c>
      <c r="Q25" s="102">
        <v>44469.371081365738</v>
      </c>
      <c r="R25" t="s">
        <v>285</v>
      </c>
      <c r="S25">
        <v>3</v>
      </c>
      <c r="T25" t="s">
        <v>285</v>
      </c>
      <c r="U25" t="s">
        <v>285</v>
      </c>
      <c r="V25">
        <f>IFERROR(VLOOKUP(_xlfn.CONCAT(E25,G25),'Lista de Trabajadores'!$B$7:$G$28,6,FALSE),0)</f>
        <v>206.62</v>
      </c>
      <c r="X25" t="str">
        <f t="shared" si="0"/>
        <v>insert into EmployeeRateOfPay (EmployeeID,StartDate,StandardRate) values (2033,GetDate(),206.62)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Ingreso de Data</vt:lpstr>
      <vt:lpstr>Resumin por MdO por OT</vt:lpstr>
      <vt:lpstr>Resumin por Pago de Trabajador</vt:lpstr>
      <vt:lpstr>Lista de Trabajadores</vt:lpstr>
      <vt:lpstr>Hoja para imprimir format 2</vt:lpstr>
      <vt:lpstr>Hoja1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Alvarez</dc:creator>
  <cp:lastModifiedBy>Axel</cp:lastModifiedBy>
  <cp:lastPrinted>2017-04-17T15:50:48Z</cp:lastPrinted>
  <dcterms:created xsi:type="dcterms:W3CDTF">2015-07-23T14:09:28Z</dcterms:created>
  <dcterms:modified xsi:type="dcterms:W3CDTF">2021-09-30T15:06:11Z</dcterms:modified>
</cp:coreProperties>
</file>