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01.2024 - FS statutory updates\"/>
    </mc:Choice>
  </mc:AlternateContent>
  <xr:revisionPtr revIDLastSave="0" documentId="13_ncr:1_{D8FD7902-FE34-40D1-9ABD-9A25807DB04E}" xr6:coauthVersionLast="47" xr6:coauthVersionMax="47" xr10:uidLastSave="{00000000-0000-0000-0000-000000000000}"/>
  <bookViews>
    <workbookView xWindow="-120" yWindow="-120" windowWidth="20730" windowHeight="10380" xr2:uid="{8B093C1C-57D3-4EFA-94EC-79705BF29774}"/>
  </bookViews>
  <sheets>
    <sheet name="Trial Balance" sheetId="2" r:id="rId1"/>
    <sheet name="Check if manual ADJE" sheetId="1" r:id="rId2"/>
    <sheet name="Check Criteria" sheetId="20" r:id="rId3"/>
    <sheet name="1. F10" sheetId="3" r:id="rId4"/>
    <sheet name="2. F20" sheetId="4" r:id="rId5"/>
    <sheet name="PL mapping Std" sheetId="6" state="hidden" r:id="rId6"/>
    <sheet name="3. F30" sheetId="7" r:id="rId7"/>
    <sheet name="4. F40" sheetId="9" r:id="rId8"/>
    <sheet name="N3 - NCA" sheetId="12" r:id="rId9"/>
    <sheet name="N4 - Inventories" sheetId="13" r:id="rId10"/>
    <sheet name="N5 - TR" sheetId="14" r:id="rId11"/>
    <sheet name="N7 - Cash" sheetId="15" r:id="rId12"/>
    <sheet name="N9 - TP" sheetId="16" r:id="rId13"/>
    <sheet name="N10 - Provisions" sheetId="17" r:id="rId14"/>
    <sheet name="N11 -  Intercompany" sheetId="21" r:id="rId15"/>
    <sheet name="N15 - Personnel" sheetId="18" r:id="rId16"/>
    <sheet name="N16 - Other OPEX" sheetId="19" r:id="rId17"/>
    <sheet name="BS Mapping std" sheetId="5" state="hidden" r:id="rId18"/>
    <sheet name="F30 mapping" sheetId="8" state="hidden" r:id="rId19"/>
    <sheet name="F40 mapping" sheetId="10" state="hidden" r:id="rId20"/>
  </sheets>
  <definedNames>
    <definedName name="_" localSheetId="14" hidden="1">{#N/A,#N/A,FALSE,"Ventes V.P. V.U.";#N/A,#N/A,FALSE,"Les Concurences";#N/A,#N/A,FALSE,"DACIA"}</definedName>
    <definedName name="_" hidden="1">{#N/A,#N/A,FALSE,"Ventes V.P. V.U.";#N/A,#N/A,FALSE,"Les Concurences";#N/A,#N/A,FALSE,"DACIA"}</definedName>
    <definedName name="__"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4" hidden="1">{"AS",#N/A,FALSE,"Dec_BS";"LIAB",#N/A,FALSE,"Dec_BS"}</definedName>
    <definedName name="_______________bs1" hidden="1">{"AS",#N/A,FALSE,"Dec_BS";"LIAB",#N/A,FALSE,"Dec_BS"}</definedName>
    <definedName name="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4" hidden="1">{"AS",#N/A,FALSE,"Dec_BS";"LIAB",#N/A,FALSE,"Dec_BS"}</definedName>
    <definedName name="____________bs1" hidden="1">{"AS",#N/A,FALSE,"Dec_BS";"LIAB",#N/A,FALSE,"Dec_BS"}</definedName>
    <definedName name="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4" hidden="1">{"AS",#N/A,FALSE,"Dec_BS";"LIAB",#N/A,FALSE,"Dec_BS"}</definedName>
    <definedName name="_________bs1" hidden="1">{"AS",#N/A,FALSE,"Dec_BS";"LIAB",#N/A,FALSE,"Dec_BS"}</definedName>
    <definedName name="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4" hidden="1">{"AS",#N/A,FALSE,"Dec_BS";"LIAB",#N/A,FALSE,"Dec_BS"}</definedName>
    <definedName name="________bs1" hidden="1">{"AS",#N/A,FALSE,"Dec_BS";"LIAB",#N/A,FALSE,"Dec_BS"}</definedName>
    <definedName name="________CP0705" localSheetId="14" hidden="1">{"'Sheet1'!$A$1:$AI$34","'Sheet1'!$A$1:$AI$31","'Sheet1'!$B$2:$AM$25"}</definedName>
    <definedName name="________CP0705" hidden="1">{"'Sheet1'!$A$1:$AI$34","'Sheet1'!$A$1:$AI$31","'Sheet1'!$B$2:$AM$25"}</definedName>
    <definedName name="_____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4" hidden="1">{"'Sheet1'!$A$1:$AI$34","'Sheet1'!$A$1:$AI$31","'Sheet1'!$B$2:$AM$25"}</definedName>
    <definedName name="________FY03" hidden="1">{"'Sheet1'!$A$1:$AI$34","'Sheet1'!$A$1:$AI$31","'Sheet1'!$B$2:$AM$25"}</definedName>
    <definedName name="________re10" localSheetId="14"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4" hidden="1">{"AS",#N/A,FALSE,"Dec_BS";"LIAB",#N/A,FALSE,"Dec_BS"}</definedName>
    <definedName name="_______bs1" hidden="1">{"AS",#N/A,FALSE,"Dec_BS";"LIAB",#N/A,FALSE,"Dec_BS"}</definedName>
    <definedName name="_______CP0705" localSheetId="14" hidden="1">{"'Sheet1'!$A$1:$AI$34","'Sheet1'!$A$1:$AI$31","'Sheet1'!$B$2:$AM$25"}</definedName>
    <definedName name="_______CP0705" hidden="1">{"'Sheet1'!$A$1:$AI$34","'Sheet1'!$A$1:$AI$31","'Sheet1'!$B$2:$AM$25"}</definedName>
    <definedName name="____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4" hidden="1">{"'Sheet1'!$A$1:$AI$34","'Sheet1'!$A$1:$AI$31","'Sheet1'!$B$2:$AM$25"}</definedName>
    <definedName name="_______FY03" hidden="1">{"'Sheet1'!$A$1:$AI$34","'Sheet1'!$A$1:$AI$31","'Sheet1'!$B$2:$AM$25"}</definedName>
    <definedName name="_______re10" localSheetId="14"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4" hidden="1">{"AS",#N/A,FALSE,"Dec_BS";"LIAB",#N/A,FALSE,"Dec_BS"}</definedName>
    <definedName name="______bs1" hidden="1">{"AS",#N/A,FALSE,"Dec_BS";"LIAB",#N/A,FALSE,"Dec_BS"}</definedName>
    <definedName name="______CP0705" localSheetId="14" hidden="1">{"'Sheet1'!$A$1:$AI$34","'Sheet1'!$A$1:$AI$31","'Sheet1'!$B$2:$AM$25"}</definedName>
    <definedName name="______CP0705" hidden="1">{"'Sheet1'!$A$1:$AI$34","'Sheet1'!$A$1:$AI$31","'Sheet1'!$B$2:$AM$25"}</definedName>
    <definedName name="___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4" hidden="1">{"'Sheet1'!$A$1:$AI$34","'Sheet1'!$A$1:$AI$31","'Sheet1'!$B$2:$AM$25"}</definedName>
    <definedName name="______FY03" hidden="1">{"'Sheet1'!$A$1:$AI$34","'Sheet1'!$A$1:$AI$31","'Sheet1'!$B$2:$AM$25"}</definedName>
    <definedName name="______new2" localSheetId="14"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4" hidden="1">{"LBO Summary",#N/A,FALSE,"Summary"}</definedName>
    <definedName name="______new3" hidden="1">{"LBO Summary",#N/A,FALSE,"Summary"}</definedName>
    <definedName name="______new4" localSheetId="14" hidden="1">{"LBO Summary",#N/A,FALSE,"Summary"}</definedName>
    <definedName name="______new4" hidden="1">{"LBO Summary",#N/A,FALSE,"Summary"}</definedName>
    <definedName name="______new5" localSheetId="14" hidden="1">{"assumptions",#N/A,FALSE,"Scenario 1";"valuation",#N/A,FALSE,"Scenario 1"}</definedName>
    <definedName name="______new5" hidden="1">{"assumptions",#N/A,FALSE,"Scenario 1";"valuation",#N/A,FALSE,"Scenario 1"}</definedName>
    <definedName name="______new6" localSheetId="14" hidden="1">{"LBO Summary",#N/A,FALSE,"Summary"}</definedName>
    <definedName name="______new6" hidden="1">{"LBO Summary",#N/A,FALSE,"Summary"}</definedName>
    <definedName name="______new7" localSheetId="14"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4"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4"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4" hidden="1">{"AS",#N/A,FALSE,"Dec_BS";"LIAB",#N/A,FALSE,"Dec_BS"}</definedName>
    <definedName name="_____bs1" hidden="1">{"AS",#N/A,FALSE,"Dec_BS";"LIAB",#N/A,FALSE,"Dec_BS"}</definedName>
    <definedName name="_____CP0705" localSheetId="14" hidden="1">{"'Sheet1'!$A$1:$AI$34","'Sheet1'!$A$1:$AI$31","'Sheet1'!$B$2:$AM$25"}</definedName>
    <definedName name="_____CP0705" hidden="1">{"'Sheet1'!$A$1:$AI$34","'Sheet1'!$A$1:$AI$31","'Sheet1'!$B$2:$AM$25"}</definedName>
    <definedName name="_____FY03" localSheetId="14" hidden="1">{"'Sheet1'!$A$1:$AI$34","'Sheet1'!$A$1:$AI$31","'Sheet1'!$B$2:$AM$25"}</definedName>
    <definedName name="_____FY03" hidden="1">{"'Sheet1'!$A$1:$AI$34","'Sheet1'!$A$1:$AI$31","'Sheet1'!$B$2:$AM$25"}</definedName>
    <definedName name="_____re10" localSheetId="14"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4" hidden="1">{"AS",#N/A,FALSE,"Dec_BS";"LIAB",#N/A,FALSE,"Dec_BS"}</definedName>
    <definedName name="____bs1" hidden="1">{"AS",#N/A,FALSE,"Dec_BS";"LIAB",#N/A,FALSE,"Dec_BS"}</definedName>
    <definedName name="____bs2" localSheetId="14" hidden="1">{"AS",#N/A,FALSE,"Dec_BS";"LIAB",#N/A,FALSE,"Dec_BS"}</definedName>
    <definedName name="____bs2" hidden="1">{"AS",#N/A,FALSE,"Dec_BS";"LIAB",#N/A,FALSE,"Dec_BS"}</definedName>
    <definedName name="____CP0705" localSheetId="14" hidden="1">{"'Sheet1'!$A$1:$AI$34","'Sheet1'!$A$1:$AI$31","'Sheet1'!$B$2:$AM$25"}</definedName>
    <definedName name="____CP0705" hidden="1">{"'Sheet1'!$A$1:$AI$34","'Sheet1'!$A$1:$AI$31","'Sheet1'!$B$2:$AM$25"}</definedName>
    <definedName name="____feb2" localSheetId="14" hidden="1">{"LBO Summary",#N/A,FALSE,"Summary"}</definedName>
    <definedName name="____feb2" hidden="1">{"LBO Summary",#N/A,FALSE,"Summary"}</definedName>
    <definedName name="____FY03" localSheetId="14" hidden="1">{"'Sheet1'!$A$1:$AI$34","'Sheet1'!$A$1:$AI$31","'Sheet1'!$B$2:$AM$25"}</definedName>
    <definedName name="____FY03" hidden="1">{"'Sheet1'!$A$1:$AI$34","'Sheet1'!$A$1:$AI$31","'Sheet1'!$B$2:$AM$25"}</definedName>
    <definedName name="____new2" localSheetId="14"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4" hidden="1">{"LBO Summary",#N/A,FALSE,"Summary"}</definedName>
    <definedName name="____new3" hidden="1">{"LBO Summary",#N/A,FALSE,"Summary"}</definedName>
    <definedName name="____new4" localSheetId="14" hidden="1">{"LBO Summary",#N/A,FALSE,"Summary"}</definedName>
    <definedName name="____new4" hidden="1">{"LBO Summary",#N/A,FALSE,"Summary"}</definedName>
    <definedName name="____new5" localSheetId="14" hidden="1">{"assumptions",#N/A,FALSE,"Scenario 1";"valuation",#N/A,FALSE,"Scenario 1"}</definedName>
    <definedName name="____new5" hidden="1">{"assumptions",#N/A,FALSE,"Scenario 1";"valuation",#N/A,FALSE,"Scenario 1"}</definedName>
    <definedName name="____new6" localSheetId="14" hidden="1">{"LBO Summary",#N/A,FALSE,"Summary"}</definedName>
    <definedName name="____new6" hidden="1">{"LBO Summary",#N/A,FALSE,"Summary"}</definedName>
    <definedName name="____new7" localSheetId="14"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4"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4"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4" hidden="1">{"Bus_Plan_Sht",#N/A,FALSE,"Bus Plan Sht"}</definedName>
    <definedName name="____wrn2" hidden="1">{"Bus_Plan_Sht",#N/A,FALSE,"Bus Plan Sht"}</definedName>
    <definedName name="____wrn3" localSheetId="14"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4" hidden="1">{"TAG1AGMS",#N/A,FALSE,"TAG 1A"}</definedName>
    <definedName name="___a123" hidden="1">{"TAG1AGMS",#N/A,FALSE,"TAG 1A"}</definedName>
    <definedName name="___a14" localSheetId="14" hidden="1">{"TAG1AGMS",#N/A,FALSE,"TAG 1A"}</definedName>
    <definedName name="___a14" hidden="1">{"TAG1AGMS",#N/A,FALSE,"TAG 1A"}</definedName>
    <definedName name="___a15" localSheetId="14" hidden="1">{"weichwaren",#N/A,FALSE,"Liste 1";"hartwaren",#N/A,FALSE,"Liste 1";"food",#N/A,FALSE,"Liste 1";"fleisch",#N/A,FALSE,"Liste 1"}</definedName>
    <definedName name="___a15" hidden="1">{"weichwaren",#N/A,FALSE,"Liste 1";"hartwaren",#N/A,FALSE,"Liste 1";"food",#N/A,FALSE,"Liste 1";"fleisch",#N/A,FALSE,"Liste 1"}</definedName>
    <definedName name="___a16" localSheetId="14" hidden="1">{"weichwaren",#N/A,FALSE,"Liste 1";"hartwaren",#N/A,FALSE,"Liste 1";"food",#N/A,FALSE,"Liste 1";"fleisch",#N/A,FALSE,"Liste 1"}</definedName>
    <definedName name="___a16" hidden="1">{"weichwaren",#N/A,FALSE,"Liste 1";"hartwaren",#N/A,FALSE,"Liste 1";"food",#N/A,FALSE,"Liste 1";"fleisch",#N/A,FALSE,"Liste 1"}</definedName>
    <definedName name="___a17" localSheetId="14" hidden="1">{"TAG1AGMS",#N/A,FALSE,"TAG 1A"}</definedName>
    <definedName name="___a17" hidden="1">{"TAG1AGMS",#N/A,FALSE,"TAG 1A"}</definedName>
    <definedName name="___a18" localSheetId="14" hidden="1">{"Tages_D",#N/A,FALSE,"Tagesbericht";"Tages_PL",#N/A,FALSE,"Tagesbericht"}</definedName>
    <definedName name="___a18" hidden="1">{"Tages_D",#N/A,FALSE,"Tagesbericht";"Tages_PL",#N/A,FALSE,"Tagesbericht"}</definedName>
    <definedName name="___a19" localSheetId="14" hidden="1">{"fleisch",#N/A,FALSE,"WG HK";"food",#N/A,FALSE,"WG HK";"hartwaren",#N/A,FALSE,"WG HK";"weichwaren",#N/A,FALSE,"WG HK"}</definedName>
    <definedName name="___a19" hidden="1">{"fleisch",#N/A,FALSE,"WG HK";"food",#N/A,FALSE,"WG HK";"hartwaren",#N/A,FALSE,"WG HK";"weichwaren",#N/A,FALSE,"WG HK"}</definedName>
    <definedName name="___a33" localSheetId="14" hidden="1">{"fleisch",#N/A,FALSE,"WG HK";"food",#N/A,FALSE,"WG HK";"hartwaren",#N/A,FALSE,"WG HK";"weichwaren",#N/A,FALSE,"WG HK"}</definedName>
    <definedName name="___a33" hidden="1">{"fleisch",#N/A,FALSE,"WG HK";"food",#N/A,FALSE,"WG HK";"hartwaren",#N/A,FALSE,"WG HK";"weichwaren",#N/A,FALSE,"WG HK"}</definedName>
    <definedName name="___a55" localSheetId="14" hidden="1">{"Tages_D",#N/A,FALSE,"Tagesbericht";"Tages_PL",#N/A,FALSE,"Tagesbericht"}</definedName>
    <definedName name="___a55" hidden="1">{"Tages_D",#N/A,FALSE,"Tagesbericht";"Tages_PL",#N/A,FALSE,"Tagesbericht"}</definedName>
    <definedName name="___a66" localSheetId="14" hidden="1">{"TAG1AGMS",#N/A,FALSE,"TAG 1A"}</definedName>
    <definedName name="___a66" hidden="1">{"TAG1AGMS",#N/A,FALSE,"TAG 1A"}</definedName>
    <definedName name="___aa22" localSheetId="14" hidden="1">{"Tages_D",#N/A,FALSE,"Tagesbericht";"Tages_PL",#N/A,FALSE,"Tagesbericht"}</definedName>
    <definedName name="___aa22" hidden="1">{"Tages_D",#N/A,FALSE,"Tagesbericht";"Tages_PL",#N/A,FALSE,"Tagesbericht"}</definedName>
    <definedName name="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4" hidden="1">{"Tages_D",#N/A,FALSE,"Tagesbericht";"Tages_PL",#N/A,FALSE,"Tagesbericht"}</definedName>
    <definedName name="___b18" hidden="1">{"Tages_D",#N/A,FALSE,"Tagesbericht";"Tages_PL",#N/A,FALSE,"Tagesbericht"}</definedName>
    <definedName name="___b19" localSheetId="14" hidden="1">{"Tages_D",#N/A,FALSE,"Tagesbericht";"Tages_PL",#N/A,FALSE,"Tagesbericht"}</definedName>
    <definedName name="___b19" hidden="1">{"Tages_D",#N/A,FALSE,"Tagesbericht";"Tages_PL",#N/A,FALSE,"Tagesbericht"}</definedName>
    <definedName name="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4" hidden="1">{"AS",#N/A,FALSE,"Dec_BS";"LIAB",#N/A,FALSE,"Dec_BS"}</definedName>
    <definedName name="___bs1" hidden="1">{"AS",#N/A,FALSE,"Dec_BS";"LIAB",#N/A,FALSE,"Dec_BS"}</definedName>
    <definedName name="___bs2" localSheetId="14" hidden="1">{"AS",#N/A,FALSE,"Dec_BS";"LIAB",#N/A,FALSE,"Dec_BS"}</definedName>
    <definedName name="___bs2" hidden="1">{"AS",#N/A,FALSE,"Dec_BS";"LIAB",#N/A,FALSE,"Dec_BS"}</definedName>
    <definedName name="___c" localSheetId="14" hidden="1">{"weichwaren",#N/A,FALSE,"Liste 1";"hartwaren",#N/A,FALSE,"Liste 1";"food",#N/A,FALSE,"Liste 1";"fleisch",#N/A,FALSE,"Liste 1"}</definedName>
    <definedName name="___c" hidden="1">{"weichwaren",#N/A,FALSE,"Liste 1";"hartwaren",#N/A,FALSE,"Liste 1";"food",#N/A,FALSE,"Liste 1";"fleisch",#N/A,FALSE,"Liste 1"}</definedName>
    <definedName name="___cd12" localSheetId="14" hidden="1">{"Tages_D",#N/A,FALSE,"Tagesbericht";"Tages_PL",#N/A,FALSE,"Tagesbericht"}</definedName>
    <definedName name="___cd12" hidden="1">{"Tages_D",#N/A,FALSE,"Tagesbericht";"Tages_PL",#N/A,FALSE,"Tagesbericht"}</definedName>
    <definedName name="___CP0705" localSheetId="14" hidden="1">{"'Sheet1'!$A$1:$AI$34","'Sheet1'!$A$1:$AI$31","'Sheet1'!$B$2:$AM$25"}</definedName>
    <definedName name="___CP0705" hidden="1">{"'Sheet1'!$A$1:$AI$34","'Sheet1'!$A$1:$AI$31","'Sheet1'!$B$2:$AM$25"}</definedName>
    <definedName name="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4" hidden="1">{"'Jan - March 2000'!$A$5:$J$46"}</definedName>
    <definedName name="___e2" hidden="1">{"'Jan - March 2000'!$A$5:$J$46"}</definedName>
    <definedName name="___e24" localSheetId="14" hidden="1">{"'Jan - March 2000'!$A$5:$J$46"}</definedName>
    <definedName name="___e24" hidden="1">{"'Jan - March 2000'!$A$5:$J$46"}</definedName>
    <definedName name="___e3" localSheetId="14" hidden="1">{"'Jan - March 2000'!$A$5:$J$46"}</definedName>
    <definedName name="___e3" hidden="1">{"'Jan - March 2000'!$A$5:$J$46"}</definedName>
    <definedName name="___e4" localSheetId="14" hidden="1">{"'Jan - March 2000'!$A$5:$J$46"}</definedName>
    <definedName name="___e4" hidden="1">{"'Jan - March 2000'!$A$5:$J$46"}</definedName>
    <definedName name="___e6" localSheetId="14" hidden="1">{"'Jan - March 2000'!$A$5:$J$46"}</definedName>
    <definedName name="___e6" hidden="1">{"'Jan - March 2000'!$A$5:$J$46"}</definedName>
    <definedName name="___FY03" localSheetId="14" hidden="1">{"'Sheet1'!$A$1:$AI$34","'Sheet1'!$A$1:$AI$31","'Sheet1'!$B$2:$AM$25"}</definedName>
    <definedName name="___FY03" hidden="1">{"'Sheet1'!$A$1:$AI$34","'Sheet1'!$A$1:$AI$31","'Sheet1'!$B$2:$AM$25"}</definedName>
    <definedName name="___new2" localSheetId="14"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4" hidden="1">{"LBO Summary",#N/A,FALSE,"Summary"}</definedName>
    <definedName name="___new3" hidden="1">{"LBO Summary",#N/A,FALSE,"Summary"}</definedName>
    <definedName name="___new4" localSheetId="14" hidden="1">{"LBO Summary",#N/A,FALSE,"Summary"}</definedName>
    <definedName name="___new4" hidden="1">{"LBO Summary",#N/A,FALSE,"Summary"}</definedName>
    <definedName name="___new5" localSheetId="14" hidden="1">{"assumptions",#N/A,FALSE,"Scenario 1";"valuation",#N/A,FALSE,"Scenario 1"}</definedName>
    <definedName name="___new5" hidden="1">{"assumptions",#N/A,FALSE,"Scenario 1";"valuation",#N/A,FALSE,"Scenario 1"}</definedName>
    <definedName name="___new6" localSheetId="14" hidden="1">{"LBO Summary",#N/A,FALSE,"Summary"}</definedName>
    <definedName name="___new6" hidden="1">{"LBO Summary",#N/A,FALSE,"Summary"}</definedName>
    <definedName name="___new7" localSheetId="14"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4"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4" hidden="1">{#N/A,#N/A,FALSE,"Ventes V.P. V.U.";#N/A,#N/A,FALSE,"Les Concurences";#N/A,#N/A,FALSE,"DACIA"}</definedName>
    <definedName name="___R" hidden="1">{#N/A,#N/A,FALSE,"Ventes V.P. V.U.";#N/A,#N/A,FALSE,"Les Concurences";#N/A,#N/A,FALSE,"DACIA"}</definedName>
    <definedName name="___re10" localSheetId="14"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4" hidden="1">{#N/A,#N/A,FALSE,"Aging Summary";#N/A,#N/A,FALSE,"Ratio Analysis";#N/A,#N/A,FALSE,"Test 120 Day Accts";#N/A,#N/A,FALSE,"Tickmarks"}</definedName>
    <definedName name="___s3" hidden="1">{#N/A,#N/A,FALSE,"Aging Summary";#N/A,#N/A,FALSE,"Ratio Analysis";#N/A,#N/A,FALSE,"Test 120 Day Accts";#N/A,#N/A,FALSE,"Tickmarks"}</definedName>
    <definedName name="___s4" localSheetId="14"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4" hidden="1">{"Tages_D",#N/A,FALSE,"Tagesbericht";"Tages_PL",#N/A,FALSE,"Tagesbericht"}</definedName>
    <definedName name="___u18" hidden="1">{"Tages_D",#N/A,FALSE,"Tagesbericht";"Tages_PL",#N/A,FALSE,"Tagesbericht"}</definedName>
    <definedName name="___u20" localSheetId="14" hidden="1">{"fleisch",#N/A,FALSE,"WG HK";"food",#N/A,FALSE,"WG HK";"hartwaren",#N/A,FALSE,"WG HK";"weichwaren",#N/A,FALSE,"WG HK"}</definedName>
    <definedName name="___u20" hidden="1">{"fleisch",#N/A,FALSE,"WG HK";"food",#N/A,FALSE,"WG HK";"hartwaren",#N/A,FALSE,"WG HK";"weichwaren",#N/A,FALSE,"WG HK"}</definedName>
    <definedName name="___VB5" localSheetId="14" hidden="1">{#N/A,#N/A,FALSE,"Ventes V.P. V.U.";#N/A,#N/A,FALSE,"Les Concurences";#N/A,#N/A,FALSE,"DACIA"}</definedName>
    <definedName name="___VB5" hidden="1">{#N/A,#N/A,FALSE,"Ventes V.P. V.U.";#N/A,#N/A,FALSE,"Les Concurences";#N/A,#N/A,FALSE,"DACIA"}</definedName>
    <definedName name="___w1" localSheetId="14" hidden="1">{"weichwaren",#N/A,FALSE,"Liste 1";"hartwaren",#N/A,FALSE,"Liste 1";"food",#N/A,FALSE,"Liste 1";"fleisch",#N/A,FALSE,"Liste 1"}</definedName>
    <definedName name="___w1" hidden="1">{"weichwaren",#N/A,FALSE,"Liste 1";"hartwaren",#N/A,FALSE,"Liste 1";"food",#N/A,FALSE,"Liste 1";"fleisch",#N/A,FALSE,"Liste 1"}</definedName>
    <definedName name="___w2" localSheetId="14" hidden="1">{"TAG1AGMS",#N/A,FALSE,"TAG 1A"}</definedName>
    <definedName name="___w2" hidden="1">{"TAG1AGMS",#N/A,FALSE,"TAG 1A"}</definedName>
    <definedName name="___w3" localSheetId="14" hidden="1">{"Tages_D",#N/A,FALSE,"Tagesbericht";"Tages_PL",#N/A,FALSE,"Tagesbericht"}</definedName>
    <definedName name="___w3" hidden="1">{"Tages_D",#N/A,FALSE,"Tagesbericht";"Tages_PL",#N/A,FALSE,"Tagesbericht"}</definedName>
    <definedName name="___w4" localSheetId="14" hidden="1">{"fleisch",#N/A,FALSE,"WG HK";"food",#N/A,FALSE,"WG HK";"hartwaren",#N/A,FALSE,"WG HK";"weichwaren",#N/A,FALSE,"WG HK"}</definedName>
    <definedName name="___w4" hidden="1">{"fleisch",#N/A,FALSE,"WG HK";"food",#N/A,FALSE,"WG HK";"hartwaren",#N/A,FALSE,"WG HK";"weichwaren",#N/A,FALSE,"WG HK"}</definedName>
    <definedName name="___wrn1" localSheetId="14" hidden="1">{"Base_Economics",#N/A,FALSE,"BP Amoco Summary";"Base_MOD_CashFlows",#N/A,FALSE,"BP Amoco Summary"}</definedName>
    <definedName name="___wrn1" hidden="1">{"Base_Economics",#N/A,FALSE,"BP Amoco Summary";"Base_MOD_CashFlows",#N/A,FALSE,"BP Amoco Summary"}</definedName>
    <definedName name="___wrn2" localSheetId="14" hidden="1">{"Bus_Plan_Sht",#N/A,FALSE,"Bus Plan Sht"}</definedName>
    <definedName name="___wrn2" hidden="1">{"Bus_Plan_Sht",#N/A,FALSE,"Bus Plan Sht"}</definedName>
    <definedName name="___wrn3" localSheetId="14" hidden="1">{"Incremental_Cashflows",#N/A,FALSE,"BP Amoco Summary";"Incremental_Economics",#N/A,FALSE,"BP Amoco Summary"}</definedName>
    <definedName name="___wrn3" hidden="1">{"Incremental_Cashflows",#N/A,FALSE,"BP Amoco Summary";"Incremental_Economics",#N/A,FALSE,"BP Amoco Summary"}</definedName>
    <definedName name="___x1" localSheetId="14"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4"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4"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4"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4" hidden="1">{"'Jan - March 2000'!$A$5:$J$46"}</definedName>
    <definedName name="___x2" hidden="1">{"'Jan - March 2000'!$A$5:$J$46"}</definedName>
    <definedName name="___x3" localSheetId="14" hidden="1">{"'Jan - March 2000'!$A$5:$J$46"}</definedName>
    <definedName name="___x3" hidden="1">{"'Jan - March 2000'!$A$5:$J$46"}</definedName>
    <definedName name="___x4" localSheetId="14" hidden="1">{"'Jan - March 2000'!$A$5:$J$46"}</definedName>
    <definedName name="___x4" hidden="1">{"'Jan - March 2000'!$A$5:$J$46"}</definedName>
    <definedName name="___x5" localSheetId="14" hidden="1">{"'Jan - March 2000'!$A$5:$J$46"}</definedName>
    <definedName name="___x5" hidden="1">{"'Jan - March 2000'!$A$5:$J$46"}</definedName>
    <definedName name="___x6" localSheetId="14" hidden="1">{"'Jan - March 2000'!$A$5:$J$46"}</definedName>
    <definedName name="___x6" hidden="1">{"'Jan - March 2000'!$A$5:$J$46"}</definedName>
    <definedName name="___x8" localSheetId="14" hidden="1">{"'Jan - March 2000'!$A$5:$J$46"}</definedName>
    <definedName name="___x8" hidden="1">{"'Jan - March 2000'!$A$5:$J$46"}</definedName>
    <definedName name="___x9" localSheetId="14"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4"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hidden="1">#REF!</definedName>
    <definedName name="__123Graph_CGRAPH4" hidden="1">#REF!</definedName>
    <definedName name="__123Graph_D" hidden="1">#REF!</definedName>
    <definedName name="__123Graph_D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4" hidden="1">{"TAG1AGMS",#N/A,FALSE,"TAG 1A"}</definedName>
    <definedName name="__a123" hidden="1">{"TAG1AGMS",#N/A,FALSE,"TAG 1A"}</definedName>
    <definedName name="__a14" localSheetId="14" hidden="1">{"TAG1AGMS",#N/A,FALSE,"TAG 1A"}</definedName>
    <definedName name="__a14" hidden="1">{"TAG1AGMS",#N/A,FALSE,"TAG 1A"}</definedName>
    <definedName name="__a15" localSheetId="14" hidden="1">{"weichwaren",#N/A,FALSE,"Liste 1";"hartwaren",#N/A,FALSE,"Liste 1";"food",#N/A,FALSE,"Liste 1";"fleisch",#N/A,FALSE,"Liste 1"}</definedName>
    <definedName name="__a15" hidden="1">{"weichwaren",#N/A,FALSE,"Liste 1";"hartwaren",#N/A,FALSE,"Liste 1";"food",#N/A,FALSE,"Liste 1";"fleisch",#N/A,FALSE,"Liste 1"}</definedName>
    <definedName name="__a16" localSheetId="14" hidden="1">{"weichwaren",#N/A,FALSE,"Liste 1";"hartwaren",#N/A,FALSE,"Liste 1";"food",#N/A,FALSE,"Liste 1";"fleisch",#N/A,FALSE,"Liste 1"}</definedName>
    <definedName name="__a16" hidden="1">{"weichwaren",#N/A,FALSE,"Liste 1";"hartwaren",#N/A,FALSE,"Liste 1";"food",#N/A,FALSE,"Liste 1";"fleisch",#N/A,FALSE,"Liste 1"}</definedName>
    <definedName name="__a17" localSheetId="14" hidden="1">{"TAG1AGMS",#N/A,FALSE,"TAG 1A"}</definedName>
    <definedName name="__a17" hidden="1">{"TAG1AGMS",#N/A,FALSE,"TAG 1A"}</definedName>
    <definedName name="__a18" localSheetId="14" hidden="1">{"Tages_D",#N/A,FALSE,"Tagesbericht";"Tages_PL",#N/A,FALSE,"Tagesbericht"}</definedName>
    <definedName name="__a18" hidden="1">{"Tages_D",#N/A,FALSE,"Tagesbericht";"Tages_PL",#N/A,FALSE,"Tagesbericht"}</definedName>
    <definedName name="__a19" localSheetId="14" hidden="1">{"fleisch",#N/A,FALSE,"WG HK";"food",#N/A,FALSE,"WG HK";"hartwaren",#N/A,FALSE,"WG HK";"weichwaren",#N/A,FALSE,"WG HK"}</definedName>
    <definedName name="__a19" hidden="1">{"fleisch",#N/A,FALSE,"WG HK";"food",#N/A,FALSE,"WG HK";"hartwaren",#N/A,FALSE,"WG HK";"weichwaren",#N/A,FALSE,"WG HK"}</definedName>
    <definedName name="__a33" localSheetId="14" hidden="1">{"fleisch",#N/A,FALSE,"WG HK";"food",#N/A,FALSE,"WG HK";"hartwaren",#N/A,FALSE,"WG HK";"weichwaren",#N/A,FALSE,"WG HK"}</definedName>
    <definedName name="__a33" hidden="1">{"fleisch",#N/A,FALSE,"WG HK";"food",#N/A,FALSE,"WG HK";"hartwaren",#N/A,FALSE,"WG HK";"weichwaren",#N/A,FALSE,"WG HK"}</definedName>
    <definedName name="__a55" localSheetId="14" hidden="1">{"Tages_D",#N/A,FALSE,"Tagesbericht";"Tages_PL",#N/A,FALSE,"Tagesbericht"}</definedName>
    <definedName name="__a55" hidden="1">{"Tages_D",#N/A,FALSE,"Tagesbericht";"Tages_PL",#N/A,FALSE,"Tagesbericht"}</definedName>
    <definedName name="__a66" localSheetId="14" hidden="1">{"TAG1AGMS",#N/A,FALSE,"TAG 1A"}</definedName>
    <definedName name="__a66" hidden="1">{"TAG1AGMS",#N/A,FALSE,"TAG 1A"}</definedName>
    <definedName name="__aa22" localSheetId="14" hidden="1">{"Tages_D",#N/A,FALSE,"Tagesbericht";"Tages_PL",#N/A,FALSE,"Tagesbericht"}</definedName>
    <definedName name="__aa22" hidden="1">{"Tages_D",#N/A,FALSE,"Tagesbericht";"Tages_PL",#N/A,FALSE,"Tagesbericht"}</definedName>
    <definedName name="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4" hidden="1">{"weichwaren",#N/A,FALSE,"Liste 1";"hartwaren",#N/A,FALSE,"Liste 1";"food",#N/A,FALSE,"Liste 1";"fleisch",#N/A,FALSE,"Liste 1"}</definedName>
    <definedName name="__b16" hidden="1">{"weichwaren",#N/A,FALSE,"Liste 1";"hartwaren",#N/A,FALSE,"Liste 1";"food",#N/A,FALSE,"Liste 1";"fleisch",#N/A,FALSE,"Liste 1"}</definedName>
    <definedName name="__b18" localSheetId="14" hidden="1">{"Tages_D",#N/A,FALSE,"Tagesbericht";"Tages_PL",#N/A,FALSE,"Tagesbericht"}</definedName>
    <definedName name="__b18" hidden="1">{"Tages_D",#N/A,FALSE,"Tagesbericht";"Tages_PL",#N/A,FALSE,"Tagesbericht"}</definedName>
    <definedName name="__b19" localSheetId="14" hidden="1">{"Tages_D",#N/A,FALSE,"Tagesbericht";"Tages_PL",#N/A,FALSE,"Tagesbericht"}</definedName>
    <definedName name="__b19" hidden="1">{"Tages_D",#N/A,FALSE,"Tagesbericht";"Tages_PL",#N/A,FALSE,"Tagesbericht"}</definedName>
    <definedName name="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4" hidden="1">{"AS",#N/A,FALSE,"Dec_BS";"LIAB",#N/A,FALSE,"Dec_BS"}</definedName>
    <definedName name="__bs1" hidden="1">{"AS",#N/A,FALSE,"Dec_BS";"LIAB",#N/A,FALSE,"Dec_BS"}</definedName>
    <definedName name="__bs2" localSheetId="14" hidden="1">{"AS",#N/A,FALSE,"Dec_BS";"LIAB",#N/A,FALSE,"Dec_BS"}</definedName>
    <definedName name="__bs2" hidden="1">{"AS",#N/A,FALSE,"Dec_BS";"LIAB",#N/A,FALSE,"Dec_BS"}</definedName>
    <definedName name="__bum1" localSheetId="14" hidden="1">{#N/A,#N/A,TRUE,"5.2 LIVRARI (TROL)-BURO"}</definedName>
    <definedName name="__bum1" hidden="1">{#N/A,#N/A,TRUE,"5.2 LIVRARI (TROL)-BURO"}</definedName>
    <definedName name="__cd12" localSheetId="14" hidden="1">{"Tages_D",#N/A,FALSE,"Tagesbericht";"Tages_PL",#N/A,FALSE,"Tagesbericht"}</definedName>
    <definedName name="__cd12" hidden="1">{"Tages_D",#N/A,FALSE,"Tagesbericht";"Tages_PL",#N/A,FALSE,"Tagesbericht"}</definedName>
    <definedName name="__CP0705" localSheetId="14" hidden="1">{"'Sheet1'!$A$1:$AI$34","'Sheet1'!$A$1:$AI$31","'Sheet1'!$B$2:$AM$25"}</definedName>
    <definedName name="__CP0705" hidden="1">{"'Sheet1'!$A$1:$AI$34","'Sheet1'!$A$1:$AI$31","'Sheet1'!$B$2:$AM$25"}</definedName>
    <definedName name="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4" hidden="1">{"LBO Summary",#N/A,FALSE,"Summary"}</definedName>
    <definedName name="__feb2" hidden="1">{"LBO Summary",#N/A,FALSE,"Summary"}</definedName>
    <definedName name="__FY03" localSheetId="14" hidden="1">{"'Sheet1'!$A$1:$AI$34","'Sheet1'!$A$1:$AI$31","'Sheet1'!$B$2:$AM$25"}</definedName>
    <definedName name="__FY03" hidden="1">{"'Sheet1'!$A$1:$AI$34","'Sheet1'!$A$1:$AI$31","'Sheet1'!$B$2:$AM$25"}</definedName>
    <definedName name="__IntlFixup" hidden="1">TRUE</definedName>
    <definedName name="__IntlFixupTable" hidden="1">#REF!</definedName>
    <definedName name="__new2" localSheetId="14"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4" hidden="1">{"LBO Summary",#N/A,FALSE,"Summary"}</definedName>
    <definedName name="__new3" hidden="1">{"LBO Summary",#N/A,FALSE,"Summary"}</definedName>
    <definedName name="__new4" localSheetId="14" hidden="1">{"LBO Summary",#N/A,FALSE,"Summary"}</definedName>
    <definedName name="__new4" hidden="1">{"LBO Summary",#N/A,FALSE,"Summary"}</definedName>
    <definedName name="__new5" localSheetId="14" hidden="1">{"assumptions",#N/A,FALSE,"Scenario 1";"valuation",#N/A,FALSE,"Scenario 1"}</definedName>
    <definedName name="__new5" hidden="1">{"assumptions",#N/A,FALSE,"Scenario 1";"valuation",#N/A,FALSE,"Scenario 1"}</definedName>
    <definedName name="__new6" localSheetId="14" hidden="1">{"LBO Summary",#N/A,FALSE,"Summary"}</definedName>
    <definedName name="__new6" hidden="1">{"LBO Summary",#N/A,FALSE,"Summary"}</definedName>
    <definedName name="__new7" localSheetId="14"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4"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4" hidden="1">{"'Summary'!$A$1:$J$46"}</definedName>
    <definedName name="__pd10" hidden="1">{"'Summary'!$A$1:$J$46"}</definedName>
    <definedName name="__PD11" localSheetId="14" hidden="1">{"'Summary'!$A$1:$J$46"}</definedName>
    <definedName name="__PD11" hidden="1">{"'Summary'!$A$1:$J$46"}</definedName>
    <definedName name="__R" localSheetId="14" hidden="1">{#N/A,#N/A,FALSE,"Ventes V.P. V.U.";#N/A,#N/A,FALSE,"Les Concurences";#N/A,#N/A,FALSE,"DACIA"}</definedName>
    <definedName name="__R" hidden="1">{#N/A,#N/A,FALSE,"Ventes V.P. V.U.";#N/A,#N/A,FALSE,"Les Concurences";#N/A,#N/A,FALSE,"DACIA"}</definedName>
    <definedName name="__re10" localSheetId="14"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4" hidden="1">{#N/A,#N/A,FALSE,"Aging Summary";#N/A,#N/A,FALSE,"Ratio Analysis";#N/A,#N/A,FALSE,"Test 120 Day Accts";#N/A,#N/A,FALSE,"Tickmarks"}</definedName>
    <definedName name="__s3" hidden="1">{#N/A,#N/A,FALSE,"Aging Summary";#N/A,#N/A,FALSE,"Ratio Analysis";#N/A,#N/A,FALSE,"Test 120 Day Accts";#N/A,#N/A,FALSE,"Tickmarks"}</definedName>
    <definedName name="__s4" localSheetId="14" hidden="1">{#N/A,#N/A,FALSE,"Aging Summary";#N/A,#N/A,FALSE,"Ratio Analysis";#N/A,#N/A,FALSE,"Test 120 Day Accts";#N/A,#N/A,FALSE,"Tickmarks"}</definedName>
    <definedName name="__s4" hidden="1">{#N/A,#N/A,FALSE,"Aging Summary";#N/A,#N/A,FALSE,"Ratio Analysis";#N/A,#N/A,FALSE,"Test 120 Day Accts";#N/A,#N/A,FALSE,"Tickmarks"}</definedName>
    <definedName name="__SD30" localSheetId="14" hidden="1">{"'Summary'!$A$1:$J$46"}</definedName>
    <definedName name="__SD30" hidden="1">{"'Summary'!$A$1:$J$46"}</definedName>
    <definedName name="__u18" localSheetId="14" hidden="1">{"Tages_D",#N/A,FALSE,"Tagesbericht";"Tages_PL",#N/A,FALSE,"Tagesbericht"}</definedName>
    <definedName name="__u18" hidden="1">{"Tages_D",#N/A,FALSE,"Tagesbericht";"Tages_PL",#N/A,FALSE,"Tagesbericht"}</definedName>
    <definedName name="__u20" localSheetId="14" hidden="1">{"fleisch",#N/A,FALSE,"WG HK";"food",#N/A,FALSE,"WG HK";"hartwaren",#N/A,FALSE,"WG HK";"weichwaren",#N/A,FALSE,"WG HK"}</definedName>
    <definedName name="__u20" hidden="1">{"fleisch",#N/A,FALSE,"WG HK";"food",#N/A,FALSE,"WG HK";"hartwaren",#N/A,FALSE,"WG HK";"weichwaren",#N/A,FALSE,"WG HK"}</definedName>
    <definedName name="__VB5" localSheetId="14" hidden="1">{#N/A,#N/A,FALSE,"Ventes V.P. V.U.";#N/A,#N/A,FALSE,"Les Concurences";#N/A,#N/A,FALSE,"DACIA"}</definedName>
    <definedName name="__VB5" hidden="1">{#N/A,#N/A,FALSE,"Ventes V.P. V.U.";#N/A,#N/A,FALSE,"Les Concurences";#N/A,#N/A,FALSE,"DACIA"}</definedName>
    <definedName name="__wrn1" localSheetId="14" hidden="1">{"Base_Economics",#N/A,FALSE,"BP Amoco Summary";"Base_MOD_CashFlows",#N/A,FALSE,"BP Amoco Summary"}</definedName>
    <definedName name="__wrn1" hidden="1">{"Base_Economics",#N/A,FALSE,"BP Amoco Summary";"Base_MOD_CashFlows",#N/A,FALSE,"BP Amoco Summary"}</definedName>
    <definedName name="__wrn2" localSheetId="14" hidden="1">{"Bus_Plan_Sht",#N/A,FALSE,"Bus Plan Sht"}</definedName>
    <definedName name="__wrn2" hidden="1">{"Bus_Plan_Sht",#N/A,FALSE,"Bus Plan Sht"}</definedName>
    <definedName name="__wrn3" localSheetId="14" hidden="1">{"Incremental_Cashflows",#N/A,FALSE,"BP Amoco Summary";"Incremental_Economics",#N/A,FALSE,"BP Amoco Summary"}</definedName>
    <definedName name="__wrn3" hidden="1">{"Incremental_Cashflows",#N/A,FALSE,"BP Amoco Summary";"Incremental_Economics",#N/A,FALSE,"BP Amoco Summary"}</definedName>
    <definedName name="__x1" localSheetId="14"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4"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4"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4"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4"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4"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4"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hidden="1">#REF!</definedName>
    <definedName name="_10__123Graph_CCHART_3" hidden="1">#REF!</definedName>
    <definedName name="_10__123Graph_XCHART_3"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hidden="1">#REF!</definedName>
    <definedName name="_11__123Graph_DCHART_1" hidden="1">#REF!</definedName>
    <definedName name="_12" localSheetId="14" hidden="1">{"AS",#N/A,FALSE,"Dec_BS_Fnl";"LIAB",#N/A,FALSE,"Dec_BS_Fnl"}</definedName>
    <definedName name="_12" hidden="1">{"AS",#N/A,FALSE,"Dec_BS_Fnl";"LIAB",#N/A,FALSE,"Dec_BS_Fnl"}</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hidden="1">#REF!</definedName>
    <definedName name="_12__123Graph_DCHART_3" hidden="1">#REF!</definedName>
    <definedName name="_1211434" localSheetId="14" hidden="1">{"AS",#N/A,FALSE,"Dec_BS";"LIAB",#N/A,FALSE,"Dec_BS"}</definedName>
    <definedName name="_1211434" hidden="1">{"AS",#N/A,FALSE,"Dec_BS";"LIAB",#N/A,FALSE,"Dec_BS"}</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hidden="1">#REF!</definedName>
    <definedName name="_13__123Graph_ECHART_3"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hidden="1">#REF!</definedName>
    <definedName name="_14__123Graph_XCHART_2"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hidden="1">#REF!</definedName>
    <definedName name="_15__123Graph_XCHART_3" hidden="1">#REF!</definedName>
    <definedName name="_15__123Graph_XCHART_4"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hidden="1">#REF!</definedName>
    <definedName name="_16__123Graph_XCHART_4"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hidden="1">#REF!</definedName>
    <definedName name="_17__123Graph_XCHART_5"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hidden="1">#REF!</definedName>
    <definedName name="_21__123Graph_CCHART_3" hidden="1">#REF!</definedName>
    <definedName name="_22__123Graph_AChart_6A" hidden="1">#REF!</definedName>
    <definedName name="_22__123Graph_DCHART_1" hidden="1">#REF!</definedName>
    <definedName name="_23__123Graph_AChart_7A" hidden="1">#REF!</definedName>
    <definedName name="_23__123Graph_DCHART_1" hidden="1">#REF!</definedName>
    <definedName name="_24__123Graph_AChart_8A" hidden="1">#REF!</definedName>
    <definedName name="_24__123Graph_DCHART_3" hidden="1">#REF!</definedName>
    <definedName name="_25__123Graph_AChart_9A" hidden="1">#REF!</definedName>
    <definedName name="_25__123Graph_DCHART_3" hidden="1">#REF!</definedName>
    <definedName name="_26__123Graph_BChart_12B" hidden="1">#REF!</definedName>
    <definedName name="_26__123Graph_ECHART_3" hidden="1">#REF!</definedName>
    <definedName name="_27__123Graph_BChart_13B" hidden="1">#REF!</definedName>
    <definedName name="_27__123Graph_ECHART_3" hidden="1">#REF!</definedName>
    <definedName name="_28__123Graph_BChart_16B" hidden="1">#REF!</definedName>
    <definedName name="_28__123Graph_XCHART_2" hidden="1">#REF!</definedName>
    <definedName name="_29__123Graph_BChart_17B" hidden="1">#REF!</definedName>
    <definedName name="_29__123Graph_XCHART_2" hidden="1">#REF!</definedName>
    <definedName name="_3__123Graph_AChart_12B" hidden="1">#REF!</definedName>
    <definedName name="_3__123Graph_ACHART_2" hidden="1">#REF!</definedName>
    <definedName name="_3__123Graph_ACHART_3"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4" hidden="1">{"MV_CF",#N/A,FALSE,"MV_B_CF";"MV_Cumm",#N/A,FALSE,"MV_B_IS";"MV_BS",#N/A,FALSE,"MV_B_BS"}</definedName>
    <definedName name="_586" hidden="1">{"MV_CF",#N/A,FALSE,"MV_B_CF";"MV_Cumm",#N/A,FALSE,"MV_B_IS";"MV_BS",#N/A,FALSE,"MV_B_BS"}</definedName>
    <definedName name="_59__123Graph_DChart_16B" hidden="1">#REF!</definedName>
    <definedName name="_6__123Graph_AChart_17B" hidden="1">#REF!</definedName>
    <definedName name="_6__123Graph_ACHART_4" hidden="1">#REF!</definedName>
    <definedName name="_6__123Graph_ACHART_5"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hidden="1">#REF!</definedName>
    <definedName name="_7__123Graph_BCHART_4" hidden="1">#REF!</definedName>
    <definedName name="_70__123Graph_DChart_8A" hidden="1">#REF!</definedName>
    <definedName name="_786tjh" localSheetId="14" hidden="1">{"frvgl_ag",#N/A,FALSE,"FRPRINT";"frvgl_domestic",#N/A,FALSE,"FRPRINT";"frvgl_int_sales",#N/A,FALSE,"FRPRINT"}</definedName>
    <definedName name="_786tjh" hidden="1">{"frvgl_ag",#N/A,FALSE,"FRPRINT";"frvgl_domestic",#N/A,FALSE,"FRPRINT";"frvgl_int_sales",#N/A,FALSE,"FRPRINT"}</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4" hidden="1">{"TAG1AGMS",#N/A,FALSE,"TAG 1A"}</definedName>
    <definedName name="_a10" hidden="1">{"TAG1AGMS",#N/A,FALSE,"TAG 1A"}</definedName>
    <definedName name="_a111" localSheetId="14" hidden="1">{"Meas",#N/A,FALSE,"Tot Europe"}</definedName>
    <definedName name="_a111" hidden="1">{"Meas",#N/A,FALSE,"Tot Europe"}</definedName>
    <definedName name="_a123" localSheetId="14" hidden="1">{"TAG1AGMS",#N/A,FALSE,"TAG 1A"}</definedName>
    <definedName name="_a123" hidden="1">{"TAG1AGMS",#N/A,FALSE,"TAG 1A"}</definedName>
    <definedName name="_a14" localSheetId="14" hidden="1">{"TAG1AGMS",#N/A,FALSE,"TAG 1A"}</definedName>
    <definedName name="_a14" hidden="1">{"TAG1AGMS",#N/A,FALSE,"TAG 1A"}</definedName>
    <definedName name="_a15" localSheetId="14" hidden="1">{"weichwaren",#N/A,FALSE,"Liste 1";"hartwaren",#N/A,FALSE,"Liste 1";"food",#N/A,FALSE,"Liste 1";"fleisch",#N/A,FALSE,"Liste 1"}</definedName>
    <definedName name="_a15" hidden="1">{"weichwaren",#N/A,FALSE,"Liste 1";"hartwaren",#N/A,FALSE,"Liste 1";"food",#N/A,FALSE,"Liste 1";"fleisch",#N/A,FALSE,"Liste 1"}</definedName>
    <definedName name="_a16" localSheetId="14" hidden="1">{"weichwaren",#N/A,FALSE,"Liste 1";"hartwaren",#N/A,FALSE,"Liste 1";"food",#N/A,FALSE,"Liste 1";"fleisch",#N/A,FALSE,"Liste 1"}</definedName>
    <definedName name="_a16" hidden="1">{"weichwaren",#N/A,FALSE,"Liste 1";"hartwaren",#N/A,FALSE,"Liste 1";"food",#N/A,FALSE,"Liste 1";"fleisch",#N/A,FALSE,"Liste 1"}</definedName>
    <definedName name="_a17" localSheetId="14" hidden="1">{"TAG1AGMS",#N/A,FALSE,"TAG 1A"}</definedName>
    <definedName name="_a17" hidden="1">{"TAG1AGMS",#N/A,FALSE,"TAG 1A"}</definedName>
    <definedName name="_a18" localSheetId="14" hidden="1">{"Tages_D",#N/A,FALSE,"Tagesbericht";"Tages_PL",#N/A,FALSE,"Tagesbericht"}</definedName>
    <definedName name="_a18" hidden="1">{"Tages_D",#N/A,FALSE,"Tagesbericht";"Tages_PL",#N/A,FALSE,"Tagesbericht"}</definedName>
    <definedName name="_a19" localSheetId="14" hidden="1">{"fleisch",#N/A,FALSE,"WG HK";"food",#N/A,FALSE,"WG HK";"hartwaren",#N/A,FALSE,"WG HK";"weichwaren",#N/A,FALSE,"WG HK"}</definedName>
    <definedName name="_a19" hidden="1">{"fleisch",#N/A,FALSE,"WG HK";"food",#N/A,FALSE,"WG HK";"hartwaren",#N/A,FALSE,"WG HK";"weichwaren",#N/A,FALSE,"WG HK"}</definedName>
    <definedName name="_a33" localSheetId="14" hidden="1">{"fleisch",#N/A,FALSE,"WG HK";"food",#N/A,FALSE,"WG HK";"hartwaren",#N/A,FALSE,"WG HK";"weichwaren",#N/A,FALSE,"WG HK"}</definedName>
    <definedName name="_a33" hidden="1">{"fleisch",#N/A,FALSE,"WG HK";"food",#N/A,FALSE,"WG HK";"hartwaren",#N/A,FALSE,"WG HK";"weichwaren",#N/A,FALSE,"WG HK"}</definedName>
    <definedName name="_a44" localSheetId="14" hidden="1">{"fleisch",#N/A,FALSE,"WG HK";"food",#N/A,FALSE,"WG HK";"hartwaren",#N/A,FALSE,"WG HK";"weichwaren",#N/A,FALSE,"WG HK"}</definedName>
    <definedName name="_a44" hidden="1">{"fleisch",#N/A,FALSE,"WG HK";"food",#N/A,FALSE,"WG HK";"hartwaren",#N/A,FALSE,"WG HK";"weichwaren",#N/A,FALSE,"WG HK"}</definedName>
    <definedName name="_a54" localSheetId="14" hidden="1">{"Tages_D",#N/A,FALSE,"Tagesbericht";"Tages_PL",#N/A,FALSE,"Tagesbericht"}</definedName>
    <definedName name="_a54" hidden="1">{"Tages_D",#N/A,FALSE,"Tagesbericht";"Tages_PL",#N/A,FALSE,"Tagesbericht"}</definedName>
    <definedName name="_a55" localSheetId="14" hidden="1">{"Tages_D",#N/A,FALSE,"Tagesbericht";"Tages_PL",#N/A,FALSE,"Tagesbericht"}</definedName>
    <definedName name="_a55" hidden="1">{"Tages_D",#N/A,FALSE,"Tagesbericht";"Tages_PL",#N/A,FALSE,"Tagesbericht"}</definedName>
    <definedName name="_a66" localSheetId="14" hidden="1">{"TAG1AGMS",#N/A,FALSE,"TAG 1A"}</definedName>
    <definedName name="_a66" hidden="1">{"TAG1AGMS",#N/A,FALSE,"TAG 1A"}</definedName>
    <definedName name="_aa22" localSheetId="14" hidden="1">{"Tages_D",#N/A,FALSE,"Tagesbericht";"Tages_PL",#N/A,FALSE,"Tagesbericht"}</definedName>
    <definedName name="_aa22" hidden="1">{"Tages_D",#N/A,FALSE,"Tagesbericht";"Tages_PL",#N/A,FALSE,"Tagesbericht"}</definedName>
    <definedName name="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4" hidden="1">{"Tages_D",#N/A,FALSE,"Tagesbericht";"Tages_PL",#N/A,FALSE,"Tagesbericht"}</definedName>
    <definedName name="_b18" hidden="1">{"Tages_D",#N/A,FALSE,"Tagesbericht";"Tages_PL",#N/A,FALSE,"Tagesbericht"}</definedName>
    <definedName name="_b19" localSheetId="14" hidden="1">{"Tages_D",#N/A,FALSE,"Tagesbericht";"Tages_PL",#N/A,FALSE,"Tagesbericht"}</definedName>
    <definedName name="_b19" hidden="1">{"Tages_D",#N/A,FALSE,"Tagesbericht";"Tages_PL",#N/A,FALSE,"Tagesbericht"}</definedName>
    <definedName name="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4" hidden="1">{"AS",#N/A,FALSE,"Dec_BS";"LIAB",#N/A,FALSE,"Dec_BS"}</definedName>
    <definedName name="_bs1" hidden="1">{"AS",#N/A,FALSE,"Dec_BS";"LIAB",#N/A,FALSE,"Dec_BS"}</definedName>
    <definedName name="_bs2" localSheetId="14" hidden="1">{"AS",#N/A,FALSE,"Dec_BS";"LIAB",#N/A,FALSE,"Dec_BS"}</definedName>
    <definedName name="_bs2" hidden="1">{"AS",#N/A,FALSE,"Dec_BS";"LIAB",#N/A,FALSE,"Dec_BS"}</definedName>
    <definedName name="_bum1" localSheetId="14" hidden="1">{#N/A,#N/A,TRUE,"5.2 LIVRARI (TROL)-BURO"}</definedName>
    <definedName name="_bum1" hidden="1">{#N/A,#N/A,TRUE,"5.2 LIVRARI (TROL)-BURO"}</definedName>
    <definedName name="_c" localSheetId="14" hidden="1">{"weichwaren",#N/A,FALSE,"Liste 1";"hartwaren",#N/A,FALSE,"Liste 1";"food",#N/A,FALSE,"Liste 1";"fleisch",#N/A,FALSE,"Liste 1"}</definedName>
    <definedName name="_c" hidden="1">{"weichwaren",#N/A,FALSE,"Liste 1";"hartwaren",#N/A,FALSE,"Liste 1";"food",#N/A,FALSE,"Liste 1";"fleisch",#N/A,FALSE,"Liste 1"}</definedName>
    <definedName name="_cd12" localSheetId="14" hidden="1">{"Tages_D",#N/A,FALSE,"Tagesbericht";"Tages_PL",#N/A,FALSE,"Tagesbericht"}</definedName>
    <definedName name="_cd12" hidden="1">{"Tages_D",#N/A,FALSE,"Tagesbericht";"Tages_PL",#N/A,FALSE,"Tagesbericht"}</definedName>
    <definedName name="_CP0705" localSheetId="14" hidden="1">{"'Sheet1'!$A$1:$AI$34","'Sheet1'!$A$1:$AI$31","'Sheet1'!$B$2:$AM$25"}</definedName>
    <definedName name="_CP0705" hidden="1">{"'Sheet1'!$A$1:$AI$34","'Sheet1'!$A$1:$AI$31","'Sheet1'!$B$2:$AM$25"}</definedName>
    <definedName name="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4" hidden="1">{"'Jan - March 2000'!$A$5:$J$46"}</definedName>
    <definedName name="_e2" hidden="1">{"'Jan - March 2000'!$A$5:$J$46"}</definedName>
    <definedName name="_e24" localSheetId="14" hidden="1">{"'Jan - March 2000'!$A$5:$J$46"}</definedName>
    <definedName name="_e24" hidden="1">{"'Jan - March 2000'!$A$5:$J$46"}</definedName>
    <definedName name="_e3" localSheetId="14" hidden="1">{"'Jan - March 2000'!$A$5:$J$46"}</definedName>
    <definedName name="_e3" hidden="1">{"'Jan - March 2000'!$A$5:$J$46"}</definedName>
    <definedName name="_e4" localSheetId="14" hidden="1">{"'Jan - March 2000'!$A$5:$J$46"}</definedName>
    <definedName name="_e4" hidden="1">{"'Jan - March 2000'!$A$5:$J$46"}</definedName>
    <definedName name="_e6" localSheetId="14" hidden="1">{"'Jan - March 2000'!$A$5:$J$46"}</definedName>
    <definedName name="_e6" hidden="1">{"'Jan - March 2000'!$A$5:$J$46"}</definedName>
    <definedName name="_feb2" localSheetId="14" hidden="1">{"LBO Summary",#N/A,FALSE,"Summary"}</definedName>
    <definedName name="_feb2" hidden="1">{"LBO Summary",#N/A,FALSE,"Summary"}</definedName>
    <definedName name="_Fill" hidden="1">#REF!</definedName>
    <definedName name="_Fill1" hidden="1">#REF!</definedName>
    <definedName name="_xlnm._FilterDatabase" localSheetId="3" hidden="1">'1. F10'!$A$11:$J$65</definedName>
    <definedName name="_xlnm._FilterDatabase" localSheetId="4" hidden="1">'2. F20'!$A$11:$J$101</definedName>
    <definedName name="_xlnm._FilterDatabase" localSheetId="6" hidden="1">'3. F30'!$B$17:$N$265</definedName>
    <definedName name="_xlnm._FilterDatabase" localSheetId="17" hidden="1">'BS Mapping std'!$A$1:$N$341</definedName>
    <definedName name="_xlnm._FilterDatabase" localSheetId="18" hidden="1">'F30 mapping'!$A$1:$D$486</definedName>
    <definedName name="_xlnm._FilterDatabase" localSheetId="14" hidden="1">#REF!</definedName>
    <definedName name="_xlnm._FilterDatabase" localSheetId="5" hidden="1">'PL mapping Std'!$A$1:$I$151</definedName>
    <definedName name="_xlnm._FilterDatabase" localSheetId="0" hidden="1">'Trial Balance'!$A$14:$W$116</definedName>
    <definedName name="_xlnm._FilterDatabase" hidden="1">#REF!</definedName>
    <definedName name="_FY03" localSheetId="14" hidden="1">{"'Sheet1'!$A$1:$AI$34","'Sheet1'!$A$1:$AI$31","'Sheet1'!$B$2:$AM$25"}</definedName>
    <definedName name="_FY03" hidden="1">{"'Sheet1'!$A$1:$AI$34","'Sheet1'!$A$1:$AI$31","'Sheet1'!$B$2:$AM$25"}</definedName>
    <definedName name="_Key1" hidden="1">#REF!</definedName>
    <definedName name="_Key2" hidden="1">#REF!</definedName>
    <definedName name="_new2" localSheetId="14"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4" hidden="1">{"LBO Summary",#N/A,FALSE,"Summary"}</definedName>
    <definedName name="_new3" hidden="1">{"LBO Summary",#N/A,FALSE,"Summary"}</definedName>
    <definedName name="_new4" localSheetId="14" hidden="1">{"LBO Summary",#N/A,FALSE,"Summary"}</definedName>
    <definedName name="_new4" hidden="1">{"LBO Summary",#N/A,FALSE,"Summary"}</definedName>
    <definedName name="_new5" localSheetId="14" hidden="1">{"assumptions",#N/A,FALSE,"Scenario 1";"valuation",#N/A,FALSE,"Scenario 1"}</definedName>
    <definedName name="_new5" hidden="1">{"assumptions",#N/A,FALSE,"Scenario 1";"valuation",#N/A,FALSE,"Scenario 1"}</definedName>
    <definedName name="_new6" localSheetId="14" hidden="1">{"LBO Summary",#N/A,FALSE,"Summary"}</definedName>
    <definedName name="_new6" hidden="1">{"LBO Summary",#N/A,FALSE,"Summary"}</definedName>
    <definedName name="_new7" localSheetId="14"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4"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4"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4"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4"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4" hidden="1">{"'Summary'!$A$1:$J$46"}</definedName>
    <definedName name="_pd10" hidden="1">{"'Summary'!$A$1:$J$46"}</definedName>
    <definedName name="_PD11" localSheetId="14" hidden="1">{"'Summary'!$A$1:$J$46"}</definedName>
    <definedName name="_PD11" hidden="1">{"'Summary'!$A$1:$J$46"}</definedName>
    <definedName name="_PNL2005" hidden="1">"AS2DocumentBrowse"</definedName>
    <definedName name="_poii" localSheetId="14" hidden="1">{#N/A,#N/A,FALSE,"Completion of MBudget"}</definedName>
    <definedName name="_poii" hidden="1">{#N/A,#N/A,FALSE,"Completion of MBudget"}</definedName>
    <definedName name="_pokjn" localSheetId="14" hidden="1">{"AS",#N/A,FALSE,"Dec_BS_Fnl";"LIAB",#N/A,FALSE,"Dec_BS_Fnl"}</definedName>
    <definedName name="_pokjn" hidden="1">{"AS",#N/A,FALSE,"Dec_BS_Fnl";"LIAB",#N/A,FALSE,"Dec_BS_Fnl"}</definedName>
    <definedName name="_qq2" localSheetId="14" hidden="1">{"CSheet",#N/A,FALSE,"C";"SmCap",#N/A,FALSE,"VAL1";"GulfCoast",#N/A,FALSE,"VAL1";"nav",#N/A,FALSE,"NAV";"Summary",#N/A,FALSE,"NAV"}</definedName>
    <definedName name="_qq2" hidden="1">{"CSheet",#N/A,FALSE,"C";"SmCap",#N/A,FALSE,"VAL1";"GulfCoast",#N/A,FALSE,"VAL1";"nav",#N/A,FALSE,"NAV";"Summary",#N/A,FALSE,"NAV"}</definedName>
    <definedName name="_R" localSheetId="14" hidden="1">{#N/A,#N/A,FALSE,"Ventes V.P. V.U.";#N/A,#N/A,FALSE,"Les Concurences";#N/A,#N/A,FALSE,"DACIA"}</definedName>
    <definedName name="_R" hidden="1">{#N/A,#N/A,FALSE,"Ventes V.P. V.U.";#N/A,#N/A,FALSE,"Les Concurences";#N/A,#N/A,FALSE,"DACIA"}</definedName>
    <definedName name="_re10" localSheetId="14"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4" hidden="1">{#N/A,#N/A,FALSE,"Aging Summary";#N/A,#N/A,FALSE,"Ratio Analysis";#N/A,#N/A,FALSE,"Test 120 Day Accts";#N/A,#N/A,FALSE,"Tickmarks"}</definedName>
    <definedName name="_s3" hidden="1">{#N/A,#N/A,FALSE,"Aging Summary";#N/A,#N/A,FALSE,"Ratio Analysis";#N/A,#N/A,FALSE,"Test 120 Day Accts";#N/A,#N/A,FALSE,"Tickmarks"}</definedName>
    <definedName name="_s4" localSheetId="14" hidden="1">{#N/A,#N/A,FALSE,"Aging Summary";#N/A,#N/A,FALSE,"Ratio Analysis";#N/A,#N/A,FALSE,"Test 120 Day Accts";#N/A,#N/A,FALSE,"Tickmarks"}</definedName>
    <definedName name="_s4" hidden="1">{#N/A,#N/A,FALSE,"Aging Summary";#N/A,#N/A,FALSE,"Ratio Analysis";#N/A,#N/A,FALSE,"Test 120 Day Accts";#N/A,#N/A,FALSE,"Tickmarks"}</definedName>
    <definedName name="_SD30" localSheetId="14" hidden="1">{"'Summary'!$A$1:$J$46"}</definedName>
    <definedName name="_SD30" hidden="1">{"'Summary'!$A$1:$J$46"}</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ghjm" localSheetId="14" hidden="1">{"Tages_D",#N/A,FALSE,"Tagesbericht";"Tages_PL",#N/A,FALSE,"Tagesbericht"}</definedName>
    <definedName name="_tghjm" hidden="1">{"Tages_D",#N/A,FALSE,"Tagesbericht";"Tages_PL",#N/A,FALSE,"Tagesbericht"}</definedName>
    <definedName name="_u18" localSheetId="14" hidden="1">{"Tages_D",#N/A,FALSE,"Tagesbericht";"Tages_PL",#N/A,FALSE,"Tagesbericht"}</definedName>
    <definedName name="_u18" hidden="1">{"Tages_D",#N/A,FALSE,"Tagesbericht";"Tages_PL",#N/A,FALSE,"Tagesbericht"}</definedName>
    <definedName name="_u20" localSheetId="14" hidden="1">{"fleisch",#N/A,FALSE,"WG HK";"food",#N/A,FALSE,"WG HK";"hartwaren",#N/A,FALSE,"WG HK";"weichwaren",#N/A,FALSE,"WG HK"}</definedName>
    <definedName name="_u20" hidden="1">{"fleisch",#N/A,FALSE,"WG HK";"food",#N/A,FALSE,"WG HK";"hartwaren",#N/A,FALSE,"WG HK";"weichwaren",#N/A,FALSE,"WG HK"}</definedName>
    <definedName name="_VB5" localSheetId="14" hidden="1">{#N/A,#N/A,FALSE,"Ventes V.P. V.U.";#N/A,#N/A,FALSE,"Les Concurences";#N/A,#N/A,FALSE,"DACIA"}</definedName>
    <definedName name="_VB5" hidden="1">{#N/A,#N/A,FALSE,"Ventes V.P. V.U.";#N/A,#N/A,FALSE,"Les Concurences";#N/A,#N/A,FALSE,"DACIA"}</definedName>
    <definedName name="_w1" localSheetId="14" hidden="1">{"weichwaren",#N/A,FALSE,"Liste 1";"hartwaren",#N/A,FALSE,"Liste 1";"food",#N/A,FALSE,"Liste 1";"fleisch",#N/A,FALSE,"Liste 1"}</definedName>
    <definedName name="_w1" hidden="1">{"weichwaren",#N/A,FALSE,"Liste 1";"hartwaren",#N/A,FALSE,"Liste 1";"food",#N/A,FALSE,"Liste 1";"fleisch",#N/A,FALSE,"Liste 1"}</definedName>
    <definedName name="_w2" localSheetId="14" hidden="1">{"TAG1AGMS",#N/A,FALSE,"TAG 1A"}</definedName>
    <definedName name="_w2" hidden="1">{"TAG1AGMS",#N/A,FALSE,"TAG 1A"}</definedName>
    <definedName name="_w3" localSheetId="14" hidden="1">{"Tages_D",#N/A,FALSE,"Tagesbericht";"Tages_PL",#N/A,FALSE,"Tagesbericht"}</definedName>
    <definedName name="_w3" hidden="1">{"Tages_D",#N/A,FALSE,"Tagesbericht";"Tages_PL",#N/A,FALSE,"Tagesbericht"}</definedName>
    <definedName name="_w4" localSheetId="14" hidden="1">{"fleisch",#N/A,FALSE,"WG HK";"food",#N/A,FALSE,"WG HK";"hartwaren",#N/A,FALSE,"WG HK";"weichwaren",#N/A,FALSE,"WG HK"}</definedName>
    <definedName name="_w4" hidden="1">{"fleisch",#N/A,FALSE,"WG HK";"food",#N/A,FALSE,"WG HK";"hartwaren",#N/A,FALSE,"WG HK";"weichwaren",#N/A,FALSE,"WG HK"}</definedName>
    <definedName name="_wrn1" localSheetId="14" hidden="1">{"Base_Economics",#N/A,FALSE,"BP Amoco Summary";"Base_MOD_CashFlows",#N/A,FALSE,"BP Amoco Summary"}</definedName>
    <definedName name="_wrn1" hidden="1">{"Base_Economics",#N/A,FALSE,"BP Amoco Summary";"Base_MOD_CashFlows",#N/A,FALSE,"BP Amoco Summary"}</definedName>
    <definedName name="_wrn2" localSheetId="14"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4"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4"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4"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4"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4"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4" hidden="1">{"'Jan - March 2000'!$A$5:$J$46"}</definedName>
    <definedName name="_x2" hidden="1">{"'Jan - March 2000'!$A$5:$J$46"}</definedName>
    <definedName name="_x3" localSheetId="14" hidden="1">{"'Jan - March 2000'!$A$5:$J$46"}</definedName>
    <definedName name="_x3" hidden="1">{"'Jan - March 2000'!$A$5:$J$46"}</definedName>
    <definedName name="_x4" localSheetId="14" hidden="1">{"'Jan - March 2000'!$A$5:$J$46"}</definedName>
    <definedName name="_x4" hidden="1">{"'Jan - March 2000'!$A$5:$J$46"}</definedName>
    <definedName name="_x5" localSheetId="14" hidden="1">{"'Jan - March 2000'!$A$5:$J$46"}</definedName>
    <definedName name="_x5" hidden="1">{"'Jan - March 2000'!$A$5:$J$46"}</definedName>
    <definedName name="_x6" localSheetId="14" hidden="1">{"'Jan - March 2000'!$A$5:$J$46"}</definedName>
    <definedName name="_x6" hidden="1">{"'Jan - March 2000'!$A$5:$J$46"}</definedName>
    <definedName name="_x8" localSheetId="14" hidden="1">{"'Jan - March 2000'!$A$5:$J$46"}</definedName>
    <definedName name="_x8" hidden="1">{"'Jan - March 2000'!$A$5:$J$46"}</definedName>
    <definedName name="_x9" localSheetId="14"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4"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4" hidden="1">{"'Jan - March 2000'!$A$5:$J$46"}</definedName>
    <definedName name="a" hidden="1">{"'Jan - March 2000'!$A$5:$J$46"}</definedName>
    <definedName name="aa" localSheetId="14"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4" hidden="1">{#N/A,#N/A,FALSE,"Completion of MBudget"}</definedName>
    <definedName name="aaa" hidden="1">{#N/A,#N/A,FALSE,"Completion of MBudget"}</definedName>
    <definedName name="AAA_DOCTOPS" hidden="1">"AAA_SET"</definedName>
    <definedName name="AAA_duser" hidden="1">"OFF"</definedName>
    <definedName name="aaaa" localSheetId="14" hidden="1">{"Meas",#N/A,FALSE,"Tot Europe"}</definedName>
    <definedName name="aaaa" hidden="1">{"Meas",#N/A,FALSE,"Tot Europe"}</definedName>
    <definedName name="aaaaa" localSheetId="14" hidden="1">{#N/A,#N/A,FALSE,"Completion of MBudget"}</definedName>
    <definedName name="aaaaa" hidden="1">{#N/A,#N/A,FALSE,"Completion of MBudget"}</definedName>
    <definedName name="aaaaaaaa" localSheetId="14" hidden="1">{"Tages_D",#N/A,FALSE,"Tagesbericht";"Tages_PL",#N/A,FALSE,"Tagesbericht"}</definedName>
    <definedName name="aaaaaaaa" hidden="1">{"Tages_D",#N/A,FALSE,"Tagesbericht";"Tages_PL",#N/A,FALSE,"Tagesbericht"}</definedName>
    <definedName name="AAAAAAAAAAAAAAAAAA" localSheetId="14"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4"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4" hidden="1">{"weichwaren",#N/A,FALSE,"Liste 1";"hartwaren",#N/A,FALSE,"Liste 1";"food",#N/A,FALSE,"Liste 1";"fleisch",#N/A,FALSE,"Liste 1"}</definedName>
    <definedName name="aawe" hidden="1">{"weichwaren",#N/A,FALSE,"Liste 1";"hartwaren",#N/A,FALSE,"Liste 1";"food",#N/A,FALSE,"Liste 1";"fleisch",#N/A,FALSE,"Liste 1"}</definedName>
    <definedName name="aaww" localSheetId="14"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4" hidden="1">{"'Jan - March 2000'!$A$5:$J$46"}</definedName>
    <definedName name="actuale" hidden="1">{"'Jan - March 2000'!$A$5:$J$46"}</definedName>
    <definedName name="ACwvu.CapersView." hidden="1">#REF!</definedName>
    <definedName name="ACwvu.Japan_Capers_Ed_Pub." hidden="1">#REF!</definedName>
    <definedName name="ACwvu.KJP_CC." hidden="1">#REF!</definedName>
    <definedName name="ACwvu.vi1." hidden="1">#REF!</definedName>
    <definedName name="ada" localSheetId="14" hidden="1">{#N/A,#N/A,FALSE,"Ventes V.P. V.U.";#N/A,#N/A,FALSE,"Les Concurences";#N/A,#N/A,FALSE,"DACIA"}</definedName>
    <definedName name="ada" hidden="1">{#N/A,#N/A,FALSE,"Ventes V.P. V.U.";#N/A,#N/A,FALSE,"Les Concurences";#N/A,#N/A,FALSE,"DACIA"}</definedName>
    <definedName name="adf" localSheetId="14" hidden="1">{#N/A,#N/A,FALSE,"Ventes V.P. V.U.";#N/A,#N/A,FALSE,"Les Concurences";#N/A,#N/A,FALSE,"DACIA"}</definedName>
    <definedName name="adf" hidden="1">{#N/A,#N/A,FALSE,"Ventes V.P. V.U.";#N/A,#N/A,FALSE,"Les Concurences";#N/A,#N/A,FALSE,"DACIA"}</definedName>
    <definedName name="adfadf" localSheetId="14" hidden="1">{"Meas",#N/A,FALSE,"Tot Europe"}</definedName>
    <definedName name="adfadf" hidden="1">{"Meas",#N/A,FALSE,"Tot Europe"}</definedName>
    <definedName name="adfafasfafafasdfd" localSheetId="14" hidden="1">{"Meas",#N/A,FALSE,"Tot Europe"}</definedName>
    <definedName name="adfafasfafafasdfd" hidden="1">{"Meas",#N/A,FALSE,"Tot Europe"}</definedName>
    <definedName name="adfasdf" hidden="1">#REF!,#REF!</definedName>
    <definedName name="adfasdfasdfasdfasdf" localSheetId="14" hidden="1">{"Red",#N/A,FALSE,"Tot Europe"}</definedName>
    <definedName name="adfasdfasdfasdfasdf" hidden="1">{"Red",#N/A,FALSE,"Tot Europe"}</definedName>
    <definedName name="adkkdld" localSheetId="14" hidden="1">{"weichwaren",#N/A,FALSE,"Liste 1";"hartwaren",#N/A,FALSE,"Liste 1";"food",#N/A,FALSE,"Liste 1";"fleisch",#N/A,FALSE,"Liste 1"}</definedName>
    <definedName name="adkkdld" hidden="1">{"weichwaren",#N/A,FALSE,"Liste 1";"hartwaren",#N/A,FALSE,"Liste 1";"food",#N/A,FALSE,"Liste 1";"fleisch",#N/A,FALSE,"Liste 1"}</definedName>
    <definedName name="aewr" localSheetId="14"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hidden="1">#REF!</definedName>
    <definedName name="AGING_RP" localSheetId="14" hidden="1">{"AS",#N/A,FALSE,"Dec_BS";"LIAB",#N/A,FALSE,"Dec_BS"}</definedName>
    <definedName name="AGING_RP" hidden="1">{"AS",#N/A,FALSE,"Dec_BS";"LIAB",#N/A,FALSE,"Dec_BS"}</definedName>
    <definedName name="aging_rp1" localSheetId="14" hidden="1">{"AS",#N/A,FALSE,"Dec_BS";"LIAB",#N/A,FALSE,"Dec_BS"}</definedName>
    <definedName name="aging_rp1" hidden="1">{"AS",#N/A,FALSE,"Dec_BS";"LIAB",#N/A,FALSE,"Dec_BS"}</definedName>
    <definedName name="ai" localSheetId="14"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4" hidden="1">{"Meas",#N/A,FALSE,"Tot Europe"}</definedName>
    <definedName name="akdkdkdkdkdkdkdkdkdkdkddkd" hidden="1">{"Meas",#N/A,FALSE,"Tot Europe"}</definedName>
    <definedName name="AKSABBVSD" hidden="1">#REF!</definedName>
    <definedName name="alkdfjaklöfj" localSheetId="14" hidden="1">{"Red",#N/A,FALSE,"Tot Europe"}</definedName>
    <definedName name="alkdfjaklöfj" hidden="1">{"Red",#N/A,FALSE,"Tot Europe"}</definedName>
    <definedName name="altceva" localSheetId="14" hidden="1">{"weichwaren",#N/A,FALSE,"Liste 1";"hartwaren",#N/A,FALSE,"Liste 1";"food",#N/A,FALSE,"Liste 1";"fleisch",#N/A,FALSE,"Liste 1"}</definedName>
    <definedName name="altceva" hidden="1">{"weichwaren",#N/A,FALSE,"Liste 1";"hartwaren",#N/A,FALSE,"Liste 1";"food",#N/A,FALSE,"Liste 1";"fleisch",#N/A,FALSE,"Liste 1"}</definedName>
    <definedName name="Altersstruktur" localSheetId="14"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4" hidden="1">{#N/A,#N/A,FALSE,"Grafik Vermögen";#N/A,#N/A,FALSE,"Grafik Finanz";#N/A,#N/A,FALSE,"Grafik Erfolg"}</definedName>
    <definedName name="ANLAGEN_Detail" hidden="1">{#N/A,#N/A,FALSE,"Grafik Vermögen";#N/A,#N/A,FALSE,"Grafik Finanz";#N/A,#N/A,FALSE,"Grafik Erfolg"}</definedName>
    <definedName name="ANMDS" localSheetId="14" hidden="1">{#N/A,#N/A,FALSE,"Virgin Flightdeck"}</definedName>
    <definedName name="ANMDS" hidden="1">{#N/A,#N/A,FALSE,"Virgin Flightdeck"}</definedName>
    <definedName name="anscount" hidden="1">1</definedName>
    <definedName name="aqna" localSheetId="14"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4" hidden="1">{#N/A,#N/A,FALSE,"Inhalt 1. Fassung";#N/A,#N/A,FALSE,"Ergebnisrechnung";#N/A,#N/A,FALSE,"Bilanz";#N/A,#N/A,FALSE,"Personal"}</definedName>
    <definedName name="asasdasda" hidden="1">{#N/A,#N/A,FALSE,"Inhalt 1. Fassung";#N/A,#N/A,FALSE,"Ergebnisrechnung";#N/A,#N/A,FALSE,"Bilanz";#N/A,#N/A,FALSE,"Personal"}</definedName>
    <definedName name="asd" localSheetId="14" hidden="1">{#N/A,#N/A,FALSE,"Virgin Flightdeck"}</definedName>
    <definedName name="asd" hidden="1">{#N/A,#N/A,FALSE,"Virgin Flightdeck"}</definedName>
    <definedName name="asda" localSheetId="14" hidden="1">{"AS",#N/A,FALSE,"Dec_BS";"LIAB",#N/A,FALSE,"Dec_BS"}</definedName>
    <definedName name="asda" hidden="1">{"AS",#N/A,FALSE,"Dec_BS";"LIAB",#N/A,FALSE,"Dec_BS"}</definedName>
    <definedName name="asdad" localSheetId="14" hidden="1">{"AS",#N/A,FALSE,"Dec_BS_Fnl";"LIAB",#N/A,FALSE,"Dec_BS_Fnl"}</definedName>
    <definedName name="asdad" hidden="1">{"AS",#N/A,FALSE,"Dec_BS_Fnl";"LIAB",#N/A,FALSE,"Dec_BS_Fnl"}</definedName>
    <definedName name="asdadsad" localSheetId="14" hidden="1">{"AS",#N/A,FALSE,"Dec_BS";"LIAB",#N/A,FALSE,"Dec_BS"}</definedName>
    <definedName name="asdadsad" hidden="1">{"AS",#N/A,FALSE,"Dec_BS";"LIAB",#N/A,FALSE,"Dec_BS"}</definedName>
    <definedName name="asdf" hidden="1">#REF!</definedName>
    <definedName name="asdfasdfasd" localSheetId="14" hidden="1">{"Meas",#N/A,FALSE,"Tot Europe"}</definedName>
    <definedName name="asdfasdfasd" hidden="1">{"Meas",#N/A,FALSE,"Tot Europe"}</definedName>
    <definedName name="asdfdd" localSheetId="14"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4" hidden="1">{"Tages_D",#N/A,FALSE,"Tagesbericht";"Tages_PL",#N/A,FALSE,"Tagesbericht"}</definedName>
    <definedName name="ase" hidden="1">{"Tages_D",#N/A,FALSE,"Tagesbericht";"Tages_PL",#N/A,FALSE,"Tagesbericht"}</definedName>
    <definedName name="ased" localSheetId="14" hidden="1">{"Tages_D",#N/A,FALSE,"Tagesbericht";"Tages_PL",#N/A,FALSE,"Tagesbericht"}</definedName>
    <definedName name="ased" hidden="1">{"Tages_D",#N/A,FALSE,"Tagesbericht";"Tages_PL",#N/A,FALSE,"Tagesbericht"}</definedName>
    <definedName name="aslkdfjosdjfpasjdfpjasj" localSheetId="14" hidden="1">{"Meas",#N/A,FALSE,"Tot Europe"}</definedName>
    <definedName name="aslkdfjosdjfpasjdfpjasj" hidden="1">{"Meas",#N/A,FALSE,"Tot Europe"}</definedName>
    <definedName name="astec" localSheetId="14"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4"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4" hidden="1">{#N/A,#N/A,FALSE,"Completion of MBudget"}</definedName>
    <definedName name="Average_monthly_salary" hidden="1">{#N/A,#N/A,FALSE,"Completion of MBudget"}</definedName>
    <definedName name="awert" localSheetId="14" hidden="1">{#N/A,#N/A,FALSE,"ORIX CSC"}</definedName>
    <definedName name="awert" hidden="1">{#N/A,#N/A,FALSE,"ORIX CSC"}</definedName>
    <definedName name="b" localSheetId="14" hidden="1">{#N/A,#N/A,FALSE,"DI 2 YEAR MASTER SCHEDULE"}</definedName>
    <definedName name="b" hidden="1">{#N/A,#N/A,FALSE,"DI 2 YEAR MASTER SCHEDULE"}</definedName>
    <definedName name="balanta" hidden="1">#REF!</definedName>
    <definedName name="bb" localSheetId="14" hidden="1">{"MV_CF",#N/A,FALSE,"MV_B_CF";"MV_Cumm",#N/A,FALSE,"MV_B_IS";"MV_BS",#N/A,FALSE,"MV_B_BS"}</definedName>
    <definedName name="bb" hidden="1">{"MV_CF",#N/A,FALSE,"MV_B_CF";"MV_Cumm",#N/A,FALSE,"MV_B_IS";"MV_BS",#N/A,FALSE,"MV_B_BS"}</definedName>
    <definedName name="bbbb" localSheetId="14" hidden="1">{"Red",#N/A,FALSE,"Tot Europe"}</definedName>
    <definedName name="bbbb" hidden="1">{"Red",#N/A,FALSE,"Tot Europe"}</definedName>
    <definedName name="BBBBBBBBBBBBBBBBBBBB" localSheetId="14"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4" hidden="1">{#N/A,#N/A,FALSE,"P&amp;L";#N/A,#N/A,FALSE,"Var_Fixed_cost"}</definedName>
    <definedName name="bc" hidden="1">{#N/A,#N/A,FALSE,"P&amp;L";#N/A,#N/A,FALSE,"Var_Fixed_cost"}</definedName>
    <definedName name="bcvbxcbdf" localSheetId="14" hidden="1">{#N/A,#N/A,FALSE,"Completion of MBudget"}</definedName>
    <definedName name="bcvbxcbdf" hidden="1">{#N/A,#N/A,FALSE,"Completion of MBudget"}</definedName>
    <definedName name="BEx001CNWHJ5RULCSFM36ZCGJ1UH" hidden="1">#REF!</definedName>
    <definedName name="BEx007CGX1WUYKNHJDXUDQEVUFH0" localSheetId="14" hidden="1">Order #REF!</definedName>
    <definedName name="BEx007CGX1WUYKNHJDXUDQEVUFH0" hidden="1">Order #REF!</definedName>
    <definedName name="BEx009FZE43LTTG3PVD3J4LNPEJ6" hidden="1">#N/A</definedName>
    <definedName name="BEx00DXTY2JDVGWQKV8H7FG4SV30" localSheetId="14" hidden="1">#REF!</definedName>
    <definedName name="BEx00DXTY2JDVGWQKV8H7FG4SV30" hidden="1">#REF!</definedName>
    <definedName name="BEx00FAHXYYYKJDCIY31LHZD04KZ" localSheetId="14" hidden="1">Operating #REF!</definedName>
    <definedName name="BEx00FAHXYYYKJDCIY31LHZD04KZ" hidden="1">Operating #REF!</definedName>
    <definedName name="BEx00GHLTYRH5N2S6P78YW1CD30N" localSheetId="14" hidden="1">#REF!</definedName>
    <definedName name="BEx00GHLTYRH5N2S6P78YW1CD30N" hidden="1">#REF!</definedName>
    <definedName name="BEx00JC31DY11L45SEU4B10BIN6W" localSheetId="14" hidden="1">#REF!</definedName>
    <definedName name="BEx00JC31DY11L45SEU4B10BIN6W" hidden="1">#REF!</definedName>
    <definedName name="BEx00JHDVBOZETUORKJAXF14HS2R" localSheetId="14" hidden="1">Group #REF!</definedName>
    <definedName name="BEx00JHDVBOZETUORKJAXF14HS2R" hidden="1">Group #REF!</definedName>
    <definedName name="BEx00QTRUJO0T41QO3ZX2OSCVMNV" localSheetId="14" hidden="1">Analysis Report All #REF!</definedName>
    <definedName name="BEx00QTRUJO0T41QO3ZX2OSCVMNV" hidden="1">Analysis Report All #REF!</definedName>
    <definedName name="BEx00T84OYTYM3S3URVLJJBY6ICV" localSheetId="14" hidden="1">#REF!</definedName>
    <definedName name="BEx00T84OYTYM3S3URVLJJBY6ICV" hidden="1">#REF!</definedName>
    <definedName name="BEx011BEY7OZAP8INEY06SX78PXN" localSheetId="14" hidden="1">Personnel in #REF!</definedName>
    <definedName name="BEx011BEY7OZAP8INEY06SX78PXN" hidden="1">Personnel in #REF!</definedName>
    <definedName name="BEx0139NF7I176ZSE8FER2I6XGMQ" localSheetId="14" hidden="1">Business EBIT #REF!</definedName>
    <definedName name="BEx0139NF7I176ZSE8FER2I6XGMQ" hidden="1">Business EBIT #REF!</definedName>
    <definedName name="BEx013KAI2VM7VSWCCU3LCTVB4TQ" localSheetId="14" hidden="1">Operating #REF!</definedName>
    <definedName name="BEx013KAI2VM7VSWCCU3LCTVB4TQ" hidden="1">Operating #REF!</definedName>
    <definedName name="BEx01824J1PKE14GR8NJZ925K1CH" localSheetId="14" hidden="1">#REF!</definedName>
    <definedName name="BEx01824J1PKE14GR8NJZ925K1CH" hidden="1">#REF!</definedName>
    <definedName name="BEx01K76LXDOK0AH871DGIAJX1HB" localSheetId="14" hidden="1">#REF!</definedName>
    <definedName name="BEx01K76LXDOK0AH871DGIAJX1HB" hidden="1">#REF!</definedName>
    <definedName name="BEx01Q1HNM5AUPBEJ56VQAQH4YH4" localSheetId="14" hidden="1">Analysis Report All Items #REF!</definedName>
    <definedName name="BEx01Q1HNM5AUPBEJ56VQAQH4YH4" hidden="1">Analysis Report All Items #REF!</definedName>
    <definedName name="BEx01SLAS3QV5GEV7IO743YMSDAS" localSheetId="14" hidden="1">Group #REF!</definedName>
    <definedName name="BEx01SLAS3QV5GEV7IO743YMSDAS" hidden="1">Group #REF!</definedName>
    <definedName name="BEx01SQLK4ENDIV54GE7HTC5Z9NY" localSheetId="14" hidden="1">Analysis Report All #REF!</definedName>
    <definedName name="BEx01SQLK4ENDIV54GE7HTC5Z9NY" hidden="1">Analysis Report All #REF!</definedName>
    <definedName name="BEx01XJ94SHJ1YQ7ORPW0RQGKI2H" localSheetId="14" hidden="1">#REF!</definedName>
    <definedName name="BEx01XJ94SHJ1YQ7ORPW0RQGKI2H" hidden="1">#REF!</definedName>
    <definedName name="BEx025BS4P2SJIEYPCVTTLXCDP1O" localSheetId="14" hidden="1">Analysis Report All #REF!</definedName>
    <definedName name="BEx025BS4P2SJIEYPCVTTLXCDP1O" hidden="1">Analysis Report All #REF!</definedName>
    <definedName name="BEx02OT3JH15JDVBJMYM1H0E9O2N" localSheetId="14" hidden="1">Balance #REF!</definedName>
    <definedName name="BEx02OT3JH15JDVBJMYM1H0E9O2N" hidden="1">Balance #REF!</definedName>
    <definedName name="BEx02SEL3Z1QWGAHXDPUA9WLTTPS" localSheetId="14" hidden="1">#REF!</definedName>
    <definedName name="BEx02SEL3Z1QWGAHXDPUA9WLTTPS" hidden="1">#REF!</definedName>
    <definedName name="BEx1EIIJXI4K721HRNPCRJB8JNC0" localSheetId="14" hidden="1">#REF!</definedName>
    <definedName name="BEx1EIIJXI4K721HRNPCRJB8JNC0" hidden="1">#REF!</definedName>
    <definedName name="BEx1F0SOZ3H5XUHXD7O01TCR8T6J" hidden="1">#REF!</definedName>
    <definedName name="BEx1FAOPYZQZ4DIO3ZDSLHPY37WW" localSheetId="14" hidden="1">Div Engineering Order #REF!</definedName>
    <definedName name="BEx1FAOPYZQZ4DIO3ZDSLHPY37WW" hidden="1">Div Engineering Order #REF!</definedName>
    <definedName name="BEx1FD31PXVAQ4T1A9RQT1IP91IF" localSheetId="14" hidden="1">#REF!</definedName>
    <definedName name="BEx1FD31PXVAQ4T1A9RQT1IP91IF" hidden="1">#REF!</definedName>
    <definedName name="BEx1FEKZZQ0C73T50MPNH9PLTGBK" localSheetId="14" hidden="1">#REF!</definedName>
    <definedName name="BEx1FEKZZQ0C73T50MPNH9PLTGBK" hidden="1">#REF!</definedName>
    <definedName name="BEx1FKKS00K7I001F4WCNZHO9Y2X" localSheetId="14" hidden="1">Analysis Report All #REF!</definedName>
    <definedName name="BEx1FKKS00K7I001F4WCNZHO9Y2X" hidden="1">Analysis Report All #REF!</definedName>
    <definedName name="BEx1FNVHHXZKFTQM8LV5Q26U7YGA" localSheetId="14" hidden="1">Gross Profit bef. Distr. #REF!</definedName>
    <definedName name="BEx1FNVHHXZKFTQM8LV5Q26U7YGA" hidden="1">Gross Profit bef. Distr. #REF!</definedName>
    <definedName name="BEx1FYYPNM6CLYVFOPS8E4CERR8B" hidden="1">#N/A</definedName>
    <definedName name="BEx1FZ9I003OUDAROYE8WXL3YK0S" localSheetId="14" hidden="1">#REF!</definedName>
    <definedName name="BEx1FZ9I003OUDAROYE8WXL3YK0S" hidden="1">#REF!</definedName>
    <definedName name="BEx1G1NU1TYLAHYN5JAKSS0CM266" localSheetId="14" hidden="1">Balance #REF!</definedName>
    <definedName name="BEx1G1NU1TYLAHYN5JAKSS0CM266" hidden="1">Balance #REF!</definedName>
    <definedName name="BEx1GEUKPF1RX6GPGEBNJQZ04HZS" localSheetId="14" hidden="1">Analysis Report All #REF!</definedName>
    <definedName name="BEx1GEUKPF1RX6GPGEBNJQZ04HZS" hidden="1">Analysis Report All #REF!</definedName>
    <definedName name="BEx1GMXVTLQ5OAF88RGPCP4ODQRI" localSheetId="14" hidden="1">Business EBIT #REF!</definedName>
    <definedName name="BEx1GMXVTLQ5OAF88RGPCP4ODQRI" hidden="1">Business EBIT #REF!</definedName>
    <definedName name="BEx1GXFIBI9Q9UHX9ATIQRZG39U8" localSheetId="14" hidden="1">Analysis Report All #REF!</definedName>
    <definedName name="BEx1GXFIBI9Q9UHX9ATIQRZG39U8" hidden="1">Analysis Report All #REF!</definedName>
    <definedName name="BEx1GZZ5ZV79U81AZR7YU6M870UV" localSheetId="14" hidden="1">Group #REF!</definedName>
    <definedName name="BEx1GZZ5ZV79U81AZR7YU6M870UV" hidden="1">Group #REF!</definedName>
    <definedName name="BEx1H1MKCVYRI1YLB0KEJFYWD7TM" localSheetId="14" hidden="1">#REF!</definedName>
    <definedName name="BEx1H1MKCVYRI1YLB0KEJFYWD7TM" hidden="1">#REF!</definedName>
    <definedName name="BEx1H40VM4K2ZXG3528IHW3D0X2C" localSheetId="14" hidden="1">Trade Working #REF!</definedName>
    <definedName name="BEx1H40VM4K2ZXG3528IHW3D0X2C" hidden="1">Trade Working #REF!</definedName>
    <definedName name="BEx1HB7TP5CBC9DC0C3P74MGQH0X" localSheetId="14" hidden="1">Check Closing #REF!</definedName>
    <definedName name="BEx1HB7TP5CBC9DC0C3P74MGQH0X" hidden="1">Check Closing #REF!</definedName>
    <definedName name="BEx1HBIGSVGI4MV1IZKHV5LNS4F7" localSheetId="14" hidden="1">Analysis Report All #REF!</definedName>
    <definedName name="BEx1HBIGSVGI4MV1IZKHV5LNS4F7" hidden="1">Analysis Report All #REF!</definedName>
    <definedName name="BEx1HIUWZW8R7QM0OIQS2ZA3E2SG" localSheetId="14" hidden="1">Check Closing #REF!</definedName>
    <definedName name="BEx1HIUWZW8R7QM0OIQS2ZA3E2SG" hidden="1">Check Closing #REF!</definedName>
    <definedName name="BEx1HN7EHWEXVXUFZB4W3EBLZAGI" localSheetId="14" hidden="1">Net #REF!</definedName>
    <definedName name="BEx1HN7EHWEXVXUFZB4W3EBLZAGI" hidden="1">Net #REF!</definedName>
    <definedName name="BEx1HO94JIRX219MPWMB5E5XZ04X" localSheetId="14" hidden="1">#REF!</definedName>
    <definedName name="BEx1HO94JIRX219MPWMB5E5XZ04X" hidden="1">#REF!</definedName>
    <definedName name="BEx1HPG9YCOFAWPV7FG65958Z1UW" localSheetId="14" hidden="1">Operating #REF!</definedName>
    <definedName name="BEx1HPG9YCOFAWPV7FG65958Z1UW" hidden="1">Operating #REF!</definedName>
    <definedName name="BEx1HRJSL6A74WFGH9OJMORM88UH" localSheetId="14" hidden="1">Analysis Report All #REF!</definedName>
    <definedName name="BEx1HRJSL6A74WFGH9OJMORM88UH" hidden="1">Analysis Report All #REF!</definedName>
    <definedName name="BEx1HRUL7L9C7T8UHMZIHDJV36WH" localSheetId="14" hidden="1">Operating #REF!</definedName>
    <definedName name="BEx1HRUL7L9C7T8UHMZIHDJV36WH" hidden="1">Operating #REF!</definedName>
    <definedName name="BEx1HZN4AHEOZFMC8ZSMJOKPFR8B" hidden="1">#N/A</definedName>
    <definedName name="BEx1I0JHH6YSNFT6TVQKLQCEORO8" localSheetId="14" hidden="1">Balance #REF!</definedName>
    <definedName name="BEx1I0JHH6YSNFT6TVQKLQCEORO8" hidden="1">Balance #REF!</definedName>
    <definedName name="BEx1I0UAUPHTCJLNHMJE8ZFTE02H" localSheetId="14" hidden="1">#REF!</definedName>
    <definedName name="BEx1I0UAUPHTCJLNHMJE8ZFTE02H" hidden="1">#REF!</definedName>
    <definedName name="BEx1I5MWZQOTOM26XVW7EREQ94ER" localSheetId="14" hidden="1">Analysis Report All #REF!</definedName>
    <definedName name="BEx1I5MWZQOTOM26XVW7EREQ94ER" hidden="1">Analysis Report All #REF!</definedName>
    <definedName name="BEx1I98D6YC1SN6XLQ4R9EMO0YX2" localSheetId="14" hidden="1">#REF!</definedName>
    <definedName name="BEx1I98D6YC1SN6XLQ4R9EMO0YX2" hidden="1">#REF!</definedName>
    <definedName name="BEx1IFZ2M8M4FEZ9RQMECPIOGLF8" localSheetId="14" hidden="1">Analysis Report All #REF!</definedName>
    <definedName name="BEx1IFZ2M8M4FEZ9RQMECPIOGLF8" hidden="1">Analysis Report All #REF!</definedName>
    <definedName name="BEx1IGQ5B697MNDOE06MVSR0H58E" localSheetId="14" hidden="1">#REF!</definedName>
    <definedName name="BEx1IGQ5B697MNDOE06MVSR0H58E" hidden="1">#REF!</definedName>
    <definedName name="BEx1IKBL9UOCJ8E5DR5L18HFRZQX" hidden="1">#N/A</definedName>
    <definedName name="BEx1IPF1NC4LXCVUPMP7FBQ3MI3B" localSheetId="14" hidden="1">Group Operating #REF!</definedName>
    <definedName name="BEx1IPF1NC4LXCVUPMP7FBQ3MI3B" hidden="1">Group Operating #REF!</definedName>
    <definedName name="BEx1J5WAKX9X8MK42S37CMFIAT5D" localSheetId="14" hidden="1">#REF!</definedName>
    <definedName name="BEx1J5WAKX9X8MK42S37CMFIAT5D" hidden="1">#REF!</definedName>
    <definedName name="BEx1JD3EPU7WCUALD27XR0GKN2FH" localSheetId="14"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4" hidden="1">Group #REF!</definedName>
    <definedName name="BEx1JQVJ8S5SIAJ286U8TCR57T3D" hidden="1">Group #REF!</definedName>
    <definedName name="BEx1JUBPKMF7FMFRAS7Q0Q8WH19E" localSheetId="14" hidden="1">Analysis Report All #REF!</definedName>
    <definedName name="BEx1JUBPKMF7FMFRAS7Q0Q8WH19E" hidden="1">Analysis Report All #REF!</definedName>
    <definedName name="BEx1K0GUDWMY65035J91B3EESI53" localSheetId="14" hidden="1">List of Journal #REF!</definedName>
    <definedName name="BEx1K0GUDWMY65035J91B3EESI53" hidden="1">List of Journal #REF!</definedName>
    <definedName name="BEx1K1THC94AUZ5T28KDL0LITGWB" hidden="1">#N/A</definedName>
    <definedName name="BEx1K2V6EO2JNRPQUH25FI8SG00H" localSheetId="14" hidden="1">Trade Working #REF!</definedName>
    <definedName name="BEx1K2V6EO2JNRPQUH25FI8SG00H" hidden="1">Trade Working #REF!</definedName>
    <definedName name="BEx1K9B2AW6HVDLURD39R8ZNXIQP" localSheetId="14" hidden="1">#REF!</definedName>
    <definedName name="BEx1K9B2AW6HVDLURD39R8ZNXIQP" hidden="1">#REF!</definedName>
    <definedName name="BEx1KH91OA4EYBI0XROULNVB25OS" localSheetId="14" hidden="1">Gross Profit bef. Distr. #REF!</definedName>
    <definedName name="BEx1KH91OA4EYBI0XROULNVB25OS" hidden="1">Gross Profit bef. Distr. #REF!</definedName>
    <definedName name="BEx1KKP1ELIF2UII2FWVGL7M1X7J" localSheetId="14" hidden="1">#REF!</definedName>
    <definedName name="BEx1KKP1ELIF2UII2FWVGL7M1X7J" hidden="1">#REF!</definedName>
    <definedName name="BEx1KM1PX25IM399D8YB91RMVONW" localSheetId="14" hidden="1">Order #REF!</definedName>
    <definedName name="BEx1KM1PX25IM399D8YB91RMVONW" hidden="1">Order #REF!</definedName>
    <definedName name="BEx1L9KLN35SF5YYFF6K8WVWJOSP" localSheetId="14" hidden="1">Analysis Report All #REF!</definedName>
    <definedName name="BEx1L9KLN35SF5YYFF6K8WVWJOSP" hidden="1">Analysis Report All #REF!</definedName>
    <definedName name="BEx1LETHHMGESTP6SXVJTVCYXCN0" localSheetId="14" hidden="1">Analysis Report All #REF!</definedName>
    <definedName name="BEx1LETHHMGESTP6SXVJTVCYXCN0" hidden="1">Analysis Report All #REF!</definedName>
    <definedName name="BEx1LKNTSJOFR9RV6G46BKXFPVTM" localSheetId="14" hidden="1">Balance #REF!</definedName>
    <definedName name="BEx1LKNTSJOFR9RV6G46BKXFPVTM" hidden="1">Balance #REF!</definedName>
    <definedName name="BEx1LSWM4IEWDN09N4N1QIRX39PZ" localSheetId="14" hidden="1">Personnel in #REF!</definedName>
    <definedName name="BEx1LSWM4IEWDN09N4N1QIRX39PZ" hidden="1">Personnel in #REF!</definedName>
    <definedName name="BEx1LZCHS794QZDILAL1A2VLSIZW" localSheetId="14" hidden="1">Operating #REF!</definedName>
    <definedName name="BEx1LZCHS794QZDILAL1A2VLSIZW" hidden="1">Operating #REF!</definedName>
    <definedName name="BEx1M1WBK5T0LP1AK2JYV6W87ID6" localSheetId="14" hidden="1">#REF!</definedName>
    <definedName name="BEx1M1WBK5T0LP1AK2JYV6W87ID6" hidden="1">#REF!</definedName>
    <definedName name="BEx1M51HHDYGIT8PON7U8ICL2S95" localSheetId="14" hidden="1">#REF!</definedName>
    <definedName name="BEx1M51HHDYGIT8PON7U8ICL2S95" hidden="1">#REF!</definedName>
    <definedName name="BEx1M86VYJRDP9NFDIQQF6NXD6PY" localSheetId="14" hidden="1">Group Balance #REF!</definedName>
    <definedName name="BEx1M86VYJRDP9NFDIQQF6NXD6PY" hidden="1">Group Balance #REF!</definedName>
    <definedName name="BEx1MAFQW83Z38L5MIUIJ4UAPZ59" localSheetId="14" hidden="1">Group Operating #REF!</definedName>
    <definedName name="BEx1MAFQW83Z38L5MIUIJ4UAPZ59" hidden="1">Group Operating #REF!</definedName>
    <definedName name="BEx1N0NQPSUD9KWY3RQQWHC8FRGP" localSheetId="14" hidden="1">Analysis Report All #REF!</definedName>
    <definedName name="BEx1N0NQPSUD9KWY3RQQWHC8FRGP" hidden="1">Analysis Report All #REF!</definedName>
    <definedName name="BEx1N3CUJ3UX61X38ZAJVPEN4KMC" localSheetId="14"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4" hidden="1">Order #REF!</definedName>
    <definedName name="BEx1ND8XTKTHWH15QCTED9GYC0S5" hidden="1">Order #REF!</definedName>
    <definedName name="BEx1NO6TXZVOGCUWCCRTXRXWW0XL" localSheetId="14" hidden="1">#REF!</definedName>
    <definedName name="BEx1NO6TXZVOGCUWCCRTXRXWW0XL" hidden="1">#REF!</definedName>
    <definedName name="BEx1NUH8G1G5E38TS8PLOXESEJZP" localSheetId="14" hidden="1">Analysis Report All Items #REF!</definedName>
    <definedName name="BEx1NUH8G1G5E38TS8PLOXESEJZP" hidden="1">Analysis Report All Items #REF!</definedName>
    <definedName name="BEx1O30U06OEUV0O4QJH91V2UATR" localSheetId="14" hidden="1">#REF!</definedName>
    <definedName name="BEx1O30U06OEUV0O4QJH91V2UATR" hidden="1">#REF!</definedName>
    <definedName name="BEx1O3BMOIS28FLMDUTDDGEQIV5W" localSheetId="14" hidden="1">Operating #REF!</definedName>
    <definedName name="BEx1O3BMOIS28FLMDUTDDGEQIV5W" hidden="1">Operating #REF!</definedName>
    <definedName name="BEx1O89JXIST0XMB5RGQB96IHLDO" localSheetId="14" hidden="1">Group Trade Working #REF!</definedName>
    <definedName name="BEx1O89JXIST0XMB5RGQB96IHLDO" hidden="1">Group Trade Working #REF!</definedName>
    <definedName name="BEx1OG7JYDNYGZAWQ67ADDGLDBHR" localSheetId="14" hidden="1">Net #REF!</definedName>
    <definedName name="BEx1OG7JYDNYGZAWQ67ADDGLDBHR" hidden="1">Net #REF!</definedName>
    <definedName name="BEx1OGYGA408MYCDEF10TUY8TL7D" localSheetId="14" hidden="1">Group Operating #REF!</definedName>
    <definedName name="BEx1OGYGA408MYCDEF10TUY8TL7D" hidden="1">Group Operating #REF!</definedName>
    <definedName name="BEx1OPCKW2TRVQCYYQVQOU6XN7TX" localSheetId="14" hidden="1">Analysis Report All #REF!</definedName>
    <definedName name="BEx1OPCKW2TRVQCYYQVQOU6XN7TX" hidden="1">Analysis Report All #REF!</definedName>
    <definedName name="BEx1OTE54CBSUT8FWKRALEDCUWN4" localSheetId="14"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4" hidden="1">Analysis Report All #REF!</definedName>
    <definedName name="BEx1PF4GMW99WS52DFCCK7O7ULNG" hidden="1">Analysis Report All #REF!</definedName>
    <definedName name="BEx1PIF5OTK6A1QIYC95L59LHIFG" localSheetId="14" hidden="1">Order #REF!</definedName>
    <definedName name="BEx1PIF5OTK6A1QIYC95L59LHIFG" hidden="1">Order #REF!</definedName>
    <definedName name="BEx1PMWZB2DO6EM9BKLUICZJ65HD" localSheetId="14" hidden="1">#REF!</definedName>
    <definedName name="BEx1PMWZB2DO6EM9BKLUICZJ65HD" hidden="1">#REF!</definedName>
    <definedName name="BEx1PZNHNPUSE1TN9U21N1EDS5J6" localSheetId="14" hidden="1">List of Journal #REF!</definedName>
    <definedName name="BEx1PZNHNPUSE1TN9U21N1EDS5J6" hidden="1">List of Journal #REF!</definedName>
    <definedName name="BEx1Q1G827ELRQWFTWIIGG4VFDGR" hidden="1">#N/A</definedName>
    <definedName name="BEx1Q8XY58N28RGRK5J95S86QU4A" hidden="1">#N/A</definedName>
    <definedName name="BEx1Q93AJ2X7VYZFGWH8CX0ORVJW" localSheetId="14" hidden="1">#REF!</definedName>
    <definedName name="BEx1Q93AJ2X7VYZFGWH8CX0ORVJW" hidden="1">#REF!</definedName>
    <definedName name="BEx1QA54J2A4I7IBQR19BTY28ZMR" localSheetId="14"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hidden="1">#N/A</definedName>
    <definedName name="BEx1R1K9Y321MXST4SPE9THEFSLX" localSheetId="14" hidden="1">Trade Working #REF!</definedName>
    <definedName name="BEx1R1K9Y321MXST4SPE9THEFSLX" hidden="1">Trade Working #REF!</definedName>
    <definedName name="BEx1RBGC06B3T52OIC0EQ1KGVP1I" localSheetId="14" hidden="1">#REF!</definedName>
    <definedName name="BEx1RBGC06B3T52OIC0EQ1KGVP1I" hidden="1">#REF!</definedName>
    <definedName name="BEx1RGEGK37L6AJ7IST3S19MK4Y0" localSheetId="14" hidden="1">Tabelle #REF!</definedName>
    <definedName name="BEx1RGEGK37L6AJ7IST3S19MK4Y0" hidden="1">Tabelle #REF!</definedName>
    <definedName name="BEx1RGUJXVS0MTCN3M8O5CBHEEXN" localSheetId="14" hidden="1">#REF!</definedName>
    <definedName name="BEx1RGUJXVS0MTCN3M8O5CBHEEXN" hidden="1">#REF!</definedName>
    <definedName name="BEx1RI77B5Z6HBNOXUY2LH7JA6ZZ" localSheetId="14" hidden="1">#REF!</definedName>
    <definedName name="BEx1RI77B5Z6HBNOXUY2LH7JA6ZZ" hidden="1">#REF!</definedName>
    <definedName name="BEx1RJECZLJT66ATELQII66DBE1M" hidden="1">#N/A</definedName>
    <definedName name="BEx1RRC7X4NI1CU4EO5XYE2GVARJ" hidden="1">#REF!</definedName>
    <definedName name="BEx1RXMSANWTKK7M0XUS8YGRQ6ZX" localSheetId="14" hidden="1">Balance #REF!</definedName>
    <definedName name="BEx1RXMSANWTKK7M0XUS8YGRQ6ZX" hidden="1">Balance #REF!</definedName>
    <definedName name="BEx1RZA1NCGT832L7EMR7GMF588W" localSheetId="14" hidden="1">#REF!</definedName>
    <definedName name="BEx1RZA1NCGT832L7EMR7GMF588W" hidden="1">#REF!</definedName>
    <definedName name="BEx1S1TUZXYKKW5J3XD5HY3O0UXH" localSheetId="14" hidden="1">Analysis Report All #REF!</definedName>
    <definedName name="BEx1S1TUZXYKKW5J3XD5HY3O0UXH" hidden="1">Analysis Report All #REF!</definedName>
    <definedName name="BEx1SA2HYRL8LXWXYBSLQBFZ1ODB" localSheetId="14" hidden="1">#REF!</definedName>
    <definedName name="BEx1SA2HYRL8LXWXYBSLQBFZ1ODB" hidden="1">#REF!</definedName>
    <definedName name="BEx1SA2N4FVSUNEDL4VFJKY2L0NA" hidden="1">#REF!</definedName>
    <definedName name="BEx1SAIRJSD4X9CC95YJ8RMBZJHN" localSheetId="14" hidden="1">List of Journal #REF!</definedName>
    <definedName name="BEx1SAIRJSD4X9CC95YJ8RMBZJHN" hidden="1">List of Journal #REF!</definedName>
    <definedName name="BEx1SB4AWCBF90814MDWMPIATNY1" localSheetId="14" hidden="1">#REF!</definedName>
    <definedName name="BEx1SB4AWCBF90814MDWMPIATNY1" hidden="1">#REF!</definedName>
    <definedName name="BEx1SF5X4IF9316ZQV9OEWJLH0YE" localSheetId="14" hidden="1">Order #REF!</definedName>
    <definedName name="BEx1SF5X4IF9316ZQV9OEWJLH0YE" hidden="1">Order #REF!</definedName>
    <definedName name="BEx1SG29J9QPAG5UOCDF31LM2O0Q" localSheetId="14" hidden="1">Net #REF!</definedName>
    <definedName name="BEx1SG29J9QPAG5UOCDF31LM2O0Q" hidden="1">Net #REF!</definedName>
    <definedName name="BEx1SOR56GX73P9LXA8JKUCREOVG" localSheetId="14" hidden="1">Operating #REF!</definedName>
    <definedName name="BEx1SOR56GX73P9LXA8JKUCREOVG" hidden="1">Operating #REF!</definedName>
    <definedName name="BEx1SP7EVBZE19ZRWWOWSPDDI65V" localSheetId="14" hidden="1">#REF!</definedName>
    <definedName name="BEx1SP7EVBZE19ZRWWOWSPDDI65V" hidden="1">#REF!</definedName>
    <definedName name="BEx1SRWJNF207GL3FGCTLGO910C3" localSheetId="14" hidden="1">Analysis Report All #REF!</definedName>
    <definedName name="BEx1SRWJNF207GL3FGCTLGO910C3" hidden="1">Analysis Report All #REF!</definedName>
    <definedName name="BEx1SRWK5RNCZVLH73TSWME1MIJN" localSheetId="14" hidden="1">Balance #REF!</definedName>
    <definedName name="BEx1SRWK5RNCZVLH73TSWME1MIJN" hidden="1">Balance #REF!</definedName>
    <definedName name="BEx1SYY0CGZEC5XAKSESZHZFOCLL" localSheetId="14" hidden="1">Analysis Report All #REF!</definedName>
    <definedName name="BEx1SYY0CGZEC5XAKSESZHZFOCLL" hidden="1">Analysis Report All #REF!</definedName>
    <definedName name="BEx1T2ZR0XAIB5L0PNFKVV48DNLI" localSheetId="14" hidden="1">Analysis Report All #REF!</definedName>
    <definedName name="BEx1T2ZR0XAIB5L0PNFKVV48DNLI" hidden="1">Analysis Report All #REF!</definedName>
    <definedName name="BEx1T4XSSRO8QRIMVOUAMJL792MI" localSheetId="14" hidden="1">List of Journal #REF!</definedName>
    <definedName name="BEx1T4XSSRO8QRIMVOUAMJL792MI" hidden="1">List of Journal #REF!</definedName>
    <definedName name="BEx1TKIVOSQ4XNMCJQMIYTKRDWHS" localSheetId="14" hidden="1">Analysis Report All #REF!</definedName>
    <definedName name="BEx1TKIVOSQ4XNMCJQMIYTKRDWHS" hidden="1">Analysis Report All #REF!</definedName>
    <definedName name="BEx1TMRPDGBJDTU0Q06MGLS02GK1" localSheetId="14" hidden="1">Net #REF!</definedName>
    <definedName name="BEx1TMRPDGBJDTU0Q06MGLS02GK1" hidden="1">Net #REF!</definedName>
    <definedName name="BEx1TP0QBYETURO6TORAFP41G5DG" localSheetId="14" hidden="1">#REF!</definedName>
    <definedName name="BEx1TP0QBYETURO6TORAFP41G5DG" hidden="1">#REF!</definedName>
    <definedName name="BEx1TPX3CH7LD95UPP9DTWGUGCBB" localSheetId="14" hidden="1">#REF!</definedName>
    <definedName name="BEx1TPX3CH7LD95UPP9DTWGUGCBB" hidden="1">#REF!</definedName>
    <definedName name="BEx1TSRJI4S7AU4ZPFJHUZMUEJLP" localSheetId="14" hidden="1">Operating #REF!</definedName>
    <definedName name="BEx1TSRJI4S7AU4ZPFJHUZMUEJLP" hidden="1">Operating #REF!</definedName>
    <definedName name="BEx1TUPOPRUTNR71C7V3HL9KJSV2" localSheetId="14" hidden="1">Trade Working #REF!</definedName>
    <definedName name="BEx1TUPOPRUTNR71C7V3HL9KJSV2" hidden="1">Trade Working #REF!</definedName>
    <definedName name="BEx1U0EPNJYDSH6GJGAANW23JS3Z" localSheetId="14" hidden="1">Analysis Report All #REF!</definedName>
    <definedName name="BEx1U0EPNJYDSH6GJGAANW23JS3Z" hidden="1">Analysis Report All #REF!</definedName>
    <definedName name="BEx1U702QA0XV1U4YJJ1FK707QYG" localSheetId="14" hidden="1">#REF!</definedName>
    <definedName name="BEx1U702QA0XV1U4YJJ1FK707QYG" hidden="1">#REF!</definedName>
    <definedName name="BEx1U8I1XK4MF2VNPIJSFRRK56NM" hidden="1">#N/A</definedName>
    <definedName name="BEx1UESH4KDWHYESQU2IE55RS3LI" hidden="1">#REF!</definedName>
    <definedName name="BEx1UFJJIEL5B8PCLS36FBN4K3UD" localSheetId="14" hidden="1">Operating #REF!</definedName>
    <definedName name="BEx1UFJJIEL5B8PCLS36FBN4K3UD" hidden="1">Operating #REF!</definedName>
    <definedName name="BEx1UGLBMBLVU935T9ZGQXS0SSOM" localSheetId="14" hidden="1">Operating #REF!</definedName>
    <definedName name="BEx1UGLBMBLVU935T9ZGQXS0SSOM" hidden="1">Operating #REF!</definedName>
    <definedName name="BEx1UI8N9KTCPSOJ7RDW0T8UEBNP" localSheetId="14" hidden="1">#REF!</definedName>
    <definedName name="BEx1UI8N9KTCPSOJ7RDW0T8UEBNP" hidden="1">#REF!</definedName>
    <definedName name="BEx1UJAAEV207SFMAFKH3DVTEIVA" localSheetId="14" hidden="1">Operating #REF!</definedName>
    <definedName name="BEx1UJAAEV207SFMAFKH3DVTEIVA" hidden="1">Operating #REF!</definedName>
    <definedName name="BEx1UKC5ZLM19RCIY4AAFDWCLMGO" localSheetId="14" hidden="1">Order #REF!</definedName>
    <definedName name="BEx1UKC5ZLM19RCIY4AAFDWCLMGO" hidden="1">Order #REF!</definedName>
    <definedName name="BEx1UKMZ7CPIMFOKSXHJNX9GODVW" hidden="1">#N/A</definedName>
    <definedName name="BEx1UQH8B2116Y2VIPVW8FZ1L34G" localSheetId="14" hidden="1">Operating #REF!</definedName>
    <definedName name="BEx1UQH8B2116Y2VIPVW8FZ1L34G" hidden="1">Operating #REF!</definedName>
    <definedName name="BEx1UZ0TZGW8X5H1001IY7Q6ND7P" localSheetId="14" hidden="1">Operating #REF!</definedName>
    <definedName name="BEx1UZ0TZGW8X5H1001IY7Q6ND7P" hidden="1">Operating #REF!</definedName>
    <definedName name="BEx1V1V9ENZMUSMOEQJ1H0K1620J" localSheetId="14" hidden="1">Analysis Report All #REF!</definedName>
    <definedName name="BEx1V1V9ENZMUSMOEQJ1H0K1620J" hidden="1">Analysis Report All #REF!</definedName>
    <definedName name="BEx1V2BJ6Q8U03UZFSQS16QOJ56L" localSheetId="14" hidden="1">Analysis Report All #REF!</definedName>
    <definedName name="BEx1V2BJ6Q8U03UZFSQS16QOJ56L" hidden="1">Analysis Report All #REF!</definedName>
    <definedName name="BEx1V2MC9SCNH365UWU0T0GZ0OPN" localSheetId="14" hidden="1">Analysis Report All #REF!</definedName>
    <definedName name="BEx1V2MC9SCNH365UWU0T0GZ0OPN" hidden="1">Analysis Report All #REF!</definedName>
    <definedName name="BEx1V4PU77UVXRLG82O0BN4Z1QN8" localSheetId="14" hidden="1">Analysis Report All #REF!</definedName>
    <definedName name="BEx1V4PU77UVXRLG82O0BN4Z1QN8" hidden="1">Analysis Report All #REF!</definedName>
    <definedName name="BEx1VK04GEM00GGCPF8LDR45ODT5" localSheetId="14" hidden="1">Analysis Report All #REF!</definedName>
    <definedName name="BEx1VK04GEM00GGCPF8LDR45ODT5" hidden="1">Analysis Report All #REF!</definedName>
    <definedName name="BEx1VL1T2TGBJ6NO04KRKVUVZLUC" localSheetId="14" hidden="1">Balance #REF!</definedName>
    <definedName name="BEx1VL1T2TGBJ6NO04KRKVUVZLUC" hidden="1">Balance #REF!</definedName>
    <definedName name="BEx1VM8YQM02EIM4YOLRQ1MTZ9NI" localSheetId="14" hidden="1">Analysis Report All #REF!</definedName>
    <definedName name="BEx1VM8YQM02EIM4YOLRQ1MTZ9NI" hidden="1">Analysis Report All #REF!</definedName>
    <definedName name="BEx1VOCIJ93VN55IRYJ3PZAG75O4" localSheetId="14" hidden="1">Analysis Report All #REF!</definedName>
    <definedName name="BEx1VOCIJ93VN55IRYJ3PZAG75O4" hidden="1">Analysis Report All #REF!</definedName>
    <definedName name="BEx1VVOQCQMDKJD4I0IYJGLW6K9A" localSheetId="14"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4" hidden="1">Analysis Report All #REF!</definedName>
    <definedName name="BEx1WHF34YE113GQKB9274BX4HY2" hidden="1">Analysis Report All #REF!</definedName>
    <definedName name="BEx1WMD1LWPWRIK6GGAJRJAHJM8I" localSheetId="14"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4" hidden="1">Analysis Report All #REF!</definedName>
    <definedName name="BEx1XHZFLWXRMLF0IJHSLNWHH13E" hidden="1">Analysis Report All #REF!</definedName>
    <definedName name="BEx1XJ12QZGQJMULNI7Z9647SO5B" localSheetId="14" hidden="1">Balance #REF!</definedName>
    <definedName name="BEx1XJ12QZGQJMULNI7Z9647SO5B" hidden="1">Balance #REF!</definedName>
    <definedName name="BEx1XNTPAQOJGFLTN9YCR687VE30" localSheetId="14" hidden="1">Balance #REF!</definedName>
    <definedName name="BEx1XNTPAQOJGFLTN9YCR687VE30" hidden="1">Balance #REF!</definedName>
    <definedName name="BEx1XOFBAGHJN1TBQU0YLXAQ5IU1" localSheetId="14" hidden="1">Balance #REF!</definedName>
    <definedName name="BEx1XOFBAGHJN1TBQU0YLXAQ5IU1" hidden="1">Balance #REF!</definedName>
    <definedName name="BEx1XP0V4AMPKJ5PL360I7QH1087" localSheetId="14" hidden="1">List of Journal #REF!</definedName>
    <definedName name="BEx1XP0V4AMPKJ5PL360I7QH1087" hidden="1">List of Journal #REF!</definedName>
    <definedName name="BEx1YJW7AIO3JI467OBU1Y70A192" hidden="1">#N/A</definedName>
    <definedName name="BEx1YL3FDKUAR77MK4TX3GDL9FO7" localSheetId="14" hidden="1">Order #REF!</definedName>
    <definedName name="BEx1YL3FDKUAR77MK4TX3GDL9FO7" hidden="1">Order #REF!</definedName>
    <definedName name="BEx1YN6WS8EW01ISFGGW0SVTV4BM" localSheetId="14" hidden="1">Trade Working #REF!</definedName>
    <definedName name="BEx1YN6WS8EW01ISFGGW0SVTV4BM" hidden="1">Trade Working #REF!</definedName>
    <definedName name="BEx3ALZRRIWWH84K94281GR0LPJP" localSheetId="14" hidden="1">Operating #REF!</definedName>
    <definedName name="BEx3ALZRRIWWH84K94281GR0LPJP" hidden="1">Operating #REF!</definedName>
    <definedName name="BEx3AOE1UIL4Y61X8ZLQTY768Y19" localSheetId="14" hidden="1">Check Closing #REF!</definedName>
    <definedName name="BEx3AOE1UIL4Y61X8ZLQTY768Y19" hidden="1">Check Closing #REF!</definedName>
    <definedName name="BEx3B7VFHY2ASNP28EMOXQ574Y4I" localSheetId="14" hidden="1">#REF!</definedName>
    <definedName name="BEx3B7VFHY2ASNP28EMOXQ574Y4I" hidden="1">#REF!</definedName>
    <definedName name="BEx3B9DCBGACWG5ZTCEY2JBSLZSI" localSheetId="14"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4" hidden="1">Analysis Report All #REF!</definedName>
    <definedName name="BEx3BTASZVGU05I0G55FNOR30SRQ" hidden="1">Analysis Report All #REF!</definedName>
    <definedName name="BEx3BW5DGH7R6MYR7AKLPNPMLQ0N" localSheetId="14" hidden="1">#REF!</definedName>
    <definedName name="BEx3BW5DGH7R6MYR7AKLPNPMLQ0N" hidden="1">#REF!</definedName>
    <definedName name="BEx3C13CXPDWWJM67Y1US6K95U2F" localSheetId="14" hidden="1">Analysis Report All #REF!</definedName>
    <definedName name="BEx3C13CXPDWWJM67Y1US6K95U2F" hidden="1">Analysis Report All #REF!</definedName>
    <definedName name="BEx3CCS3VNR1KW2R7DKSQFZ17QW0" localSheetId="14"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4" hidden="1">Group Trade Working #REF!</definedName>
    <definedName name="BEx3D65HMRNMMSV8I0EZJWN8LR4H" hidden="1">Group Trade Working #REF!</definedName>
    <definedName name="BEx3D8JTZ1WK2U6NCN794E85XIHH" localSheetId="14" hidden="1">List of Journal #REF!</definedName>
    <definedName name="BEx3D8JTZ1WK2U6NCN794E85XIHH" hidden="1">List of Journal #REF!</definedName>
    <definedName name="BEx3DACK33331LLJJXRVBRFU9YDN" localSheetId="14" hidden="1">Analysis Report All #REF!</definedName>
    <definedName name="BEx3DACK33331LLJJXRVBRFU9YDN" hidden="1">Analysis Report All #REF!</definedName>
    <definedName name="BEx3DCQU9PBRXIMLO62KS5RLH447" localSheetId="14" hidden="1">#REF!</definedName>
    <definedName name="BEx3DCQU9PBRXIMLO62KS5RLH447" hidden="1">#REF!</definedName>
    <definedName name="BEx3DO4WH7NXM55963EA8OVHL036" localSheetId="14" hidden="1">Analysis Report All #REF!</definedName>
    <definedName name="BEx3DO4WH7NXM55963EA8OVHL036" hidden="1">Analysis Report All #REF!</definedName>
    <definedName name="BEx3DTDM55TC6AKT49AZXH8Q5X1J" localSheetId="14" hidden="1">#REF!</definedName>
    <definedName name="BEx3DTDM55TC6AKT49AZXH8Q5X1J" hidden="1">#REF!</definedName>
    <definedName name="BEx3DVH57CGHX7PBMAUZBKZ54TSW" localSheetId="14" hidden="1">Analysis Report All #REF!</definedName>
    <definedName name="BEx3DVH57CGHX7PBMAUZBKZ54TSW" hidden="1">Analysis Report All #REF!</definedName>
    <definedName name="BEx3DYBQAZSF0H3TX4L9XUKA9ILY" localSheetId="14" hidden="1">#REF!</definedName>
    <definedName name="BEx3DYBQAZSF0H3TX4L9XUKA9ILY" hidden="1">#REF!</definedName>
    <definedName name="BEx3DZ842EF9RHWH29YAD4R7DRMB" localSheetId="14" hidden="1">Analysis Report All #REF!</definedName>
    <definedName name="BEx3DZ842EF9RHWH29YAD4R7DRMB" hidden="1">Analysis Report All #REF!</definedName>
    <definedName name="BEx3EE7M0WO8J9C4FPKTY7PY55GG" localSheetId="14" hidden="1">List of Journal #REF!</definedName>
    <definedName name="BEx3EE7M0WO8J9C4FPKTY7PY55GG" hidden="1">List of Journal #REF!</definedName>
    <definedName name="BEx3EEYGMC2NG6M7777YLWL13QYA" localSheetId="14" hidden="1">#REF!</definedName>
    <definedName name="BEx3EEYGMC2NG6M7777YLWL13QYA" hidden="1">#REF!</definedName>
    <definedName name="BEx3EMLJ2S7UVUOS0N9ZTV56XHGY" localSheetId="14" hidden="1">Gross Profit #REF!</definedName>
    <definedName name="BEx3EMLJ2S7UVUOS0N9ZTV56XHGY" hidden="1">Gross Profit #REF!</definedName>
    <definedName name="BEx3EQSLJBDDJRHNX19PBFCKNY2I" localSheetId="14" hidden="1">#REF!</definedName>
    <definedName name="BEx3EQSLJBDDJRHNX19PBFCKNY2I" hidden="1">#REF!</definedName>
    <definedName name="BEx3EZ6POFB5JH2BG8H3L1KH8OQO" localSheetId="14" hidden="1">Balance #REF!</definedName>
    <definedName name="BEx3EZ6POFB5JH2BG8H3L1KH8OQO" hidden="1">Balance #REF!</definedName>
    <definedName name="BEx3FA9X8JNW90ZP1IQV1BT99L50" localSheetId="14" hidden="1">Balance #REF!</definedName>
    <definedName name="BEx3FA9X8JNW90ZP1IQV1BT99L50" hidden="1">Balance #REF!</definedName>
    <definedName name="BEx3FI2G3YYIACQHXNXEA15M8ZK5" localSheetId="14" hidden="1">#REF!</definedName>
    <definedName name="BEx3FI2G3YYIACQHXNXEA15M8ZK5" hidden="1">#REF!</definedName>
    <definedName name="BEx3FR251HFU7A33PU01SJUENL2B" localSheetId="14" hidden="1">#REF!</definedName>
    <definedName name="BEx3FR251HFU7A33PU01SJUENL2B" hidden="1">#REF!</definedName>
    <definedName name="BEx3GC1DROTALMM50LMNEBTGQXHY" localSheetId="14" hidden="1">Balance #REF!</definedName>
    <definedName name="BEx3GC1DROTALMM50LMNEBTGQXHY" hidden="1">Balance #REF!</definedName>
    <definedName name="BEx3GFMUWEFSQFT83ELM0MVMDY4X" localSheetId="14" hidden="1">Operating #REF!</definedName>
    <definedName name="BEx3GFMUWEFSQFT83ELM0MVMDY4X" hidden="1">Operating #REF!</definedName>
    <definedName name="BEx3GG30FNC4H34HW5YCATGUKGU2" localSheetId="14" hidden="1">Net #REF!</definedName>
    <definedName name="BEx3GG30FNC4H34HW5YCATGUKGU2" hidden="1">Net #REF!</definedName>
    <definedName name="BEx3GLRZVG2SXXO8M9603LH4Q150" localSheetId="14" hidden="1">#REF!</definedName>
    <definedName name="BEx3GLRZVG2SXXO8M9603LH4Q150" hidden="1">#REF!</definedName>
    <definedName name="BEx3GN4LY0135CBDIN1TU2UEODGF" localSheetId="14" hidden="1">#REF!</definedName>
    <definedName name="BEx3GN4LY0135CBDIN1TU2UEODGF" hidden="1">#REF!</definedName>
    <definedName name="BEx3GVD8J623HF5Y6C0RIBF033GO" localSheetId="14" hidden="1">Operating #REF!</definedName>
    <definedName name="BEx3GVD8J623HF5Y6C0RIBF033GO" hidden="1">Operating #REF!</definedName>
    <definedName name="BEx3GWKEWS117RFT2NNNINBMFPJ0" localSheetId="14" hidden="1">Trade Working #REF!</definedName>
    <definedName name="BEx3GWKEWS117RFT2NNNINBMFPJ0" hidden="1">Trade Working #REF!</definedName>
    <definedName name="BEx3GXX1PSHNTPJUPKDQZYRAALCW" localSheetId="14" hidden="1">#REF!</definedName>
    <definedName name="BEx3GXX1PSHNTPJUPKDQZYRAALCW" hidden="1">#REF!</definedName>
    <definedName name="BEx3H8EPTAYVW914GKE3NOMPCJSR" localSheetId="14" hidden="1">#REF!</definedName>
    <definedName name="BEx3H8EPTAYVW914GKE3NOMPCJSR" hidden="1">#REF!</definedName>
    <definedName name="BEx3H8URH09RMDGENHXKX4TY0RE3" localSheetId="14" hidden="1">Operating #REF!</definedName>
    <definedName name="BEx3H8URH09RMDGENHXKX4TY0RE3" hidden="1">Operating #REF!</definedName>
    <definedName name="BEx3HFWFVP61CWOKJCXQFINERIGN" localSheetId="14" hidden="1">Analysis Report All #REF!</definedName>
    <definedName name="BEx3HFWFVP61CWOKJCXQFINERIGN" hidden="1">Analysis Report All #REF!</definedName>
    <definedName name="BEx3HIW5NZ6LSVPYDK1EXK7SAEMY" localSheetId="14" hidden="1">#REF!</definedName>
    <definedName name="BEx3HIW5NZ6LSVPYDK1EXK7SAEMY" hidden="1">#REF!</definedName>
    <definedName name="BEx3HYMQE6WFU79AE1I4GW5ADCW5" localSheetId="14" hidden="1">Operating #REF!</definedName>
    <definedName name="BEx3HYMQE6WFU79AE1I4GW5ADCW5" hidden="1">Operating #REF!</definedName>
    <definedName name="BEx3IJB6C09E2EEIZEBCD17EZOD0" hidden="1">#N/A</definedName>
    <definedName name="BEx3IKSZLNSKABNJDPYRWCBUBPJI" localSheetId="14" hidden="1">#REF!</definedName>
    <definedName name="BEx3IKSZLNSKABNJDPYRWCBUBPJI" hidden="1">#REF!</definedName>
    <definedName name="BEx3IN1ZWH9VJ71A1U8T6L0X7MUW" localSheetId="14" hidden="1">#REF!</definedName>
    <definedName name="BEx3IN1ZWH9VJ71A1U8T6L0X7MUW" hidden="1">#REF!</definedName>
    <definedName name="BEx3IOUPV6GUHTJFU9FFC9CAPXO3" localSheetId="14" hidden="1">Group Net #REF!</definedName>
    <definedName name="BEx3IOUPV6GUHTJFU9FFC9CAPXO3" hidden="1">Group Net #REF!</definedName>
    <definedName name="BEx3IVQW3QIC96WZUBE1SHMM71CI" localSheetId="14" hidden="1">#REF!</definedName>
    <definedName name="BEx3IVQW3QIC96WZUBE1SHMM71CI" hidden="1">#REF!</definedName>
    <definedName name="BEx3J4FQYK34U47M4FT64OX487NG" hidden="1">#N/A</definedName>
    <definedName name="BEx3J7FN3TPLJ4IT71EYZJZ8KIS8" localSheetId="14"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4" hidden="1">Group #REF!</definedName>
    <definedName name="BEx3JN0QF7U9GKY4638LPM25S0XW" hidden="1">Group #REF!</definedName>
    <definedName name="BEx3JXIEDLYNMKMGG8UDAKLEI959" localSheetId="14" hidden="1">Trade Working #REF!</definedName>
    <definedName name="BEx3JXIEDLYNMKMGG8UDAKLEI959" hidden="1">Trade Working #REF!</definedName>
    <definedName name="BEx3K491RX8TKXYDS3L1XU49VTMP" localSheetId="14" hidden="1">#REF!</definedName>
    <definedName name="BEx3K491RX8TKXYDS3L1XU49VTMP" hidden="1">#REF!</definedName>
    <definedName name="BEx3K6Y63SJMAPRUENFO4VR7SLX9" localSheetId="14" hidden="1">Net #REF!</definedName>
    <definedName name="BEx3K6Y63SJMAPRUENFO4VR7SLX9" hidden="1">Net #REF!</definedName>
    <definedName name="BEx3K8WD0GHTFK552ORF3WAAN99O" localSheetId="14" hidden="1">#REF!</definedName>
    <definedName name="BEx3K8WD0GHTFK552ORF3WAAN99O" hidden="1">#REF!</definedName>
    <definedName name="BEx3K96ZJP6ZUDZ50HH5H55OL9NA" localSheetId="14" hidden="1">Operating #REF!</definedName>
    <definedName name="BEx3K96ZJP6ZUDZ50HH5H55OL9NA" hidden="1">Operating #REF!</definedName>
    <definedName name="BEx3KBQSC0ZYP3J0F56XMJ103R5I" localSheetId="14" hidden="1">#REF!</definedName>
    <definedName name="BEx3KBQSC0ZYP3J0F56XMJ103R5I" hidden="1">#REF!</definedName>
    <definedName name="BEx3KFXUAF6YXAA47B7Q6X9B3VGB" localSheetId="14" hidden="1">#REF!</definedName>
    <definedName name="BEx3KFXUAF6YXAA47B7Q6X9B3VGB" hidden="1">#REF!</definedName>
    <definedName name="BEx3KNKX6VG2KQTEL4IHYMUX07S2" localSheetId="14" hidden="1">Analysis Report All #REF!</definedName>
    <definedName name="BEx3KNKX6VG2KQTEL4IHYMUX07S2" hidden="1">Analysis Report All #REF!</definedName>
    <definedName name="BEx3KRXFVJV0TULK4Y2OW34WA0FW" localSheetId="14" hidden="1">Analysis Report All #REF!</definedName>
    <definedName name="BEx3KRXFVJV0TULK4Y2OW34WA0FW" hidden="1">Analysis Report All #REF!</definedName>
    <definedName name="BEx3L29M6SUDJXQICGLQEFK8QAPL" localSheetId="14" hidden="1">Analysis Report All #REF!</definedName>
    <definedName name="BEx3L29M6SUDJXQICGLQEFK8QAPL" hidden="1">Analysis Report All #REF!</definedName>
    <definedName name="BEx3L4D54AGV9O7OWDAWIYGQOYXY" localSheetId="14" hidden="1">Trade Working #REF!</definedName>
    <definedName name="BEx3L4D54AGV9O7OWDAWIYGQOYXY" hidden="1">Trade Working #REF!</definedName>
    <definedName name="BEx3LEPGARCTD4FK7E4TBPDDWKI6" localSheetId="14" hidden="1">Analysis Report All #REF!</definedName>
    <definedName name="BEx3LEPGARCTD4FK7E4TBPDDWKI6" hidden="1">Analysis Report All #REF!</definedName>
    <definedName name="BEx3LPCEZ1C0XEKNCM3YT09JWCUO" localSheetId="14" hidden="1">#REF!</definedName>
    <definedName name="BEx3LPCEZ1C0XEKNCM3YT09JWCUO" hidden="1">#REF!</definedName>
    <definedName name="BEx3LS6ZYMPSW7WMG636G0FAWGDV" hidden="1">#REF!</definedName>
    <definedName name="BEx3LV6W1C625MTVGYGU19GBNWRI" localSheetId="14" hidden="1">Analysis Report All #REF!</definedName>
    <definedName name="BEx3LV6W1C625MTVGYGU19GBNWRI" hidden="1">Analysis Report All #REF!</definedName>
    <definedName name="BEx3M9KMCQQTWU8F1WC1D2QNKDLN" localSheetId="14" hidden="1">Net #REF!</definedName>
    <definedName name="BEx3M9KMCQQTWU8F1WC1D2QNKDLN" hidden="1">Net #REF!</definedName>
    <definedName name="BEx3MAX8QLUYBT6DO2M8TKF90BU8" localSheetId="14" hidden="1">Group Balance #REF!</definedName>
    <definedName name="BEx3MAX8QLUYBT6DO2M8TKF90BU8" hidden="1">Group Balance #REF!</definedName>
    <definedName name="BEx3MB812ZTKA7D1DNG415W1BO7D" localSheetId="14" hidden="1">#REF!</definedName>
    <definedName name="BEx3MB812ZTKA7D1DNG415W1BO7D" hidden="1">#REF!</definedName>
    <definedName name="BEx3MCQ0VEBV0CZXDS505L38EQ8N" localSheetId="14" hidden="1">#REF!</definedName>
    <definedName name="BEx3MCQ0VEBV0CZXDS505L38EQ8N" hidden="1">#REF!</definedName>
    <definedName name="BEx3MHYQMRDQX919UAYA9BLET83K" localSheetId="14" hidden="1">Analysis Report All #REF!</definedName>
    <definedName name="BEx3MHYQMRDQX919UAYA9BLET83K" hidden="1">Analysis Report All #REF!</definedName>
    <definedName name="BEx3MN7N1S412L2O7AMSDN5R77EY" localSheetId="14" hidden="1">#REF!</definedName>
    <definedName name="BEx3MN7N1S412L2O7AMSDN5R77EY" hidden="1">#REF!</definedName>
    <definedName name="BEx3MPLX91DUQNTLFV3WUTXHCFYI" hidden="1">#REF!</definedName>
    <definedName name="BEx3MS5KW47GL89Q8X2S77GN5R80" localSheetId="14" hidden="1">Balance #REF!</definedName>
    <definedName name="BEx3MS5KW47GL89Q8X2S77GN5R80" hidden="1">Balance #REF!</definedName>
    <definedName name="BEx3MZHV3LBDNGDOIQUA72P3BJZ0" localSheetId="14" hidden="1">Balance #REF!</definedName>
    <definedName name="BEx3MZHV3LBDNGDOIQUA72P3BJZ0" hidden="1">Balance #REF!</definedName>
    <definedName name="BEx3N1LCT4MMMKE7TC3G2ZI9O1VU" localSheetId="14" hidden="1">Analysis Report All #REF!</definedName>
    <definedName name="BEx3N1LCT4MMMKE7TC3G2ZI9O1VU" hidden="1">Analysis Report All #REF!</definedName>
    <definedName name="BEx3N5HN09C04T6JEEO5NZ7ZDFRU" localSheetId="14" hidden="1">#REF!</definedName>
    <definedName name="BEx3N5HN09C04T6JEEO5NZ7ZDFRU" hidden="1">#REF!</definedName>
    <definedName name="BEx3N7AKHJWT4RLT9OJ2O25XXLNH" hidden="1">#N/A</definedName>
    <definedName name="BEx3N8HJ06X4F2BNFWU45SYIMBYL" localSheetId="14" hidden="1">Operating #REF!</definedName>
    <definedName name="BEx3N8HJ06X4F2BNFWU45SYIMBYL" hidden="1">Operating #REF!</definedName>
    <definedName name="BEx3NB1D4IZSOG9UETSWMN2J6SEC" localSheetId="14" hidden="1">Analysis Report All #REF!</definedName>
    <definedName name="BEx3NB1D4IZSOG9UETSWMN2J6SEC" hidden="1">Analysis Report All #REF!</definedName>
    <definedName name="BEx3NKH3G5493A5GB8EM9NBNW15J" localSheetId="14" hidden="1">Net #REF!</definedName>
    <definedName name="BEx3NKH3G5493A5GB8EM9NBNW15J" hidden="1">Net #REF!</definedName>
    <definedName name="BEx3NOIVCJRTJT55LBCUGVJKHANI" localSheetId="14" hidden="1">#REF!</definedName>
    <definedName name="BEx3NOIVCJRTJT55LBCUGVJKHANI" hidden="1">#REF!</definedName>
    <definedName name="BEx3NR2I4OUFP3Z2QZEDU2PIFIDI" localSheetId="14" hidden="1">#REF!</definedName>
    <definedName name="BEx3NR2I4OUFP3Z2QZEDU2PIFIDI" hidden="1">#REF!</definedName>
    <definedName name="BEx3NUINDHELFLBPQ7H21H6IU8JE" localSheetId="14" hidden="1">Net #REF!</definedName>
    <definedName name="BEx3NUINDHELFLBPQ7H21H6IU8JE" hidden="1">Net #REF!</definedName>
    <definedName name="BEx3O85IKWARA6NCJOLRBRJFMEWW" localSheetId="14" hidden="1">#REF!</definedName>
    <definedName name="BEx3O85IKWARA6NCJOLRBRJFMEWW" hidden="1">#REF!</definedName>
    <definedName name="BEx3OB5F6T2WO7OKHLHKU4F91DOG" localSheetId="14" hidden="1">Operating #REF!</definedName>
    <definedName name="BEx3OB5F6T2WO7OKHLHKU4F91DOG" hidden="1">Operating #REF!</definedName>
    <definedName name="BEx3OBG6X7UPKNUIOQB7YHN5VOWQ" localSheetId="14" hidden="1">Analysis Report All #REF!</definedName>
    <definedName name="BEx3OBG6X7UPKNUIOQB7YHN5VOWQ" hidden="1">Analysis Report All #REF!</definedName>
    <definedName name="BEx3ODJPUA5143INHS5VK063EFCO" localSheetId="14"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4" hidden="1">Check Closing #REF!</definedName>
    <definedName name="BEx3OSOOKZQ9TRB72W9HVQC631JY" hidden="1">Check Closing #REF!</definedName>
    <definedName name="BEx3OUBXP51715RYPRMPE7D2EPU4" localSheetId="14" hidden="1">Personnel in #REF!</definedName>
    <definedName name="BEx3OUBXP51715RYPRMPE7D2EPU4" hidden="1">Personnel in #REF!</definedName>
    <definedName name="BEx3OWVPO0RHE32JBAQPNTVRAOA1" localSheetId="14" hidden="1">Operating #REF!</definedName>
    <definedName name="BEx3OWVPO0RHE32JBAQPNTVRAOA1" hidden="1">Operating #REF!</definedName>
    <definedName name="BEx3P5V9BDMD3TXHAEDC98912LV4" localSheetId="14" hidden="1">Analysis Report All #REF!</definedName>
    <definedName name="BEx3P5V9BDMD3TXHAEDC98912LV4" hidden="1">Analysis Report All #REF!</definedName>
    <definedName name="BEx3PGNNTXNE404YSK65HYD9HR79" localSheetId="14" hidden="1">Operating #REF!</definedName>
    <definedName name="BEx3PGNNTXNE404YSK65HYD9HR79" hidden="1">Operating #REF!</definedName>
    <definedName name="BEx3PK9619LCS0IWBS66LVLNQJKU" localSheetId="14" hidden="1">#REF!</definedName>
    <definedName name="BEx3PK9619LCS0IWBS66LVLNQJKU" hidden="1">#REF!</definedName>
    <definedName name="BEx3PKJZ1Z7L9S6KV8KXVS6B2FX4" localSheetId="14" hidden="1">#REF!</definedName>
    <definedName name="BEx3PKJZ1Z7L9S6KV8KXVS6B2FX4" hidden="1">#REF!</definedName>
    <definedName name="BEx3PL070BMPDTNNSRMO6E79HJAY" localSheetId="14" hidden="1">Group #REF!</definedName>
    <definedName name="BEx3PL070BMPDTNNSRMO6E79HJAY" hidden="1">Group #REF!</definedName>
    <definedName name="BEx3PZ3BM56XDDDR9DFNZM96EIPS" localSheetId="14" hidden="1">Operating #REF!</definedName>
    <definedName name="BEx3PZ3BM56XDDDR9DFNZM96EIPS" hidden="1">Operating #REF!</definedName>
    <definedName name="BEx3Q2DTU0EKJK4BN4X2MMC4XLPG" localSheetId="14" hidden="1">Operating #REF!</definedName>
    <definedName name="BEx3Q2DTU0EKJK4BN4X2MMC4XLPG" hidden="1">Operating #REF!</definedName>
    <definedName name="BEx3Q5ZCI762PPVTI8OPYHB2L9A5" localSheetId="14" hidden="1">Analysis Report All #REF!</definedName>
    <definedName name="BEx3Q5ZCI762PPVTI8OPYHB2L9A5" hidden="1">Analysis Report All #REF!</definedName>
    <definedName name="BEx3QARZYDXM6KOX9DZG9XTMPO78" localSheetId="14"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4" hidden="1">Analysis Report All Items #REF!</definedName>
    <definedName name="BEx3QT7MJ2I1203GSL49H5L08ENG" hidden="1">Analysis Report All Items #REF!</definedName>
    <definedName name="BEx3QYLUH7CSYTBFMXUFS4VXIGAS" localSheetId="14" hidden="1">Analysis Report All #REF!</definedName>
    <definedName name="BEx3QYLUH7CSYTBFMXUFS4VXIGAS" hidden="1">Analysis Report All #REF!</definedName>
    <definedName name="BEx3R0JUB9YN8PHPPQTAMIT1IHWK" localSheetId="14" hidden="1">#REF!</definedName>
    <definedName name="BEx3R0JUB9YN8PHPPQTAMIT1IHWK" hidden="1">#REF!</definedName>
    <definedName name="BEx3R81NFRO7M81VHVKOBFT0QBIL" hidden="1">#REF!</definedName>
    <definedName name="BEx3RDLAJN8VTPQHX06INKHLP5BV" localSheetId="14" hidden="1">Balance #REF!</definedName>
    <definedName name="BEx3RDLAJN8VTPQHX06INKHLP5BV" hidden="1">Balance #REF!</definedName>
    <definedName name="BEx3RLTYDU1C7P2VJ7T0RM21Z2I9" localSheetId="14" hidden="1">Group Net #REF!</definedName>
    <definedName name="BEx3RLTYDU1C7P2VJ7T0RM21Z2I9" hidden="1">Group Net #REF!</definedName>
    <definedName name="BEx3RW6A4CY9Z7MDTBS35W7FF7UD" localSheetId="14" hidden="1">Analysis Report All #REF!</definedName>
    <definedName name="BEx3RW6A4CY9Z7MDTBS35W7FF7UD" hidden="1">Analysis Report All #REF!</definedName>
    <definedName name="BEx3S49EYYXXFX5I55BQ1UAMHQTD" localSheetId="14" hidden="1">#REF!</definedName>
    <definedName name="BEx3S49EYYXXFX5I55BQ1UAMHQTD" hidden="1">#REF!</definedName>
    <definedName name="BEx3S97IBKK4GX4E9EBS04DFXP7Q" localSheetId="14" hidden="1">Business EBIT #REF!</definedName>
    <definedName name="BEx3S97IBKK4GX4E9EBS04DFXP7Q" hidden="1">Business EBIT #REF!</definedName>
    <definedName name="BEx3SAPIHMP2A6WPKB2FNMIT5RSO" localSheetId="14" hidden="1">Analysis Report All #REF!</definedName>
    <definedName name="BEx3SAPIHMP2A6WPKB2FNMIT5RSO" hidden="1">Analysis Report All #REF!</definedName>
    <definedName name="BEx3SFHXDVSA40Y2EAPONIDKBJP2" localSheetId="14" hidden="1">Group Trade Working #REF!</definedName>
    <definedName name="BEx3SFHXDVSA40Y2EAPONIDKBJP2" hidden="1">Group Trade Working #REF!</definedName>
    <definedName name="BEx3SICJ45BYT6FHBER86PJT25FC" localSheetId="14" hidden="1">#REF!</definedName>
    <definedName name="BEx3SICJ45BYT6FHBER86PJT25FC" hidden="1">#REF!</definedName>
    <definedName name="BEx3SJE8KUXAPW6OZIS26M5S8VA8" localSheetId="14" hidden="1">#REF!</definedName>
    <definedName name="BEx3SJE8KUXAPW6OZIS26M5S8VA8" hidden="1">#REF!</definedName>
    <definedName name="BEx3SN56F03CPDRDA7LZ763V0N4I" hidden="1">#REF!</definedName>
    <definedName name="BEx3SOHNYPNAT314PGMJ5XPS5PFS" hidden="1">#N/A</definedName>
    <definedName name="BEx3SPE6N1ORXPRCDL3JPZD73Z9F" hidden="1">#REF!</definedName>
    <definedName name="BEx3SQAJIVIV9L2RJ3NXLB7D3DJ9" localSheetId="14" hidden="1">Analysis Report All #REF!</definedName>
    <definedName name="BEx3SQAJIVIV9L2RJ3NXLB7D3DJ9" hidden="1">Analysis Report All #REF!</definedName>
    <definedName name="BEx3SS33ETRVT5Y5LP476W1IQ1JD" localSheetId="14" hidden="1">#REF!</definedName>
    <definedName name="BEx3SS33ETRVT5Y5LP476W1IQ1JD" hidden="1">#REF!</definedName>
    <definedName name="BEx3SXHI8IJC2T22M1YYQS3CPOJ4" hidden="1">#N/A</definedName>
    <definedName name="BEx3T6MJ1QDJ929WMUDVZ0O3UW0Y" hidden="1">#REF!</definedName>
    <definedName name="BEx3TIRFAEEXTTRS2OP71BCU249N" localSheetId="14" hidden="1">Analysis Report All #REF!</definedName>
    <definedName name="BEx3TIRFAEEXTTRS2OP71BCU249N" hidden="1">Analysis Report All #REF!</definedName>
    <definedName name="BEx3TRAYKECTYVAQVY9JCMXFNYDL" localSheetId="14" hidden="1">Personnel in #REF!</definedName>
    <definedName name="BEx3TRAYKECTYVAQVY9JCMXFNYDL" hidden="1">Personnel in #REF!</definedName>
    <definedName name="BEx3TULOYJN9C86T31SXR0UW2OHW" localSheetId="14" hidden="1">Balance #REF!</definedName>
    <definedName name="BEx3TULOYJN9C86T31SXR0UW2OHW" hidden="1">Balance #REF!</definedName>
    <definedName name="BEx3TYHXPEE7OK23JLFB3PY6WHU3" localSheetId="14" hidden="1">#REF!</definedName>
    <definedName name="BEx3TYHXPEE7OK23JLFB3PY6WHU3" hidden="1">#REF!</definedName>
    <definedName name="BEx3U41HAA2FE8595JNRXTMKR2D4" localSheetId="14" hidden="1">List of Journal #REF!</definedName>
    <definedName name="BEx3U41HAA2FE8595JNRXTMKR2D4" hidden="1">List of Journal #REF!</definedName>
    <definedName name="BEx3U6QJJ1J74XX63R8KZ6MW54YF" localSheetId="14" hidden="1">Check Closing #REF!</definedName>
    <definedName name="BEx3U6QJJ1J74XX63R8KZ6MW54YF" hidden="1">Check Closing #REF!</definedName>
    <definedName name="BEx3URF19Q0A6BXIJR7DPZCGUN0Z" localSheetId="14" hidden="1">Analysis Report All #REF!</definedName>
    <definedName name="BEx3URF19Q0A6BXIJR7DPZCGUN0Z" hidden="1">Analysis Report All #REF!</definedName>
    <definedName name="BEx3W7KG32YCW0H07DF41HIXR964" localSheetId="14" hidden="1">Operating #REF!</definedName>
    <definedName name="BEx3W7KG32YCW0H07DF41HIXR964" hidden="1">Operating #REF!</definedName>
    <definedName name="BEx56PX4H3ZZ3LIGTUIN6GBWEIC1" localSheetId="14" hidden="1">Operating #REF!</definedName>
    <definedName name="BEx56PX4H3ZZ3LIGTUIN6GBWEIC1" hidden="1">Operating #REF!</definedName>
    <definedName name="BEx56XETP7FH8J6X53IKHDGPZ2JO" localSheetId="14" hidden="1">Operating #REF!</definedName>
    <definedName name="BEx56XETP7FH8J6X53IKHDGPZ2JO" hidden="1">Operating #REF!</definedName>
    <definedName name="BEx56ZID5H04P9AIYLP1OASFGV56" localSheetId="14" hidden="1">#REF!</definedName>
    <definedName name="BEx56ZID5H04P9AIYLP1OASFGV56" hidden="1">#REF!</definedName>
    <definedName name="BEx578SVD32KGR6YM9VJT81GALN1" localSheetId="14" hidden="1">Net #REF!</definedName>
    <definedName name="BEx578SVD32KGR6YM9VJT81GALN1" hidden="1">Net #REF!</definedName>
    <definedName name="BEx57NSC37KYJQB5CDD3J7HL2EU9" localSheetId="14" hidden="1">List of Journal #REF!</definedName>
    <definedName name="BEx57NSC37KYJQB5CDD3J7HL2EU9" hidden="1">List of Journal #REF!</definedName>
    <definedName name="BEx57XZ72DUKQVPWFNZQOQ3ATQDG" localSheetId="14" hidden="1">#REF!</definedName>
    <definedName name="BEx57XZ72DUKQVPWFNZQOQ3ATQDG" hidden="1">#REF!</definedName>
    <definedName name="BEx582RULCGXCD6A8TXRJ84H23UN" localSheetId="14" hidden="1">Group #REF!</definedName>
    <definedName name="BEx582RULCGXCD6A8TXRJ84H23UN" hidden="1">Group #REF!</definedName>
    <definedName name="BEx587EYSS57E3PI8DT973HLJM9E" localSheetId="14" hidden="1">#REF!</definedName>
    <definedName name="BEx587EYSS57E3PI8DT973HLJM9E" hidden="1">#REF!</definedName>
    <definedName name="BEx587KFQ3VKCOCY1SA5F24PQGUI" localSheetId="14" hidden="1">#REF!</definedName>
    <definedName name="BEx587KFQ3VKCOCY1SA5F24PQGUI" hidden="1">#REF!</definedName>
    <definedName name="BEx58AV4HD4JUMT1732NRT8QZ2DX" localSheetId="14" hidden="1">Analysis Report All #REF!</definedName>
    <definedName name="BEx58AV4HD4JUMT1732NRT8QZ2DX" hidden="1">Analysis Report All #REF!</definedName>
    <definedName name="BEx58DK990V6ZIZN7CPGWCZHA0Y9" localSheetId="14" hidden="1">Operating #REF!</definedName>
    <definedName name="BEx58DK990V6ZIZN7CPGWCZHA0Y9" hidden="1">Operating #REF!</definedName>
    <definedName name="BEx58J99H776ENVIFL2PI1OV6F3E" localSheetId="14" hidden="1">#REF!</definedName>
    <definedName name="BEx58J99H776ENVIFL2PI1OV6F3E" hidden="1">#REF!</definedName>
    <definedName name="BEx58LCRCHWIH2AZLYC7MBIX7RJ7" localSheetId="14" hidden="1">#REF!</definedName>
    <definedName name="BEx58LCRCHWIH2AZLYC7MBIX7RJ7" hidden="1">#REF!</definedName>
    <definedName name="BEx58LNKG72D8FTEC2H3B75WU6IG" localSheetId="14" hidden="1">Net #REF!</definedName>
    <definedName name="BEx58LNKG72D8FTEC2H3B75WU6IG" hidden="1">Net #REF!</definedName>
    <definedName name="BEx58N5IIQ1H43GYMF1BR0AUW9X6" localSheetId="14" hidden="1">Operating #REF!</definedName>
    <definedName name="BEx58N5IIQ1H43GYMF1BR0AUW9X6" hidden="1">Operating #REF!</definedName>
    <definedName name="BEx58UHSH8IV813FE2DTAL3S3QGF" localSheetId="14" hidden="1">Balance #REF!</definedName>
    <definedName name="BEx58UHSH8IV813FE2DTAL3S3QGF" hidden="1">Balance #REF!</definedName>
    <definedName name="BEx58VZQEN55I2R4V5JWHHPXCJ1N" hidden="1">#N/A</definedName>
    <definedName name="BEx590SD7SCFY2PKGJP2QLE3ZL5N" localSheetId="14" hidden="1">Analysis Report All #REF!</definedName>
    <definedName name="BEx590SD7SCFY2PKGJP2QLE3ZL5N" hidden="1">Analysis Report All #REF!</definedName>
    <definedName name="BEx596HE4PQ0MYRHZV4IFPLTQORJ" localSheetId="14"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4" hidden="1">Net #REF!</definedName>
    <definedName name="BEx59FXBX7UD4BFFSFP2UVYIRC45" hidden="1">Net #REF!</definedName>
    <definedName name="BEx59RWS6P5Z0AZZEWBKZSA94TR7" localSheetId="14" hidden="1">Analysis Report All #REF!</definedName>
    <definedName name="BEx59RWS6P5Z0AZZEWBKZSA94TR7" hidden="1">Analysis Report All #REF!</definedName>
    <definedName name="BEx59X5NSWWAEOIH8J03BWB3WR4L" localSheetId="14" hidden="1">Analysis Report All #REF!</definedName>
    <definedName name="BEx59X5NSWWAEOIH8J03BWB3WR4L" hidden="1">Analysis Report All #REF!</definedName>
    <definedName name="BEx5A4I37CCWVCBROJ72TD8L0UNL" localSheetId="14"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4" hidden="1">Order #REF!</definedName>
    <definedName name="BEx5A8ZQNN2FDLFRYO7B6MB8FIO0" hidden="1">Order #REF!</definedName>
    <definedName name="BEx5AAN6DIWB972JVOX6GY7XORYX" localSheetId="14" hidden="1">#REF!</definedName>
    <definedName name="BEx5AAN6DIWB972JVOX6GY7XORYX" hidden="1">#REF!</definedName>
    <definedName name="BEx5ABZO5ZE5PCNUHF4C44WTUX36" hidden="1">#N/A</definedName>
    <definedName name="BEx5AL4UD73OI702P3IGDNPSJ87V" localSheetId="14" hidden="1">Trade Working #REF!</definedName>
    <definedName name="BEx5AL4UD73OI702P3IGDNPSJ87V" hidden="1">Trade Working #REF!</definedName>
    <definedName name="BEx5APXFK3A0X7R55LEL05OSC8A5" localSheetId="14" hidden="1">Analysis Report All #REF!</definedName>
    <definedName name="BEx5APXFK3A0X7R55LEL05OSC8A5" hidden="1">Analysis Report All #REF!</definedName>
    <definedName name="BEx5AQ8935IF7V6GDPOPKUSE1Y3A" localSheetId="14"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4" hidden="1">Group Balance #REF!</definedName>
    <definedName name="BEx5AXVBMDICFUQW2DLYO1YPAG2L" hidden="1">Group Balance #REF!</definedName>
    <definedName name="BEx5AZ7XWTOMFSG5IZ4HDKTDDP15" localSheetId="14" hidden="1">Analysis Report All #REF!</definedName>
    <definedName name="BEx5AZ7XWTOMFSG5IZ4HDKTDDP15" hidden="1">Analysis Report All #REF!</definedName>
    <definedName name="BEx5B52AIMO6F0259L6DYQ75ILUB" localSheetId="14" hidden="1">#REF!</definedName>
    <definedName name="BEx5B52AIMO6F0259L6DYQ75ILUB" hidden="1">#REF!</definedName>
    <definedName name="BEx5BAWPMY0TL684WDXX6KKJLRCN" hidden="1">#REF!</definedName>
    <definedName name="BEx5BY4U2RZQKYY4X1N3WKMXCI6Z" hidden="1">#N/A</definedName>
    <definedName name="BEx5C1KV6T4YFT5S31BBOL5C8CBS" localSheetId="14" hidden="1">Group #REF!</definedName>
    <definedName name="BEx5C1KV6T4YFT5S31BBOL5C8CBS" hidden="1">Group #REF!</definedName>
    <definedName name="BEx5C8GZQK13G60ZM70P63I5OS0L" localSheetId="14" hidden="1">#REF!</definedName>
    <definedName name="BEx5C8GZQK13G60ZM70P63I5OS0L" hidden="1">#REF!</definedName>
    <definedName name="BEx5CEM3SYF9XP0ZZVE0GEPCLV3F" localSheetId="14" hidden="1">#REF!</definedName>
    <definedName name="BEx5CEM3SYF9XP0ZZVE0GEPCLV3F" hidden="1">#REF!</definedName>
    <definedName name="BEx5CEM9DZRHCWPL4XY042SJB7ZT" localSheetId="14" hidden="1">Analysis Report All #REF!</definedName>
    <definedName name="BEx5CEM9DZRHCWPL4XY042SJB7ZT" hidden="1">Analysis Report All #REF!</definedName>
    <definedName name="BEx5CINUDCSDCAJSNNV7XVNU8Q79" localSheetId="14" hidden="1">#REF!</definedName>
    <definedName name="BEx5CINUDCSDCAJSNNV7XVNU8Q79" hidden="1">#REF!</definedName>
    <definedName name="BEx5CR1ZU9DGY1G707EOUJ1I0HW4" localSheetId="14" hidden="1">Group #REF!</definedName>
    <definedName name="BEx5CR1ZU9DGY1G707EOUJ1I0HW4" hidden="1">Group #REF!</definedName>
    <definedName name="BEx5CSUOL05D8PAM2TRDA9VRJT1O" localSheetId="14" hidden="1">#REF!</definedName>
    <definedName name="BEx5CSUOL05D8PAM2TRDA9VRJT1O" hidden="1">#REF!</definedName>
    <definedName name="BEx5CUNFOO4YDFJ22HCMI2QKIGKM" localSheetId="14" hidden="1">#REF!</definedName>
    <definedName name="BEx5CUNFOO4YDFJ22HCMI2QKIGKM" hidden="1">#REF!</definedName>
    <definedName name="BEx5CWWB9LQL5WPOQY5SQA5XNRNX" localSheetId="14" hidden="1">Analysis Report All #REF!</definedName>
    <definedName name="BEx5CWWB9LQL5WPOQY5SQA5XNRNX" hidden="1">Analysis Report All #REF!</definedName>
    <definedName name="BEx5CXCKF9H0TV64O71EY2T0CD0N" localSheetId="14" hidden="1">#REF!</definedName>
    <definedName name="BEx5CXCKF9H0TV64O71EY2T0CD0N" hidden="1">#REF!</definedName>
    <definedName name="BEx5CY8Y1C3AYUXX3961WSRXBIND" localSheetId="14" hidden="1">Operating #REF!</definedName>
    <definedName name="BEx5CY8Y1C3AYUXX3961WSRXBIND" hidden="1">Operating #REF!</definedName>
    <definedName name="BEx5D7OPDFQF0DVFSML4DY7CX53N" hidden="1">#N/A</definedName>
    <definedName name="BEx5D8L47OF0WHBPFWXGZINZWUBZ" localSheetId="14" hidden="1">#REF!</definedName>
    <definedName name="BEx5D8L47OF0WHBPFWXGZINZWUBZ" hidden="1">#REF!</definedName>
    <definedName name="BEx5D8QKEJMMVJL4L3Q83NJ8YKGP" localSheetId="14" hidden="1">#REF!</definedName>
    <definedName name="BEx5D8QKEJMMVJL4L3Q83NJ8YKGP" hidden="1">#REF!</definedName>
    <definedName name="BEx5DA8J98K1FISX2RFZIN48VK74" localSheetId="14" hidden="1">Net #REF!</definedName>
    <definedName name="BEx5DA8J98K1FISX2RFZIN48VK74" hidden="1">Net #REF!</definedName>
    <definedName name="BEx5DL0X31JSELNJI8D439Q05NYM" localSheetId="14" hidden="1">List of Journal #REF!</definedName>
    <definedName name="BEx5DL0X31JSELNJI8D439Q05NYM" hidden="1">List of Journal #REF!</definedName>
    <definedName name="BEx5DWV1DM9B2LO88950BFUELH7O" localSheetId="14" hidden="1">Analysis Report All #REF!</definedName>
    <definedName name="BEx5DWV1DM9B2LO88950BFUELH7O" hidden="1">Analysis Report All #REF!</definedName>
    <definedName name="BEx5DZ3VIPARLXXKBNGP3TLFAM0J" localSheetId="14" hidden="1">Gross Profit #REF!</definedName>
    <definedName name="BEx5DZ3VIPARLXXKBNGP3TLFAM0J" hidden="1">Gross Profit #REF!</definedName>
    <definedName name="BEx5E2UU5NES6W779W2OZTZOB4O7" localSheetId="14" hidden="1">#REF!</definedName>
    <definedName name="BEx5E2UU5NES6W779W2OZTZOB4O7" hidden="1">#REF!</definedName>
    <definedName name="BEx5E5URP9UDNHUN8SU6VIV5TO3Y" localSheetId="14" hidden="1">Net #REF!</definedName>
    <definedName name="BEx5E5URP9UDNHUN8SU6VIV5TO3Y" hidden="1">Net #REF!</definedName>
    <definedName name="BEx5ED1OD33T6J9CNX2NCDC7GZWO" hidden="1">#N/A</definedName>
    <definedName name="BEx5EDHRK9KQRN81TKYT4FZCBDG3" localSheetId="14" hidden="1">Operating #REF!</definedName>
    <definedName name="BEx5EDHRK9KQRN81TKYT4FZCBDG3" hidden="1">Operating #REF!</definedName>
    <definedName name="BEx5EDY1JSPMD91553UIVRNEPBGW" localSheetId="14" hidden="1">Balance #REF!</definedName>
    <definedName name="BEx5EDY1JSPMD91553UIVRNEPBGW" hidden="1">Balance #REF!</definedName>
    <definedName name="BEx5EKZJROQ8TEWGXLGAWN60XBKJ" localSheetId="14" hidden="1">#REF!</definedName>
    <definedName name="BEx5EKZJROQ8TEWGXLGAWN60XBKJ" hidden="1">#REF!</definedName>
    <definedName name="BEx5ELQL9B0VR6UT18KP11DHOTFX" localSheetId="14" hidden="1">#REF!</definedName>
    <definedName name="BEx5ELQL9B0VR6UT18KP11DHOTFX" hidden="1">#REF!</definedName>
    <definedName name="BEx5F39PW42TR2H5ZJ2JDWN8CMGN" localSheetId="14" hidden="1">Operating #REF!</definedName>
    <definedName name="BEx5F39PW42TR2H5ZJ2JDWN8CMGN" hidden="1">Operating #REF!</definedName>
    <definedName name="BEx5FB7K9STBBT6XAVCUNFFU3ZJW" localSheetId="14" hidden="1">Analysis Report All #REF!</definedName>
    <definedName name="BEx5FB7K9STBBT6XAVCUNFFU3ZJW" hidden="1">Analysis Report All #REF!</definedName>
    <definedName name="BEx5FIEHJ5UYP33Z4TQKVQDMBVUV" localSheetId="14" hidden="1">#REF!</definedName>
    <definedName name="BEx5FIEHJ5UYP33Z4TQKVQDMBVUV" hidden="1">#REF!</definedName>
    <definedName name="BEx5FNI2O10YN2SI1NO4X5GP3GTF" hidden="1">#REF!</definedName>
    <definedName name="BEx5FPLFWN2242NXD5R9Y9V1N3YN" localSheetId="14" hidden="1">Operating #REF!</definedName>
    <definedName name="BEx5FPLFWN2242NXD5R9Y9V1N3YN" hidden="1">Operating #REF!</definedName>
    <definedName name="BEx5G2HEJKOFFC5QVYFURK4T7B0A" localSheetId="14" hidden="1">Personnel in #REF!</definedName>
    <definedName name="BEx5G2HEJKOFFC5QVYFURK4T7B0A" hidden="1">Personnel in #REF!</definedName>
    <definedName name="BEx5G8BV2GIOCM3C7IUFK8L04A6M" localSheetId="14" hidden="1">#REF!</definedName>
    <definedName name="BEx5G8BV2GIOCM3C7IUFK8L04A6M" hidden="1">#REF!</definedName>
    <definedName name="BEx5G988P67C2Y5FAF5EJG0GV641" localSheetId="14" hidden="1">Analysis Report All #REF!</definedName>
    <definedName name="BEx5G988P67C2Y5FAF5EJG0GV641" hidden="1">Analysis Report All #REF!</definedName>
    <definedName name="BEx5G9ODBZJRC9PET7ALQIYHW6A0" localSheetId="14" hidden="1">Order #REF!</definedName>
    <definedName name="BEx5G9ODBZJRC9PET7ALQIYHW6A0" hidden="1">Order #REF!</definedName>
    <definedName name="BEx5GAKPFV4REU5A515VNYZ8KM18" localSheetId="14" hidden="1">Trade Working #REF!</definedName>
    <definedName name="BEx5GAKPFV4REU5A515VNYZ8KM18" hidden="1">Trade Working #REF!</definedName>
    <definedName name="BEx5GH0T67FNKCFZOZIDE9EF7RZB" localSheetId="14" hidden="1">#REF!</definedName>
    <definedName name="BEx5GH0T67FNKCFZOZIDE9EF7RZB" hidden="1">#REF!</definedName>
    <definedName name="BEx5GQM20JJIK85F3QCFSOP892G5" localSheetId="14" hidden="1">#REF!</definedName>
    <definedName name="BEx5GQM20JJIK85F3QCFSOP892G5" hidden="1">#REF!</definedName>
    <definedName name="BEx5GRT29P72LBXUSLFTVMZ3LV8Y" localSheetId="14" hidden="1">Trade Working #REF!</definedName>
    <definedName name="BEx5GRT29P72LBXUSLFTVMZ3LV8Y" hidden="1">Trade Working #REF!</definedName>
    <definedName name="BEx5GSUUZLDYMOIT902VYV6U2LS5" localSheetId="14" hidden="1">#REF!</definedName>
    <definedName name="BEx5GSUUZLDYMOIT902VYV6U2LS5" hidden="1">#REF!</definedName>
    <definedName name="BEx5GU226FOLHKQSNY733JML12JX" localSheetId="14" hidden="1">Net #REF!</definedName>
    <definedName name="BEx5GU226FOLHKQSNY733JML12JX" hidden="1">Net #REF!</definedName>
    <definedName name="BEx5GUNMLE8Z5PBESO42WVXS8V8M" localSheetId="14" hidden="1">Check Closing #REF!</definedName>
    <definedName name="BEx5GUNMLE8Z5PBESO42WVXS8V8M" hidden="1">Check Closing #REF!</definedName>
    <definedName name="BEx5H25DTEAD6YFPBQCNDTILLCQA" localSheetId="14" hidden="1">#REF!</definedName>
    <definedName name="BEx5H25DTEAD6YFPBQCNDTILLCQA" hidden="1">#REF!</definedName>
    <definedName name="BEx5H2WFSAT1NR1W6Z0O0XVSLQC1" localSheetId="14" hidden="1">Business EBIT #REF!</definedName>
    <definedName name="BEx5H2WFSAT1NR1W6Z0O0XVSLQC1" hidden="1">Business EBIT #REF!</definedName>
    <definedName name="BEx5HAOT9XWUF7XIFRZZS8B9F5TZ" localSheetId="14" hidden="1">#REF!</definedName>
    <definedName name="BEx5HAOT9XWUF7XIFRZZS8B9F5TZ" hidden="1">#REF!</definedName>
    <definedName name="BEx5HDOPKBWG3Z436AYY3LO5ZPEW" localSheetId="14" hidden="1">Trade Working #REF!</definedName>
    <definedName name="BEx5HDOPKBWG3Z436AYY3LO5ZPEW" hidden="1">Trade Working #REF!</definedName>
    <definedName name="BEx5HE4XRF9BUY04MENWY9CHHN5H" localSheetId="14" hidden="1">#REF!</definedName>
    <definedName name="BEx5HE4XRF9BUY04MENWY9CHHN5H" hidden="1">#REF!</definedName>
    <definedName name="BEx5HFHMABAT0H9KKS754X4T304E" localSheetId="14" hidden="1">#REF!</definedName>
    <definedName name="BEx5HFHMABAT0H9KKS754X4T304E" hidden="1">#REF!</definedName>
    <definedName name="BEx5HGDZ7MX1S3KNXLRL9WU565V4" hidden="1">#REF!</definedName>
    <definedName name="BEx5HT9QMUSUI7XRAXJR2T5BEUBY" localSheetId="14" hidden="1">Group #REF!</definedName>
    <definedName name="BEx5HT9QMUSUI7XRAXJR2T5BEUBY" hidden="1">Group #REF!</definedName>
    <definedName name="BEx5HVYUFB4FFA4L5ZGTSKX9JLEA" hidden="1">#N/A</definedName>
    <definedName name="BEx5HZ9JMKHNLFWLVUB1WP5B39BL" localSheetId="14" hidden="1">#REF!</definedName>
    <definedName name="BEx5HZ9JMKHNLFWLVUB1WP5B39BL" hidden="1">#REF!</definedName>
    <definedName name="BEx5I1IIU4K9KQQ0JI3TXZEU81RC" hidden="1">#N/A</definedName>
    <definedName name="BEx5I2PQCHOMTJIFM8UD7V4QOFX9" localSheetId="14" hidden="1">Check Closing #REF!</definedName>
    <definedName name="BEx5I2PQCHOMTJIFM8UD7V4QOFX9" hidden="1">Check Closing #REF!</definedName>
    <definedName name="BEx5I2V108OODKWX22G8L0LCGI9A" localSheetId="14" hidden="1">Group #REF!</definedName>
    <definedName name="BEx5I2V108OODKWX22G8L0LCGI9A" hidden="1">Group #REF!</definedName>
    <definedName name="BEx5I3B3DZ55Z64MH0SIUMOPGWBP" hidden="1">#N/A</definedName>
    <definedName name="BEx5I5PFNP7D5JBDFOKRQDL9G9A9" localSheetId="14" hidden="1">Analysis Report All #REF!</definedName>
    <definedName name="BEx5I5PFNP7D5JBDFOKRQDL9G9A9" hidden="1">Analysis Report All #REF!</definedName>
    <definedName name="BEx5I7CVFXJLNLKJW3WW8NM1YW6P" localSheetId="14" hidden="1">Gross Profit #REF!</definedName>
    <definedName name="BEx5I7CVFXJLNLKJW3WW8NM1YW6P" hidden="1">Gross Profit #REF!</definedName>
    <definedName name="BEx5I8PI70UVL74D34AL3O77P3HD" localSheetId="14" hidden="1">List of Journal #REF!</definedName>
    <definedName name="BEx5I8PI70UVL74D34AL3O77P3HD" hidden="1">List of Journal #REF!</definedName>
    <definedName name="BEx5I9GDQSYIAL65UQNDMNFQCS9Y" localSheetId="14" hidden="1">#REF!</definedName>
    <definedName name="BEx5I9GDQSYIAL65UQNDMNFQCS9Y" hidden="1">#REF!</definedName>
    <definedName name="BEx5IAI9XY24G97GOTM53EQ0XBJC" localSheetId="14" hidden="1">Analysis Report All #REF!</definedName>
    <definedName name="BEx5IAI9XY24G97GOTM53EQ0XBJC" hidden="1">Analysis Report All #REF!</definedName>
    <definedName name="BEx5IILKB16Y4RZCME7E3AFOW7AR" localSheetId="14" hidden="1">Trade Working #REF!</definedName>
    <definedName name="BEx5IILKB16Y4RZCME7E3AFOW7AR" hidden="1">Trade Working #REF!</definedName>
    <definedName name="BEx5IUQGXKJJILHXDELK4WBYKGUO" localSheetId="14" hidden="1">Group Operating #REF!</definedName>
    <definedName name="BEx5IUQGXKJJILHXDELK4WBYKGUO" hidden="1">Group Operating #REF!</definedName>
    <definedName name="BEx5IWZBNZPZPU0UASGAURHFBXES" hidden="1">#N/A</definedName>
    <definedName name="BEx5IXA3GYNMONI2WFZ29AH9SWG5" localSheetId="14" hidden="1">Personnel in #REF!</definedName>
    <definedName name="BEx5IXA3GYNMONI2WFZ29AH9SWG5" hidden="1">Personnel in #REF!</definedName>
    <definedName name="BEx5IZ2TI0BV2VYV9NGTH7IY66GU" hidden="1">#N/A</definedName>
    <definedName name="BEx5J9KG4TIHT7HIL8VUK5IUMVRH" localSheetId="14" hidden="1">Trade Working #REF!</definedName>
    <definedName name="BEx5J9KG4TIHT7HIL8VUK5IUMVRH" hidden="1">Trade Working #REF!</definedName>
    <definedName name="BEx5J9KG8NS7X8AQW2ZTAGQ47HJU" localSheetId="14" hidden="1">Analysis Report All #REF!</definedName>
    <definedName name="BEx5J9KG8NS7X8AQW2ZTAGQ47HJU" hidden="1">Analysis Report All #REF!</definedName>
    <definedName name="BEx5JF3ZXLDIS8VNKDCY7ZI7H1CI" localSheetId="14" hidden="1">#REF!</definedName>
    <definedName name="BEx5JF3ZXLDIS8VNKDCY7ZI7H1CI" hidden="1">#REF!</definedName>
    <definedName name="BEx5JH7P8PN7LWN9E7APUH0655GB" localSheetId="14" hidden="1">List of Journal #REF!</definedName>
    <definedName name="BEx5JH7P8PN7LWN9E7APUH0655GB" hidden="1">List of Journal #REF!</definedName>
    <definedName name="BEx5JJWTMI37U3RDEJOYLO93RJ6Z" localSheetId="14" hidden="1">#REF!</definedName>
    <definedName name="BEx5JJWTMI37U3RDEJOYLO93RJ6Z" hidden="1">#REF!</definedName>
    <definedName name="BEx5JNYD1QYC29Z5W7FZW9R5PA5A" localSheetId="14" hidden="1">Analysis Report All #REF!</definedName>
    <definedName name="BEx5JNYD1QYC29Z5W7FZW9R5PA5A" hidden="1">Analysis Report All #REF!</definedName>
    <definedName name="BEx5JQ77HPPSMT3I1PNDJNRH3YTH" localSheetId="14" hidden="1">Balance #REF!</definedName>
    <definedName name="BEx5JQ77HPPSMT3I1PNDJNRH3YTH" hidden="1">Balance #REF!</definedName>
    <definedName name="BEx5JSAR0R62E3E46ZAAP28NE3J9" localSheetId="14" hidden="1">Analysis Report All #REF!</definedName>
    <definedName name="BEx5JSAR0R62E3E46ZAAP28NE3J9" hidden="1">Analysis Report All #REF!</definedName>
    <definedName name="BEx5K26T4RJCU1PZRS1247K059S1" localSheetId="14" hidden="1">Operating #REF!</definedName>
    <definedName name="BEx5K26T4RJCU1PZRS1247K059S1" hidden="1">Operating #REF!</definedName>
    <definedName name="BEx5K98G7VHF192YMPH5UM7GZXL9" localSheetId="14" hidden="1">Balance #REF!</definedName>
    <definedName name="BEx5K98G7VHF192YMPH5UM7GZXL9" hidden="1">Balance #REF!</definedName>
    <definedName name="BEx5KCZ91GO7UHIJQ2A2YAN9PYO3" localSheetId="14" hidden="1">Order #REF!</definedName>
    <definedName name="BEx5KCZ91GO7UHIJQ2A2YAN9PYO3" hidden="1">Order #REF!</definedName>
    <definedName name="BEx5KEMOCERPWPKKBI2R88ZYGFJF" localSheetId="14" hidden="1">Analysis Report All #REF!</definedName>
    <definedName name="BEx5KEMOCERPWPKKBI2R88ZYGFJF" hidden="1">Analysis Report All #REF!</definedName>
    <definedName name="BEx5KR7N2NJA2IX5UA0NPUE62ZXW" localSheetId="14" hidden="1">Analysis Report All #REF!</definedName>
    <definedName name="BEx5KR7N2NJA2IX5UA0NPUE62ZXW" hidden="1">Analysis Report All #REF!</definedName>
    <definedName name="BEx5KSKB719B2T4MGNSCXHSL3KRP" localSheetId="14" hidden="1">Analysis Report All #REF!</definedName>
    <definedName name="BEx5KSKB719B2T4MGNSCXHSL3KRP" hidden="1">Analysis Report All #REF!</definedName>
    <definedName name="BEx5KU29BHCF6E3JVFGUN8B4TRH4" localSheetId="14" hidden="1">#REF!</definedName>
    <definedName name="BEx5KU29BHCF6E3JVFGUN8B4TRH4" hidden="1">#REF!</definedName>
    <definedName name="BEx5KXCVTNP68D41EHQJNIOZUJF4" hidden="1">#N/A</definedName>
    <definedName name="BEx5KYER580I4T7WTLMUN7NLNP5K" hidden="1">#REF!</definedName>
    <definedName name="BEx5KYK28C2VXN3I17KMZ5WUX3Y7" hidden="1">#N/A</definedName>
    <definedName name="BEx5L493OOGZIGO25NPNETRY4879" localSheetId="14" hidden="1">Net #REF!</definedName>
    <definedName name="BEx5L493OOGZIGO25NPNETRY4879" hidden="1">Net #REF!</definedName>
    <definedName name="BEx5L4UO6EW0ZTE3JUPSH0FA9MMH" hidden="1">#N/A</definedName>
    <definedName name="BEx5L85BNSO9REFK4RF391KCAAKR" localSheetId="14" hidden="1">Trade Working #REF!</definedName>
    <definedName name="BEx5L85BNSO9REFK4RF391KCAAKR" hidden="1">Trade Working #REF!</definedName>
    <definedName name="BEx5L8QXD22RBRSC23NOH4J7MDHR" localSheetId="14" hidden="1">Trade Working #REF!</definedName>
    <definedName name="BEx5L8QXD22RBRSC23NOH4J7MDHR" hidden="1">Trade Working #REF!</definedName>
    <definedName name="BEx5LM8GWNTAIPGFFPTS2VYU2OVS" localSheetId="14" hidden="1">#REF!</definedName>
    <definedName name="BEx5LM8GWNTAIPGFFPTS2VYU2OVS" hidden="1">#REF!</definedName>
    <definedName name="BEx5LOXJZXQJ6JCZPDA05RHCNCT9" localSheetId="14" hidden="1">Analysis Report All #REF!</definedName>
    <definedName name="BEx5LOXJZXQJ6JCZPDA05RHCNCT9" hidden="1">Analysis Report All #REF!</definedName>
    <definedName name="BEx5LTFECN08BH7ZOJVAZACVLOZP" localSheetId="14" hidden="1">Operating #REF!</definedName>
    <definedName name="BEx5LTFECN08BH7ZOJVAZACVLOZP" hidden="1">Operating #REF!</definedName>
    <definedName name="BEx5LXX9FDEZA1T5N6RBN2PYKORZ" localSheetId="14" hidden="1">#REF!</definedName>
    <definedName name="BEx5LXX9FDEZA1T5N6RBN2PYKORZ" hidden="1">#REF!</definedName>
    <definedName name="BEx5M0GVO3H6175TCWGTFDFVVDD6" localSheetId="14" hidden="1">#REF!</definedName>
    <definedName name="BEx5M0GVO3H6175TCWGTFDFVVDD6" hidden="1">#REF!</definedName>
    <definedName name="BEx5M29MN2GTES30C8XD5L2U7FN2" localSheetId="14" hidden="1">Group Balance #REF!</definedName>
    <definedName name="BEx5M29MN2GTES30C8XD5L2U7FN2" hidden="1">Group Balance #REF!</definedName>
    <definedName name="BEx5M4D4LZQ6PBGJXPAEVVVG3CZ0" localSheetId="14" hidden="1">#REF!</definedName>
    <definedName name="BEx5M4D4LZQ6PBGJXPAEVVVG3CZ0" hidden="1">#REF!</definedName>
    <definedName name="BEx5M8V0N2THWQRC34DR0QCVZDXU" hidden="1">#N/A</definedName>
    <definedName name="BEx5MHUOFMHN5BWVKDHA5I5ZK8PD" localSheetId="14" hidden="1">Analysis Report All #REF!</definedName>
    <definedName name="BEx5MHUOFMHN5BWVKDHA5I5ZK8PD" hidden="1">Analysis Report All #REF!</definedName>
    <definedName name="BEx5MLQZM68YQSKARVWTTPINFQ2C" localSheetId="14" hidden="1">#REF!</definedName>
    <definedName name="BEx5MLQZM68YQSKARVWTTPINFQ2C" hidden="1">#REF!</definedName>
    <definedName name="BEx5MMCJZFEJM0KPORQA55U60MKL" localSheetId="14" hidden="1">Check Closing #REF!</definedName>
    <definedName name="BEx5MMCJZFEJM0KPORQA55U60MKL" hidden="1">Check Closing #REF!</definedName>
    <definedName name="BEx5MN3M5L32HAJ9HIBSF2T6VZRN" localSheetId="14" hidden="1">Analysis Report All #REF!</definedName>
    <definedName name="BEx5MN3M5L32HAJ9HIBSF2T6VZRN" hidden="1">Analysis Report All #REF!</definedName>
    <definedName name="BEx5MWOP9Z6F40N6H8UXSNTE5VDB" localSheetId="14" hidden="1">Personnel in #REF!</definedName>
    <definedName name="BEx5MWOP9Z6F40N6H8UXSNTE5VDB" hidden="1">Personnel in #REF!</definedName>
    <definedName name="BEx5MXAA72NN2D6T5L5AKYAT8R55" localSheetId="14" hidden="1">Balance #REF!</definedName>
    <definedName name="BEx5MXAA72NN2D6T5L5AKYAT8R55" hidden="1">Balance #REF!</definedName>
    <definedName name="BEx5N0KYYYY68DQIBR8JMAMSJWQG" localSheetId="14" hidden="1">Net #REF!</definedName>
    <definedName name="BEx5N0KYYYY68DQIBR8JMAMSJWQG" hidden="1">Net #REF!</definedName>
    <definedName name="BEx5NCVCK43BPLDU1EHF8GMWULL9" localSheetId="14" hidden="1">#REF!</definedName>
    <definedName name="BEx5NCVCK43BPLDU1EHF8GMWULL9" hidden="1">#REF!</definedName>
    <definedName name="BEx5NM0C0W9IQS87DO85GAVYE8I2" localSheetId="14" hidden="1">Check Closing #REF!</definedName>
    <definedName name="BEx5NM0C0W9IQS87DO85GAVYE8I2" hidden="1">Check Closing #REF!</definedName>
    <definedName name="BEx5NREQI7HKFCP0PMWAQMRJI39R" localSheetId="14" hidden="1">#REF!</definedName>
    <definedName name="BEx5NREQI7HKFCP0PMWAQMRJI39R" hidden="1">#REF!</definedName>
    <definedName name="BEx5NZSSQ6PY99ZX2D7Q9IGOR34W" localSheetId="14"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4" hidden="1">Balance #REF!</definedName>
    <definedName name="BEx5OB1DELULG25538K998DIZYO6" hidden="1">Balance #REF!</definedName>
    <definedName name="BEx5OCU39GQMUOT4353GGBWBRY52" localSheetId="14" hidden="1">Net Sales #REF!</definedName>
    <definedName name="BEx5OCU39GQMUOT4353GGBWBRY52" hidden="1">Net Sales #REF!</definedName>
    <definedName name="BEx5OFJ6V38MVW2DTKHTAFOO4CLP" hidden="1">#N/A</definedName>
    <definedName name="BEx5ORDBASC5ONT3JTQJSPQYZOJ7" localSheetId="14" hidden="1">Balance #REF!</definedName>
    <definedName name="BEx5ORDBASC5ONT3JTQJSPQYZOJ7" hidden="1">Balance #REF!</definedName>
    <definedName name="BEx5ORTL1S6P45JSI41GF88CWF64" localSheetId="14" hidden="1">Operating #REF!</definedName>
    <definedName name="BEx5ORTL1S6P45JSI41GF88CWF64" hidden="1">Operating #REF!</definedName>
    <definedName name="BEx5P97D6WO12RFSNMHN0XY1N7TZ" localSheetId="14" hidden="1">Group Net #REF!</definedName>
    <definedName name="BEx5P97D6WO12RFSNMHN0XY1N7TZ" hidden="1">Group Net #REF!</definedName>
    <definedName name="BEx5PC7A1S2P9M9L8Y48T6T6WCC2" localSheetId="14" hidden="1">Personnel in #REF!</definedName>
    <definedName name="BEx5PC7A1S2P9M9L8Y48T6T6WCC2" hidden="1">Personnel in #REF!</definedName>
    <definedName name="BEx5PLCA8DOMAU315YCS5275L2HS" localSheetId="14" hidden="1">#REF!</definedName>
    <definedName name="BEx5PLCA8DOMAU315YCS5275L2HS" hidden="1">#REF!</definedName>
    <definedName name="BEx5PPU3E71F0U2XN79H830V8VGG" localSheetId="14" hidden="1">List of Journal #REF!</definedName>
    <definedName name="BEx5PPU3E71F0U2XN79H830V8VGG" hidden="1">List of Journal #REF!</definedName>
    <definedName name="BEx5PTA9X2R0J17FW4C3UH7E4FCA" localSheetId="14" hidden="1">Operating #REF!</definedName>
    <definedName name="BEx5PTA9X2R0J17FW4C3UH7E4FCA" hidden="1">Operating #REF!</definedName>
    <definedName name="BEx5QPSW4IPLH50WSR87HRER05RF" localSheetId="14" hidden="1">#REF!</definedName>
    <definedName name="BEx5QPSW4IPLH50WSR87HRER05RF" hidden="1">#REF!</definedName>
    <definedName name="BEx7463M35ZTRUJWG0ROG0KJV8JU" localSheetId="14" hidden="1">Check Closing #REF!</definedName>
    <definedName name="BEx7463M35ZTRUJWG0ROG0KJV8JU" hidden="1">Check Closing #REF!</definedName>
    <definedName name="BEx74F3A70RRECCL1JWS2TXNMLAW" localSheetId="14" hidden="1">Analysis Report All #REF!</definedName>
    <definedName name="BEx74F3A70RRECCL1JWS2TXNMLAW" hidden="1">Analysis Report All #REF!</definedName>
    <definedName name="BEx7507UZJO7K9LXL9T5EONCOW2A" localSheetId="14" hidden="1">#REF!</definedName>
    <definedName name="BEx7507UZJO7K9LXL9T5EONCOW2A" hidden="1">#REF!</definedName>
    <definedName name="BEx750DBQWB7VYT9PP02TTWJU6NG" hidden="1">#REF!</definedName>
    <definedName name="BEx750YWW3OXDOWOKF2LCQ0H9DZH" localSheetId="14" hidden="1">Analysis Report All #REF!</definedName>
    <definedName name="BEx750YWW3OXDOWOKF2LCQ0H9DZH" hidden="1">Analysis Report All #REF!</definedName>
    <definedName name="BEx759D1D5SXS5ELLZVBI0SXYUNF" localSheetId="14" hidden="1">#REF!</definedName>
    <definedName name="BEx759D1D5SXS5ELLZVBI0SXYUNF" hidden="1">#REF!</definedName>
    <definedName name="BEx75GJZSZHUDN6OOAGQYFUDA2LP" hidden="1">#REF!</definedName>
    <definedName name="BEx75P8VJLJCJ5J9RIWX2AGY8RT0" hidden="1">#N/A</definedName>
    <definedName name="BEx75T55F7GML8V1DMWL26WRT006" hidden="1">#REF!</definedName>
    <definedName name="BEx763HBQ8QE2OO2MBKDQOZLPSZM" localSheetId="14" hidden="1">Analysis Report All #REF!</definedName>
    <definedName name="BEx763HBQ8QE2OO2MBKDQOZLPSZM" hidden="1">Analysis Report All #REF!</definedName>
    <definedName name="BEx76AOA62EDV00YL2K4WDE9N9H1" localSheetId="14" hidden="1">Check Closing #REF!</definedName>
    <definedName name="BEx76AOA62EDV00YL2K4WDE9N9H1" hidden="1">Check Closing #REF!</definedName>
    <definedName name="BEx76F658ST2JJL5TTQYW24KAV6D" localSheetId="14" hidden="1">Analysis Report All #REF!</definedName>
    <definedName name="BEx76F658ST2JJL5TTQYW24KAV6D" hidden="1">Analysis Report All #REF!</definedName>
    <definedName name="BEx76JYR3LAWDWVD18PEJWHYJMS7" localSheetId="14" hidden="1">Trade Working #REF!</definedName>
    <definedName name="BEx76JYR3LAWDWVD18PEJWHYJMS7" hidden="1">Trade Working #REF!</definedName>
    <definedName name="BEx76QUX6LNVORGA8AY9866VBN27" localSheetId="14" hidden="1">#REF!</definedName>
    <definedName name="BEx76QUX6LNVORGA8AY9866VBN27" hidden="1">#REF!</definedName>
    <definedName name="BEx76R5PBQG0RCSAHRRUT8AHXXDX" localSheetId="14" hidden="1">Trade Working #REF!</definedName>
    <definedName name="BEx76R5PBQG0RCSAHRRUT8AHXXDX" hidden="1">Trade Working #REF!</definedName>
    <definedName name="BEx76SIBLJL5Z4JSMYFDN0XVVRK2" localSheetId="14" hidden="1">Personnel in #REF!</definedName>
    <definedName name="BEx76SIBLJL5Z4JSMYFDN0XVVRK2" hidden="1">Personnel in #REF!</definedName>
    <definedName name="BEx76TEJYBD3GG0PE16J8IK4ALO9" localSheetId="14" hidden="1">Net #REF!</definedName>
    <definedName name="BEx76TEJYBD3GG0PE16J8IK4ALO9" hidden="1">Net #REF!</definedName>
    <definedName name="BEx770WA14X5ODRNJOB24Q3TTSX8" localSheetId="14" hidden="1">Analysis Report All #REF!</definedName>
    <definedName name="BEx770WA14X5ODRNJOB24Q3TTSX8" hidden="1">Analysis Report All #REF!</definedName>
    <definedName name="BEx771NBN0VY63HF8RQN5VG1S002" localSheetId="14" hidden="1">Order #REF!</definedName>
    <definedName name="BEx771NBN0VY63HF8RQN5VG1S002" hidden="1">Order #REF!</definedName>
    <definedName name="BEx771SO0FSFK8H6M7A0RAOH3LI5" localSheetId="14" hidden="1">Analysis Report All #REF!</definedName>
    <definedName name="BEx771SO0FSFK8H6M7A0RAOH3LI5" hidden="1">Analysis Report All #REF!</definedName>
    <definedName name="BEx7746ZHKKCQ1VHOJT8YAOAO6HE" localSheetId="14" hidden="1">Analysis Report All #REF!</definedName>
    <definedName name="BEx7746ZHKKCQ1VHOJT8YAOAO6HE" hidden="1">Analysis Report All #REF!</definedName>
    <definedName name="BEx77ASC9MKILX5UHT9NS25SZ7IA" localSheetId="14" hidden="1">Operating #REF!</definedName>
    <definedName name="BEx77ASC9MKILX5UHT9NS25SZ7IA" hidden="1">Operating #REF!</definedName>
    <definedName name="BEx77F4VAW7MLZFCZXI9U7PHY7NR" localSheetId="14" hidden="1">Balance #REF!</definedName>
    <definedName name="BEx77F4VAW7MLZFCZXI9U7PHY7NR" hidden="1">Balance #REF!</definedName>
    <definedName name="BEx77QDESURI6WW5582YXSK3A972" localSheetId="14" hidden="1">#REF!</definedName>
    <definedName name="BEx77QDESURI6WW5582YXSK3A972" hidden="1">#REF!</definedName>
    <definedName name="BEx77QYZJZ6CR2FZOZZZ5HA90VIL" localSheetId="14" hidden="1">Analysis Report All #REF!</definedName>
    <definedName name="BEx77QYZJZ6CR2FZOZZZ5HA90VIL" hidden="1">Analysis Report All #REF!</definedName>
    <definedName name="BEx77VBI9XOPFHKEWU5EHQ9J675Y" localSheetId="14"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4" hidden="1">Order #REF!</definedName>
    <definedName name="BEx781WQYAOXLY4VROFKXZ7C6DAG" hidden="1">Order #REF!</definedName>
    <definedName name="BEx782NSLOFP5QHMVM1YABP03XHV" localSheetId="14" hidden="1">Analysis Report All #REF!</definedName>
    <definedName name="BEx782NSLOFP5QHMVM1YABP03XHV" hidden="1">Analysis Report All #REF!</definedName>
    <definedName name="BEx784GJ0LCSNXI5JN9OZRK82EZG" localSheetId="14" hidden="1">Balance #REF!</definedName>
    <definedName name="BEx784GJ0LCSNXI5JN9OZRK82EZG" hidden="1">Balance #REF!</definedName>
    <definedName name="BEx78AGBDH51B7FPTYVNB6YZGZ3P" localSheetId="14" hidden="1">Balance #REF!</definedName>
    <definedName name="BEx78AGBDH51B7FPTYVNB6YZGZ3P" hidden="1">Balance #REF!</definedName>
    <definedName name="BEx78CZXO4BSHKZK5J5ZHF6EXY2W" localSheetId="14" hidden="1">Trade Working #REF!</definedName>
    <definedName name="BEx78CZXO4BSHKZK5J5ZHF6EXY2W" hidden="1">Trade Working #REF!</definedName>
    <definedName name="BEx78D5F4ND8ETVGA2PBUT0UF79E" localSheetId="14" hidden="1">Group #REF!</definedName>
    <definedName name="BEx78D5F4ND8ETVGA2PBUT0UF79E" hidden="1">Group #REF!</definedName>
    <definedName name="BEx78EY4XDFNR0N6UY6N68VQ5BQ8" localSheetId="14" hidden="1">#REF!</definedName>
    <definedName name="BEx78EY4XDFNR0N6UY6N68VQ5BQ8" hidden="1">#REF!</definedName>
    <definedName name="BEx78F8XUVUALZXDMY0FRYT6T6IR" localSheetId="14" hidden="1">#REF!</definedName>
    <definedName name="BEx78F8XUVUALZXDMY0FRYT6T6IR" hidden="1">#REF!</definedName>
    <definedName name="BEx78MW05CXH3VPO1ZLJNKVMLI2Z" localSheetId="14" hidden="1">Analysis Report All #REF!</definedName>
    <definedName name="BEx78MW05CXH3VPO1ZLJNKVMLI2Z" hidden="1">Analysis Report All #REF!</definedName>
    <definedName name="BEx78SFO5VR28677DWZEMDN7G86X" localSheetId="14" hidden="1">#REF!</definedName>
    <definedName name="BEx78SFO5VR28677DWZEMDN7G86X" hidden="1">#REF!</definedName>
    <definedName name="BEx78SFOYH1Z0ZDTO47W2M60TW6K" hidden="1">#REF!</definedName>
    <definedName name="BEx78SQHH1QF24SGQSW9ROQJQW9S" localSheetId="14" hidden="1">Net #REF!</definedName>
    <definedName name="BEx78SQHH1QF24SGQSW9ROQJQW9S" hidden="1">Net #REF!</definedName>
    <definedName name="BEx7902QS3AF15RF3GZGHU2IA7WR" localSheetId="14" hidden="1">#REF!</definedName>
    <definedName name="BEx7902QS3AF15RF3GZGHU2IA7WR" hidden="1">#REF!</definedName>
    <definedName name="BEx796YWE15LL8M6H0JKDU8YVF83" localSheetId="14" hidden="1">Trade Working #REF!</definedName>
    <definedName name="BEx796YWE15LL8M6H0JKDU8YVF83" hidden="1">Trade Working #REF!</definedName>
    <definedName name="BEx79A9LYIQY7RLCMEZP77BYPTON" localSheetId="14" hidden="1">Operating #REF!</definedName>
    <definedName name="BEx79A9LYIQY7RLCMEZP77BYPTON" hidden="1">Operating #REF!</definedName>
    <definedName name="BEx79CYOJ0P588HCHM9B5ND0FFKX" localSheetId="14" hidden="1">#REF!</definedName>
    <definedName name="BEx79CYOJ0P588HCHM9B5ND0FFKX" hidden="1">#REF!</definedName>
    <definedName name="BEx79IIDM5TP9E3U9PREU1PKP2GD" localSheetId="14" hidden="1">Operating #REF!</definedName>
    <definedName name="BEx79IIDM5TP9E3U9PREU1PKP2GD" hidden="1">Operating #REF!</definedName>
    <definedName name="BEx79ONHSEHDYL5IO6WZVEX2WA1G" localSheetId="14" hidden="1">Analysis Report All #REF!</definedName>
    <definedName name="BEx79ONHSEHDYL5IO6WZVEX2WA1G" hidden="1">Analysis Report All #REF!</definedName>
    <definedName name="BEx79RHXB0GIYXCZFNQ3EXKIOB5U" localSheetId="14" hidden="1">Net #REF!</definedName>
    <definedName name="BEx79RHXB0GIYXCZFNQ3EXKIOB5U" hidden="1">Net #REF!</definedName>
    <definedName name="BEx79SEAYKUZB0H4LYBCD6WWJBG2" localSheetId="14" hidden="1">#REF!</definedName>
    <definedName name="BEx79SEAYKUZB0H4LYBCD6WWJBG2" hidden="1">#REF!</definedName>
    <definedName name="BEx7A54Y60UT1J0UKVTXWHHD9NLU" localSheetId="14" hidden="1">#REF!</definedName>
    <definedName name="BEx7A54Y60UT1J0UKVTXWHHD9NLU" hidden="1">#REF!</definedName>
    <definedName name="BEx7A6XMV9XFHWRN3UNK3H7AOGQK" localSheetId="14" hidden="1">Gross Profit bef. Distr. #REF!</definedName>
    <definedName name="BEx7A6XMV9XFHWRN3UNK3H7AOGQK" hidden="1">Gross Profit bef. Distr. #REF!</definedName>
    <definedName name="BEx7ADOCZY9EK97LHFUM62AVU5X4" localSheetId="14" hidden="1">Analysis Report All #REF!</definedName>
    <definedName name="BEx7ADOCZY9EK97LHFUM62AVU5X4" hidden="1">Analysis Report All #REF!</definedName>
    <definedName name="BEx7ASNU9PGC42URC6P9DZ3DYD6S" localSheetId="14" hidden="1">Group #REF!</definedName>
    <definedName name="BEx7ASNU9PGC42URC6P9DZ3DYD6S" hidden="1">Group #REF!</definedName>
    <definedName name="BEx7AWPK7PBCN71NJNS8QS0DC1NB" localSheetId="14" hidden="1">Analysis Report All #REF!</definedName>
    <definedName name="BEx7AWPK7PBCN71NJNS8QS0DC1NB" hidden="1">Analysis Report All #REF!</definedName>
    <definedName name="BEx7AZEJAWSYE9JP4T9O486FIKOH" localSheetId="14" hidden="1">Check Closing #REF!</definedName>
    <definedName name="BEx7AZEJAWSYE9JP4T9O486FIKOH" hidden="1">Check Closing #REF!</definedName>
    <definedName name="BEx7B178XNSU41YSVL5ZQSIG78X8" localSheetId="14" hidden="1">Analysis Report All #REF!</definedName>
    <definedName name="BEx7B178XNSU41YSVL5ZQSIG78X8" hidden="1">Analysis Report All #REF!</definedName>
    <definedName name="BEx7BIAAE51GAGLSEHIY6REHQWMZ" hidden="1">#N/A</definedName>
    <definedName name="BEx7BNDPNIH2NEPSIQS4GB6BONOR" localSheetId="14" hidden="1">Analysis Report All #REF!</definedName>
    <definedName name="BEx7BNDPNIH2NEPSIQS4GB6BONOR" hidden="1">Analysis Report All #REF!</definedName>
    <definedName name="BEx7BPXFZXJ79FQ0E8AQE21PGVHA" localSheetId="14" hidden="1">#REF!</definedName>
    <definedName name="BEx7BPXFZXJ79FQ0E8AQE21PGVHA" hidden="1">#REF!</definedName>
    <definedName name="BEx7BVMHNQR1VH5VFOAYOPC6XOMV" localSheetId="14" hidden="1">Analysis Report All #REF!</definedName>
    <definedName name="BEx7BVMHNQR1VH5VFOAYOPC6XOMV" hidden="1">Analysis Report All #REF!</definedName>
    <definedName name="BEx7BWDCA8KM4KET2H8BAPTYMG1H" localSheetId="14" hidden="1">Analysis Report All Items #REF!</definedName>
    <definedName name="BEx7BWDCA8KM4KET2H8BAPTYMG1H" hidden="1">Analysis Report All Items #REF!</definedName>
    <definedName name="BEx7C40F0PQURHPI6YQ39NFIR86Z" localSheetId="14" hidden="1">#REF!</definedName>
    <definedName name="BEx7C40F0PQURHPI6YQ39NFIR86Z" hidden="1">#REF!</definedName>
    <definedName name="BEx7C4RHIE7SMIR7JDIA743I837B" localSheetId="14" hidden="1">List of Journal #REF!</definedName>
    <definedName name="BEx7C4RHIE7SMIR7JDIA743I837B" hidden="1">List of Journal #REF!</definedName>
    <definedName name="BEx7C825OJ1C6JF2UAS25QO529BH" localSheetId="14" hidden="1">Trade Working #REF!</definedName>
    <definedName name="BEx7C825OJ1C6JF2UAS25QO529BH" hidden="1">Trade Working #REF!</definedName>
    <definedName name="BEx7C99BOWRIZ6R626U4FL97F4M2" localSheetId="14" hidden="1">#REF!</definedName>
    <definedName name="BEx7C99BOWRIZ6R626U4FL97F4M2" hidden="1">#REF!</definedName>
    <definedName name="BEx7C9K3OA5GUU77LMCQXEJGKKFD" localSheetId="14" hidden="1">List of Journal #REF!</definedName>
    <definedName name="BEx7C9K3OA5GUU77LMCQXEJGKKFD" hidden="1">List of Journal #REF!</definedName>
    <definedName name="BEx7CALZDI1P3XXNKF3E7E7MCPWM" localSheetId="14" hidden="1">Operating #REF!</definedName>
    <definedName name="BEx7CALZDI1P3XXNKF3E7E7MCPWM" hidden="1">Operating #REF!</definedName>
    <definedName name="BEx7CE1XX56XYIDMZWFX3TZ6FSOJ" localSheetId="14" hidden="1">Operating #REF!</definedName>
    <definedName name="BEx7CE1XX56XYIDMZWFX3TZ6FSOJ" hidden="1">Operating #REF!</definedName>
    <definedName name="BEx7CK1S3QS21MGCAC0SE79FDUVQ" localSheetId="14" hidden="1">Trade Working #REF!</definedName>
    <definedName name="BEx7CK1S3QS21MGCAC0SE79FDUVQ" hidden="1">Trade Working #REF!</definedName>
    <definedName name="BEx7CNHQNLL9CK2CVMUPY3J9EPZL" localSheetId="14" hidden="1">Group Net #REF!</definedName>
    <definedName name="BEx7CNHQNLL9CK2CVMUPY3J9EPZL" hidden="1">Group Net #REF!</definedName>
    <definedName name="BEx7CW6NFRL2P4XWP0MWHIYA97KF" localSheetId="14" hidden="1">#REF!</definedName>
    <definedName name="BEx7CW6NFRL2P4XWP0MWHIYA97KF" hidden="1">#REF!</definedName>
    <definedName name="BEx7CZ19G25ZW147O6VTADZL1HOJ" localSheetId="14" hidden="1">#REF!</definedName>
    <definedName name="BEx7CZ19G25ZW147O6VTADZL1HOJ" hidden="1">#REF!</definedName>
    <definedName name="BEx7D38A7S3B9QRHN2TFVHEV58B4" hidden="1">#REF!</definedName>
    <definedName name="BEx7DKREO6O7RT6R6QZY45PY0EQ5" localSheetId="14" hidden="1">Trade Working #REF!</definedName>
    <definedName name="BEx7DKREO6O7RT6R6QZY45PY0EQ5" hidden="1">Trade Working #REF!</definedName>
    <definedName name="BEx7DOYH136WYFE356UTUYTEZ3WL" localSheetId="14" hidden="1">Net #REF!</definedName>
    <definedName name="BEx7DOYH136WYFE356UTUYTEZ3WL" hidden="1">Net #REF!</definedName>
    <definedName name="BEx7DQB2VJ9PMGYJRVEM1YDY2OVX" localSheetId="14" hidden="1">Group #REF!</definedName>
    <definedName name="BEx7DQB2VJ9PMGYJRVEM1YDY2OVX" hidden="1">Group #REF!</definedName>
    <definedName name="BEx7DW5G4T5Q0LOVQITUBN0PPEY1" localSheetId="14" hidden="1">Analysis Report All #REF!</definedName>
    <definedName name="BEx7DW5G4T5Q0LOVQITUBN0PPEY1" hidden="1">Analysis Report All #REF!</definedName>
    <definedName name="BEx7E4ZM23RG82OATUNLK127FT7Q" localSheetId="14" hidden="1">Analysis Report All #REF!</definedName>
    <definedName name="BEx7E4ZM23RG82OATUNLK127FT7Q" hidden="1">Analysis Report All #REF!</definedName>
    <definedName name="BEx7E5L816IPG58PTI53MGYOHQID" localSheetId="14" hidden="1">Operating #REF!</definedName>
    <definedName name="BEx7E5L816IPG58PTI53MGYOHQID" hidden="1">Operating #REF!</definedName>
    <definedName name="BEx7E5QP7W6UKO74F5Y0VJ741HS5" localSheetId="14" hidden="1">#REF!</definedName>
    <definedName name="BEx7E5QP7W6UKO74F5Y0VJ741HS5" hidden="1">#REF!</definedName>
    <definedName name="BEx7E96P349OMPA7QR76CKF38S9N" localSheetId="14" hidden="1">Group #REF!</definedName>
    <definedName name="BEx7E96P349OMPA7QR76CKF38S9N" hidden="1">Group #REF!</definedName>
    <definedName name="BEx7EAU4IC0UXGNPNLBI0K4FYRSV" localSheetId="14" hidden="1">#REF!</definedName>
    <definedName name="BEx7EAU4IC0UXGNPNLBI0K4FYRSV" hidden="1">#REF!</definedName>
    <definedName name="BEx7EI6EHWX78JHPV1KN3ZI9RWYH" localSheetId="14" hidden="1">List of Journal #REF!</definedName>
    <definedName name="BEx7EI6EHWX78JHPV1KN3ZI9RWYH" hidden="1">List of Journal #REF!</definedName>
    <definedName name="BEx7ENFA61SHN3RB9CETB0NXHXGJ" localSheetId="14" hidden="1">Check Closing #REF!</definedName>
    <definedName name="BEx7ENFA61SHN3RB9CETB0NXHXGJ" hidden="1">Check Closing #REF!</definedName>
    <definedName name="BEx7ETV6L1TM7JSXJIGK3FC6RVZW" localSheetId="14" hidden="1">#REF!</definedName>
    <definedName name="BEx7ETV6L1TM7JSXJIGK3FC6RVZW" hidden="1">#REF!</definedName>
    <definedName name="BEx7EWK9GUVV6FXWYIGH0TAI4V2O" localSheetId="14" hidden="1">#REF!</definedName>
    <definedName name="BEx7EWK9GUVV6FXWYIGH0TAI4V2O" hidden="1">#REF!</definedName>
    <definedName name="BEx7F009WKCQDCECE7A3RU1V8RHO" localSheetId="14" hidden="1">Analysis Report All #REF!</definedName>
    <definedName name="BEx7F009WKCQDCECE7A3RU1V8RHO" hidden="1">Analysis Report All #REF!</definedName>
    <definedName name="BEx7F777VQW22IYIJGOAE4RXH52M" localSheetId="14" hidden="1">Trade Working #REF!</definedName>
    <definedName name="BEx7F777VQW22IYIJGOAE4RXH52M" hidden="1">Trade Working #REF!</definedName>
    <definedName name="BEx7FHE3Q2MM4EE09DEXIEZ6N2V7" localSheetId="14" hidden="1">List of Journal #REF!</definedName>
    <definedName name="BEx7FHE3Q2MM4EE09DEXIEZ6N2V7" hidden="1">List of Journal #REF!</definedName>
    <definedName name="BEx7FJ1IND50JHHJQT253UMK6LUM" localSheetId="14" hidden="1">Balance #REF!</definedName>
    <definedName name="BEx7FJ1IND50JHHJQT253UMK6LUM" hidden="1">Balance #REF!</definedName>
    <definedName name="BEx7FKU9VQ3V4ER3Q17DESRDR2U0" localSheetId="14" hidden="1">Analysis Report All #REF!</definedName>
    <definedName name="BEx7FKU9VQ3V4ER3Q17DESRDR2U0" hidden="1">Analysis Report All #REF!</definedName>
    <definedName name="BEx7G0KMF0OWVWRMFBD80JUV1JJU" localSheetId="14" hidden="1">#REF!</definedName>
    <definedName name="BEx7G0KMF0OWVWRMFBD80JUV1JJU" hidden="1">#REF!</definedName>
    <definedName name="BEx7GB7Q9EAMIFYAILFUWM6IOJ2T" localSheetId="14" hidden="1">Gross Profit bef. Distr. #REF!</definedName>
    <definedName name="BEx7GB7Q9EAMIFYAILFUWM6IOJ2T" hidden="1">Gross Profit bef. Distr. #REF!</definedName>
    <definedName name="BEx7GCPIY540B3SM4XCGBWFUHXYL" localSheetId="14" hidden="1">Operating #REF!</definedName>
    <definedName name="BEx7GCPIY540B3SM4XCGBWFUHXYL" hidden="1">Operating #REF!</definedName>
    <definedName name="BEx7GGRADH8SH929XSYG16293F78" localSheetId="14" hidden="1">#REF!</definedName>
    <definedName name="BEx7GGRADH8SH929XSYG16293F78" hidden="1">#REF!</definedName>
    <definedName name="BEx7GL936HQ7QD8YMGH90CO31E2A" localSheetId="14" hidden="1">Analysis Report All #REF!</definedName>
    <definedName name="BEx7GL936HQ7QD8YMGH90CO31E2A" hidden="1">Analysis Report All #REF!</definedName>
    <definedName name="BEx7GQSRUP6K6DOGY52UYH5JTWDY" localSheetId="14" hidden="1">Gross Profit #REF!</definedName>
    <definedName name="BEx7GQSRUP6K6DOGY52UYH5JTWDY" hidden="1">Gross Profit #REF!</definedName>
    <definedName name="BEx7GSAL6P7TASL8MB63RFST1LJL" localSheetId="14" hidden="1">#REF!</definedName>
    <definedName name="BEx7GSAL6P7TASL8MB63RFST1LJL" hidden="1">#REF!</definedName>
    <definedName name="BEx7H0JD6I5I8WQLLWOYWY5YWPQE" localSheetId="14" hidden="1">#REF!</definedName>
    <definedName name="BEx7H0JD6I5I8WQLLWOYWY5YWPQE" hidden="1">#REF!</definedName>
    <definedName name="BEx7H21A96P7J6AT7VU4M3100Y5S" localSheetId="14" hidden="1">Analysis Report All #REF!</definedName>
    <definedName name="BEx7H21A96P7J6AT7VU4M3100Y5S" hidden="1">Analysis Report All #REF!</definedName>
    <definedName name="BEx7H6TXSCYS01VBE6UAMJDJGWN7" localSheetId="14" hidden="1">Net #REF!</definedName>
    <definedName name="BEx7H6TXSCYS01VBE6UAMJDJGWN7" hidden="1">Net #REF!</definedName>
    <definedName name="BEx7HGVBEF4LEIF6RC14N3PSU461" localSheetId="14" hidden="1">#REF!</definedName>
    <definedName name="BEx7HGVBEF4LEIF6RC14N3PSU461" hidden="1">#REF!</definedName>
    <definedName name="BEx7HLYREW23OJZLR44QG2ZR93H4" localSheetId="14"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4" hidden="1">List of Journal #REF!</definedName>
    <definedName name="BEx7I2QYIV2ZIZKMZVPHACMFSEPY" hidden="1">List of Journal #REF!</definedName>
    <definedName name="BEx7I7E9XSRRAVZ7RK7GE44SCR4M" hidden="1">#N/A</definedName>
    <definedName name="BEx7I856U87K1NUAY5P02D2D5Y2G" hidden="1">#N/A</definedName>
    <definedName name="BEx7I9HMZ5NHOSXWS0FSXWRENDYY" localSheetId="14" hidden="1">Analysis Report All #REF!</definedName>
    <definedName name="BEx7I9HMZ5NHOSXWS0FSXWRENDYY" hidden="1">Analysis Report All #REF!</definedName>
    <definedName name="BEx7IEFRAJAXO40OOQ1F5G4361LZ" localSheetId="14" hidden="1">Analysis Report All #REF!</definedName>
    <definedName name="BEx7IEFRAJAXO40OOQ1F5G4361LZ" hidden="1">Analysis Report All #REF!</definedName>
    <definedName name="BEx7IFC530EAD6VP8ZWFT78SG9L8" localSheetId="14" hidden="1">Balance #REF!</definedName>
    <definedName name="BEx7IFC530EAD6VP8ZWFT78SG9L8" hidden="1">Balance #REF!</definedName>
    <definedName name="BEx7IGZEU79TT7MTVF0OH3IMV6HE" localSheetId="14" hidden="1">#REF!</definedName>
    <definedName name="BEx7IGZEU79TT7MTVF0OH3IMV6HE" hidden="1">#REF!</definedName>
    <definedName name="BEx7IIMT782413VV5FLL97SXKJI0" localSheetId="14" hidden="1">#REF!</definedName>
    <definedName name="BEx7IIMT782413VV5FLL97SXKJI0" hidden="1">#REF!</definedName>
    <definedName name="BEx7INQ93FDIQCBTQ3NXCGSHK6RS" localSheetId="14" hidden="1">Net #REF!</definedName>
    <definedName name="BEx7INQ93FDIQCBTQ3NXCGSHK6RS" hidden="1">Net #REF!</definedName>
    <definedName name="BEx7IV2IJ5WT7UC0UG7WP0WF2JZI" localSheetId="14" hidden="1">#REF!</definedName>
    <definedName name="BEx7IV2IJ5WT7UC0UG7WP0WF2JZI" hidden="1">#REF!</definedName>
    <definedName name="BEx7IY7W5698HRCB8LCRV1JCHILL" localSheetId="14" hidden="1">Group Operating #REF!</definedName>
    <definedName name="BEx7IY7W5698HRCB8LCRV1JCHILL" hidden="1">Group Operating #REF!</definedName>
    <definedName name="BEx7J2EX20JDS0NFPSP9NGBCT0Q7" localSheetId="14" hidden="1">Order #REF!</definedName>
    <definedName name="BEx7J2EX20JDS0NFPSP9NGBCT0Q7" hidden="1">Order #REF!</definedName>
    <definedName name="BEx7J5UYVV4XICCGRYM5VNP0HZ9V" localSheetId="14" hidden="1">#REF!</definedName>
    <definedName name="BEx7J5UYVV4XICCGRYM5VNP0HZ9V" hidden="1">#REF!</definedName>
    <definedName name="BEx7J7I7SYWZZD584265GVE81HT0" localSheetId="14" hidden="1">Trade Working #REF!</definedName>
    <definedName name="BEx7J7I7SYWZZD584265GVE81HT0" hidden="1">Trade Working #REF!</definedName>
    <definedName name="BEx7J7ICKRYL0GRUQ5LBA9APDS5Q" localSheetId="14" hidden="1">List of Journal #REF!</definedName>
    <definedName name="BEx7J7ICKRYL0GRUQ5LBA9APDS5Q" hidden="1">List of Journal #REF!</definedName>
    <definedName name="BEx7JBEH095XIZIL013AG6TLP26K" localSheetId="14" hidden="1">#REF!</definedName>
    <definedName name="BEx7JBEH095XIZIL013AG6TLP26K" hidden="1">#REF!</definedName>
    <definedName name="BEx7JBP8OQSQNWM9K7L3SWT6T05O" localSheetId="14" hidden="1">List of Journal #REF!</definedName>
    <definedName name="BEx7JBP8OQSQNWM9K7L3SWT6T05O" hidden="1">List of Journal #REF!</definedName>
    <definedName name="BEx7JMN5W7KKU51VNGRRY3MD4A0I" localSheetId="14" hidden="1">Balance #REF!</definedName>
    <definedName name="BEx7JMN5W7KKU51VNGRRY3MD4A0I" hidden="1">Balance #REF!</definedName>
    <definedName name="BEx7JQU6JNVBH3TZGHLQW681UQ07" localSheetId="14" hidden="1">Net #REF!</definedName>
    <definedName name="BEx7JQU6JNVBH3TZGHLQW681UQ07" hidden="1">Net #REF!</definedName>
    <definedName name="BEx7JS6O65BGZH9KPEQB4LFJ4ED9" localSheetId="14" hidden="1">#REF!</definedName>
    <definedName name="BEx7JS6O65BGZH9KPEQB4LFJ4ED9" hidden="1">#REF!</definedName>
    <definedName name="BEx7KBD81JZQ6XKA27SRRHFMNIOF" localSheetId="14" hidden="1">#REF!</definedName>
    <definedName name="BEx7KBD81JZQ6XKA27SRRHFMNIOF" hidden="1">#REF!</definedName>
    <definedName name="BEx7KEIKWGSTLJN7QSBM316GD1GX" hidden="1">#N/A</definedName>
    <definedName name="BEx7KLUV62QDHK303PNSA6D74RU6" hidden="1">#REF!</definedName>
    <definedName name="BEx7KQ78880OUS6MU9UDL869F3J6" localSheetId="14" hidden="1">Analysis Report All #REF!</definedName>
    <definedName name="BEx7KQ78880OUS6MU9UDL869F3J6" hidden="1">Analysis Report All #REF!</definedName>
    <definedName name="BEx7KSAS8BZT6H8OQCZ5DNSTMO07" localSheetId="14" hidden="1">#REF!</definedName>
    <definedName name="BEx7KSAS8BZT6H8OQCZ5DNSTMO07" hidden="1">#REF!</definedName>
    <definedName name="BEx7KYWBQLVSMR7ZFNXV0SSWPJQC" localSheetId="14" hidden="1">Group Net #REF!</definedName>
    <definedName name="BEx7KYWBQLVSMR7ZFNXV0SSWPJQC" hidden="1">Group Net #REF!</definedName>
    <definedName name="BEx7L8HEYEVTATR0OG5JJO647KNI" localSheetId="14" hidden="1">#REF!</definedName>
    <definedName name="BEx7L8HEYEVTATR0OG5JJO647KNI" hidden="1">#REF!</definedName>
    <definedName name="BEx7LAFMQ8A6SLTJNZPSXZTFLUEZ" localSheetId="14" hidden="1">Net #REF!</definedName>
    <definedName name="BEx7LAFMQ8A6SLTJNZPSXZTFLUEZ" hidden="1">Net #REF!</definedName>
    <definedName name="BEx7LEMO1SK6XLU8GDHZL0FWFH7V" localSheetId="14" hidden="1">Operating #REF!</definedName>
    <definedName name="BEx7LEMO1SK6XLU8GDHZL0FWFH7V" hidden="1">Operating #REF!</definedName>
    <definedName name="BEx7LGVI7QB30EOD7LQIN4A9GRLN" localSheetId="14" hidden="1">#REF!</definedName>
    <definedName name="BEx7LGVI7QB30EOD7LQIN4A9GRLN" hidden="1">#REF!</definedName>
    <definedName name="BEx7LHXCT1TMU5NX83YM8IMV4MBD" localSheetId="14" hidden="1">#REF!</definedName>
    <definedName name="BEx7LHXCT1TMU5NX83YM8IMV4MBD" hidden="1">#REF!</definedName>
    <definedName name="BEx7LTM5HIUEOSVEHUQLLA5ZCIQ8" localSheetId="14" hidden="1">List of Journal #REF!</definedName>
    <definedName name="BEx7LTM5HIUEOSVEHUQLLA5ZCIQ8" hidden="1">List of Journal #REF!</definedName>
    <definedName name="BEx7LVK7K18QLKOSC5ZETEC7OZI9" localSheetId="14" hidden="1">Check Closing #REF!</definedName>
    <definedName name="BEx7LVK7K18QLKOSC5ZETEC7OZI9" hidden="1">Check Closing #REF!</definedName>
    <definedName name="BEx7LWM0QZYA7S0AI680F25QLVGM" localSheetId="14" hidden="1">Analysis Report All #REF!</definedName>
    <definedName name="BEx7LWM0QZYA7S0AI680F25QLVGM" hidden="1">Analysis Report All #REF!</definedName>
    <definedName name="BEx7LXYIERHY947ZE1L96CS7R9Q7" hidden="1">#N/A</definedName>
    <definedName name="BEx7M07JJVPL4MKB7DCIA7EDGQQL" localSheetId="14" hidden="1">Analysis Report All #REF!</definedName>
    <definedName name="BEx7M07JJVPL4MKB7DCIA7EDGQQL" hidden="1">Analysis Report All #REF!</definedName>
    <definedName name="BEx7MG8OHHCUSENOGMETFC5AGV8W" localSheetId="14" hidden="1">Group #REF!</definedName>
    <definedName name="BEx7MG8OHHCUSENOGMETFC5AGV8W" hidden="1">Group #REF!</definedName>
    <definedName name="BEx7MJZO3UKAMJ53UWOJ5ZD4GGMQ" localSheetId="14" hidden="1">#REF!</definedName>
    <definedName name="BEx7MJZO3UKAMJ53UWOJ5ZD4GGMQ" hidden="1">#REF!</definedName>
    <definedName name="BEx7MKFQ2FN3NG9WKPZ3SFOYIOSJ" localSheetId="14" hidden="1">Group Balance #REF!</definedName>
    <definedName name="BEx7MKFQ2FN3NG9WKPZ3SFOYIOSJ" hidden="1">Group Balance #REF!</definedName>
    <definedName name="BEx7MLMVLQV65QDZOO9JDIR5EB4C" localSheetId="14" hidden="1">#REF!</definedName>
    <definedName name="BEx7MLMVLQV65QDZOO9JDIR5EB4C" hidden="1">#REF!</definedName>
    <definedName name="BEx7MR13NIBA2YEXZ9YS7QU0WVQX" localSheetId="14" hidden="1">Analysis Report All Items #REF!</definedName>
    <definedName name="BEx7MR13NIBA2YEXZ9YS7QU0WVQX" hidden="1">Analysis Report All Items #REF!</definedName>
    <definedName name="BEx7NUAKR7Z5A0AB0Z8EGK9DM7KY" localSheetId="14" hidden="1">#REF!</definedName>
    <definedName name="BEx7NUAKR7Z5A0AB0Z8EGK9DM7KY" hidden="1">#REF!</definedName>
    <definedName name="BEx8YLMWOENPIT3HJE6500TPNGMW" localSheetId="14" hidden="1">List of Journal #REF!</definedName>
    <definedName name="BEx8YLMWOENPIT3HJE6500TPNGMW" hidden="1">List of Journal #REF!</definedName>
    <definedName name="BEx8ZEPIOGOPYCBX62VMCS7EMF6B" localSheetId="14" hidden="1">Analysis Report All #REF!</definedName>
    <definedName name="BEx8ZEPIOGOPYCBX62VMCS7EMF6B" hidden="1">Analysis Report All #REF!</definedName>
    <definedName name="BEx8ZWOVZ08HCTUE4ZYY1Y1EJX5N" localSheetId="14" hidden="1">Check Closing #REF!</definedName>
    <definedName name="BEx8ZWOVZ08HCTUE4ZYY1Y1EJX5N" hidden="1">Check Closing #REF!</definedName>
    <definedName name="BEx904S75BPRYMHF0083JF7ES4NG" localSheetId="14" hidden="1">#REF!</definedName>
    <definedName name="BEx904S75BPRYMHF0083JF7ES4NG" hidden="1">#REF!</definedName>
    <definedName name="BEx90BDKF394MZMEJE0NX5PGHD3J" localSheetId="14" hidden="1">#REF!</definedName>
    <definedName name="BEx90BDKF394MZMEJE0NX5PGHD3J" hidden="1">#REF!</definedName>
    <definedName name="BEx90Q7K1PB1I93Q0ZZXCH78YB0V" localSheetId="14" hidden="1">Group #REF!</definedName>
    <definedName name="BEx90Q7K1PB1I93Q0ZZXCH78YB0V" hidden="1">Group #REF!</definedName>
    <definedName name="BEx90R9GG3LAMGL8K2WHSS5T9KFF" localSheetId="14" hidden="1">#REF!</definedName>
    <definedName name="BEx90R9GG3LAMGL8K2WHSS5T9KFF" hidden="1">#REF!</definedName>
    <definedName name="BEx90SGLEPPTSLFVQ73NV6O0AJE4" localSheetId="14" hidden="1">Operating #REF!</definedName>
    <definedName name="BEx90SGLEPPTSLFVQ73NV6O0AJE4" hidden="1">Operating #REF!</definedName>
    <definedName name="BEx90SRDRQQSFILIBATL9YU982PX" localSheetId="14" hidden="1">Net #REF!</definedName>
    <definedName name="BEx90SRDRQQSFILIBATL9YU982PX" hidden="1">Net #REF!</definedName>
    <definedName name="BEx90WNNXT0J4QDW4WM1NCCRT9GQ" localSheetId="14" hidden="1">Div Engineering Order #REF!</definedName>
    <definedName name="BEx90WNNXT0J4QDW4WM1NCCRT9GQ" hidden="1">Div Engineering Order #REF!</definedName>
    <definedName name="BEx9175B70QXYAU5A8DJPGZQ46L9" localSheetId="14" hidden="1">#REF!</definedName>
    <definedName name="BEx9175B70QXYAU5A8DJPGZQ46L9" hidden="1">#REF!</definedName>
    <definedName name="BEx91AQQRTV87AO27VWHSFZAD4ZR" localSheetId="14"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4" hidden="1">Group Balance #REF!</definedName>
    <definedName name="BEx92A3SAMMKBB5XQUFCY321LN22" hidden="1">Group Balance #REF!</definedName>
    <definedName name="BEx92AUU648H3IKGMIKW5M1HNXXD" localSheetId="14" hidden="1">Analysis Report All #REF!</definedName>
    <definedName name="BEx92AUU648H3IKGMIKW5M1HNXXD" hidden="1">Analysis Report All #REF!</definedName>
    <definedName name="BEx92BAWN1VHLG28Z2QHIKJ0NZMZ" localSheetId="14" hidden="1">Net #REF!</definedName>
    <definedName name="BEx92BAWN1VHLG28Z2QHIKJ0NZMZ" hidden="1">Net #REF!</definedName>
    <definedName name="BEx92CNJLTQZ8VJ9SVOPI9SU06T7" localSheetId="14" hidden="1">Business EBIT #REF!</definedName>
    <definedName name="BEx92CNJLTQZ8VJ9SVOPI9SU06T7" hidden="1">Business EBIT #REF!</definedName>
    <definedName name="BEx92DUPHIHBXMETLYXHWR5PY9CT" localSheetId="14" hidden="1">#REF!</definedName>
    <definedName name="BEx92DUPHIHBXMETLYXHWR5PY9CT" hidden="1">#REF!</definedName>
    <definedName name="BEx92ER2RMY93TZK0D9L9T3H0GI5" localSheetId="14"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4" hidden="1">Analysis Report All #REF!</definedName>
    <definedName name="BEx939652DVM4DEHE66NR00P25AE" hidden="1">Analysis Report All #REF!</definedName>
    <definedName name="BEx93EV60DMW78BMU0MIM87IPK8E" localSheetId="14" hidden="1">#REF!</definedName>
    <definedName name="BEx93EV60DMW78BMU0MIM87IPK8E" hidden="1">#REF!</definedName>
    <definedName name="BEx93LM04P1K1UDEFRC4BNSA9984" localSheetId="14" hidden="1">Analysis Report All #REF!</definedName>
    <definedName name="BEx93LM04P1K1UDEFRC4BNSA9984" hidden="1">Analysis Report All #REF!</definedName>
    <definedName name="BEx93M7FSHP50OG34A4W8W8DF12U" localSheetId="14" hidden="1">#REF!</definedName>
    <definedName name="BEx93M7FSHP50OG34A4W8W8DF12U" hidden="1">#REF!</definedName>
    <definedName name="BEx942UCO2R2W597218WK3ZLSCOF" localSheetId="14" hidden="1">Operating #REF!</definedName>
    <definedName name="BEx942UCO2R2W597218WK3ZLSCOF" hidden="1">Operating #REF!</definedName>
    <definedName name="BEx94L9TBK45AUQSX1IUZ86U1GPQ" localSheetId="14" hidden="1">#REF!</definedName>
    <definedName name="BEx94L9TBK45AUQSX1IUZ86U1GPQ" hidden="1">#REF!</definedName>
    <definedName name="BEx94MX4D1UFVSAD84YUGCBLB8EB" localSheetId="14" hidden="1">Business EBIT #REF!</definedName>
    <definedName name="BEx94MX4D1UFVSAD84YUGCBLB8EB" hidden="1">Business EBIT #REF!</definedName>
    <definedName name="BEx94N2JFLB54M07BPK3KKBHFGV4" localSheetId="14" hidden="1">#REF!</definedName>
    <definedName name="BEx94N2JFLB54M07BPK3KKBHFGV4" hidden="1">#REF!</definedName>
    <definedName name="BEx94NYWLNTRPIKAAVLONVBQDXIE" localSheetId="14" hidden="1">Analysis Report All #REF!</definedName>
    <definedName name="BEx94NYWLNTRPIKAAVLONVBQDXIE" hidden="1">Analysis Report All #REF!</definedName>
    <definedName name="BEx94OF16CDGNAM0SNN7V10KUCUD" localSheetId="14" hidden="1">Analysis Report All #REF!</definedName>
    <definedName name="BEx94OF16CDGNAM0SNN7V10KUCUD" hidden="1">Analysis Report All #REF!</definedName>
    <definedName name="BEx94UKAZ44XUOHLQNBW2FU90YN9" localSheetId="14" hidden="1">Analysis Report All #REF!</definedName>
    <definedName name="BEx94UKAZ44XUOHLQNBW2FU90YN9" hidden="1">Analysis Report All #REF!</definedName>
    <definedName name="BEx94YB4EGUE4H31B6SRSGKC0WH2" localSheetId="14" hidden="1">List of Journal #REF!</definedName>
    <definedName name="BEx94YB4EGUE4H31B6SRSGKC0WH2" hidden="1">List of Journal #REF!</definedName>
    <definedName name="BEx9581TYVI2M5TT4ISDAJV4W7Z6" localSheetId="14" hidden="1">#REF!</definedName>
    <definedName name="BEx9581TYVI2M5TT4ISDAJV4W7Z6" hidden="1">#REF!</definedName>
    <definedName name="BEx95CZS60IQW763SWKD0DOQSQS0" localSheetId="14" hidden="1">#REF!</definedName>
    <definedName name="BEx95CZS60IQW763SWKD0DOQSQS0" hidden="1">#REF!</definedName>
    <definedName name="BEx95CZSW1N31O1D3A0RFGRNAIUD" localSheetId="14" hidden="1">Analysis Report All #REF!</definedName>
    <definedName name="BEx95CZSW1N31O1D3A0RFGRNAIUD" hidden="1">Analysis Report All #REF!</definedName>
    <definedName name="BEx95IZLJLG6QM9AO6GD148SVZCX" localSheetId="14" hidden="1">Analysis Report All #REF!</definedName>
    <definedName name="BEx95IZLJLG6QM9AO6GD148SVZCX" hidden="1">Analysis Report All #REF!</definedName>
    <definedName name="BEx95JVY7YGXGRM1EPIE1RQ28N3E" localSheetId="14" hidden="1">Operating #REF!</definedName>
    <definedName name="BEx95JVY7YGXGRM1EPIE1RQ28N3E" hidden="1">Operating #REF!</definedName>
    <definedName name="BEx95QMT10Y1F80MV7LXWW77BEDZ" localSheetId="14" hidden="1">Analysis Report All #REF!</definedName>
    <definedName name="BEx95QMT10Y1F80MV7LXWW77BEDZ" hidden="1">Analysis Report All #REF!</definedName>
    <definedName name="BEx95SVNO8VDLZ6HGP363YZ4WKK0" localSheetId="14" hidden="1">#REF!</definedName>
    <definedName name="BEx95SVNO8VDLZ6HGP363YZ4WKK0" hidden="1">#REF!</definedName>
    <definedName name="BEx95U89DZZSVO39TGS62CX8G9N4" hidden="1">#REF!</definedName>
    <definedName name="BEx95Y4I3CZF3NNJCPGMKEDKBJPF" localSheetId="14" hidden="1">List of Journal #REF!</definedName>
    <definedName name="BEx95Y4I3CZF3NNJCPGMKEDKBJPF" hidden="1">List of Journal #REF!</definedName>
    <definedName name="BEx962BG8AVRGG6OJ8PWQ3I4D0PG" localSheetId="14" hidden="1">#REF!</definedName>
    <definedName name="BEx962BG8AVRGG6OJ8PWQ3I4D0PG" hidden="1">#REF!</definedName>
    <definedName name="BEx96C7H99K3Y7SKEOEABDR2I3GM" localSheetId="14" hidden="1">Analysis Report All #REF!</definedName>
    <definedName name="BEx96C7H99K3Y7SKEOEABDR2I3GM" hidden="1">Analysis Report All #REF!</definedName>
    <definedName name="BEx96RCFAL198Q44AJLR9T2VPIFY" localSheetId="14" hidden="1">Analysis Report All #REF!</definedName>
    <definedName name="BEx96RCFAL198Q44AJLR9T2VPIFY" hidden="1">Analysis Report All #REF!</definedName>
    <definedName name="BEx96SUFKHHFE8XQ6UUO6ILDOXHO" localSheetId="14"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4" hidden="1">Order #REF!</definedName>
    <definedName name="BEx97I0LDV6OS07O3NHNXWXRUDTL" hidden="1">Order #REF!</definedName>
    <definedName name="BEx97KV4PPS460AXZDHHY935I2WH" localSheetId="14" hidden="1">Personnel in #REF!</definedName>
    <definedName name="BEx97KV4PPS460AXZDHHY935I2WH" hidden="1">Personnel in #REF!</definedName>
    <definedName name="BEx97R5P9V6JLKDNYEW63OTYW0L0" localSheetId="14" hidden="1">#REF!</definedName>
    <definedName name="BEx97R5P9V6JLKDNYEW63OTYW0L0" hidden="1">#REF!</definedName>
    <definedName name="BEx97S7FJDQH1H68CEIA028D50XC" localSheetId="14" hidden="1">List of Journal #REF!</definedName>
    <definedName name="BEx97S7FJDQH1H68CEIA028D50XC" hidden="1">List of Journal #REF!</definedName>
    <definedName name="BEx97W96N73N2VGL6Z2G6RIK80HW" localSheetId="14" hidden="1">#REF!</definedName>
    <definedName name="BEx97W96N73N2VGL6Z2G6RIK80HW" hidden="1">#REF!</definedName>
    <definedName name="BEx98QIWG9FYVAZUQBYSEDZBR6J4" localSheetId="14" hidden="1">Analysis Report All #REF!</definedName>
    <definedName name="BEx98QIWG9FYVAZUQBYSEDZBR6J4" hidden="1">Analysis Report All #REF!</definedName>
    <definedName name="BEx990K9SI7Z3DB0PI57LWBG0WF8" hidden="1">#N/A</definedName>
    <definedName name="BEx995I8Q3R02VOJEXSS36TC2GM0" localSheetId="14" hidden="1">#REF!</definedName>
    <definedName name="BEx995I8Q3R02VOJEXSS36TC2GM0" hidden="1">#REF!</definedName>
    <definedName name="BEx99B77I7TUSHRR4HIZ9FU2EIUT" hidden="1">#REF!</definedName>
    <definedName name="BEx99ROO0J7V0Q286QQ8FN2FL7IA" localSheetId="14" hidden="1">Order #REF!</definedName>
    <definedName name="BEx99ROO0J7V0Q286QQ8FN2FL7IA" hidden="1">Order #REF!</definedName>
    <definedName name="BEx99WBYT2D6UUC1PT7A40ENYID4" localSheetId="14" hidden="1">#REF!</definedName>
    <definedName name="BEx99WBYT2D6UUC1PT7A40ENYID4" hidden="1">#REF!</definedName>
    <definedName name="BEx9A8RND9MZWCFOWO6C8H973W5O" localSheetId="14" hidden="1">List of Journal #REF!</definedName>
    <definedName name="BEx9A8RND9MZWCFOWO6C8H973W5O" hidden="1">List of Journal #REF!</definedName>
    <definedName name="BEx9AAEXOIK4A09V9HZF81VOCMH9" localSheetId="14" hidden="1">#REF!</definedName>
    <definedName name="BEx9AAEXOIK4A09V9HZF81VOCMH9" hidden="1">#REF!</definedName>
    <definedName name="BEx9ALT3JI4UBAAYWIE9YZ7Q22SG" localSheetId="14" hidden="1">Net #REF!</definedName>
    <definedName name="BEx9ALT3JI4UBAAYWIE9YZ7Q22SG" hidden="1">Net #REF!</definedName>
    <definedName name="BEx9AQR0PQ9KDQ2AI4BVZFYSFCH3" hidden="1">#N/A</definedName>
    <definedName name="BEx9ASZX26RGK4IOAPYAFMRNTNR4" localSheetId="14" hidden="1">Group Net #REF!</definedName>
    <definedName name="BEx9ASZX26RGK4IOAPYAFMRNTNR4" hidden="1">Group Net #REF!</definedName>
    <definedName name="BEx9B18PA3LE8G5WERQRWS2UE6UB" localSheetId="14" hidden="1">#REF!</definedName>
    <definedName name="BEx9B18PA3LE8G5WERQRWS2UE6UB" hidden="1">#REF!</definedName>
    <definedName name="BEx9B433OT5Z7ZXARGSTS63K1KZO" localSheetId="14" hidden="1">#REF!</definedName>
    <definedName name="BEx9B433OT5Z7ZXARGSTS63K1KZO" hidden="1">#REF!</definedName>
    <definedName name="BEx9B4JEPW6GSVWLEX1MGVZS2UTI" localSheetId="14" hidden="1">Group #REF!</definedName>
    <definedName name="BEx9B4JEPW6GSVWLEX1MGVZS2UTI" hidden="1">Group #REF!</definedName>
    <definedName name="BEx9B917EUP13X6FQ3NPQL76XM5V" localSheetId="14" hidden="1">#REF!</definedName>
    <definedName name="BEx9B917EUP13X6FQ3NPQL76XM5V" hidden="1">#REF!</definedName>
    <definedName name="BEx9BAJ5WYEQ623HUT9NNCMP3RUG" localSheetId="14" hidden="1">#REF!</definedName>
    <definedName name="BEx9BAJ5WYEQ623HUT9NNCMP3RUG" hidden="1">#REF!</definedName>
    <definedName name="BEx9BE4NYQMVL9YQQ11ICPCVV9C1" localSheetId="14" hidden="1">Group Balance #REF!</definedName>
    <definedName name="BEx9BE4NYQMVL9YQQ11ICPCVV9C1" hidden="1">Group Balance #REF!</definedName>
    <definedName name="BEx9BEKQK5M5EWEVEWALY83IJBS6" localSheetId="14" hidden="1">Net #REF!</definedName>
    <definedName name="BEx9BEKQK5M5EWEVEWALY83IJBS6" hidden="1">Net #REF!</definedName>
    <definedName name="BEx9BG856CPCOPKZV8UL71OF8YP3" localSheetId="14" hidden="1">#REF!</definedName>
    <definedName name="BEx9BG856CPCOPKZV8UL71OF8YP3" hidden="1">#REF!</definedName>
    <definedName name="BEx9BG86AOGE4GZJ68IEY7U2GA14" localSheetId="14" hidden="1">Analysis Report All #REF!</definedName>
    <definedName name="BEx9BG86AOGE4GZJ68IEY7U2GA14" hidden="1">Analysis Report All #REF!</definedName>
    <definedName name="BEx9BWPETBVYV1B3D35B3P0X44EU" localSheetId="14" hidden="1">Group Net #REF!</definedName>
    <definedName name="BEx9BWPETBVYV1B3D35B3P0X44EU" hidden="1">Group Net #REF!</definedName>
    <definedName name="BEx9C1SV1WQFDZCK2Y8DSWYK0WGN" localSheetId="14" hidden="1">#REF!</definedName>
    <definedName name="BEx9C1SV1WQFDZCK2Y8DSWYK0WGN" hidden="1">#REF!</definedName>
    <definedName name="BEx9C305STDK4P7DRF41FCO5NUTQ" localSheetId="14" hidden="1">Analysis Report All #REF!</definedName>
    <definedName name="BEx9C305STDK4P7DRF41FCO5NUTQ" hidden="1">Analysis Report All #REF!</definedName>
    <definedName name="BEx9C4NGGV5JAMUT3M4IFEW1EE78" localSheetId="14" hidden="1">Analysis Report All #REF!</definedName>
    <definedName name="BEx9C4NGGV5JAMUT3M4IFEW1EE78" hidden="1">Analysis Report All #REF!</definedName>
    <definedName name="BEx9C590HJ2O31IWJB73C1HR74AI" localSheetId="14"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4" hidden="1">Analysis Report All #REF!</definedName>
    <definedName name="BEx9DBCVYGJJ6NZP7BRWTK6KTM0E" hidden="1">Analysis Report All #REF!</definedName>
    <definedName name="BEx9DGLMUD15Q4KRJNJ2YGOYGHYJ" localSheetId="14" hidden="1">#REF!</definedName>
    <definedName name="BEx9DGLMUD15Q4KRJNJ2YGOYGHYJ" hidden="1">#REF!</definedName>
    <definedName name="BEx9DIECD9QTK389LEW9PFDP3VQ5" localSheetId="14" hidden="1">Group Net #REF!</definedName>
    <definedName name="BEx9DIECD9QTK389LEW9PFDP3VQ5" hidden="1">Group Net #REF!</definedName>
    <definedName name="BEx9DN6ZMF18Q39MPMXSDJTZQNJ3" localSheetId="14" hidden="1">#REF!</definedName>
    <definedName name="BEx9DN6ZMF18Q39MPMXSDJTZQNJ3" hidden="1">#REF!</definedName>
    <definedName name="BEx9DO3C33IB6DA4W1E7QXYPW7TN" localSheetId="14" hidden="1">#REF!</definedName>
    <definedName name="BEx9DO3C33IB6DA4W1E7QXYPW7TN" hidden="1">#REF!</definedName>
    <definedName name="BEx9DSAETFXGMXPAZIK5AJ5QGIQC" localSheetId="14" hidden="1">Analysis Report All #REF!</definedName>
    <definedName name="BEx9DSAETFXGMXPAZIK5AJ5QGIQC" hidden="1">Analysis Report All #REF!</definedName>
    <definedName name="BEx9DUU7HAFG6VKF3ZTWLKBPYQNQ" localSheetId="14" hidden="1">#REF!</definedName>
    <definedName name="BEx9DUU7HAFG6VKF3ZTWLKBPYQNQ" hidden="1">#REF!</definedName>
    <definedName name="BEx9DYFP6P4GR0BNCGMMS5K4U0A7" localSheetId="14" hidden="1">Group Balance #REF!</definedName>
    <definedName name="BEx9DYFP6P4GR0BNCGMMS5K4U0A7" hidden="1">Group Balance #REF!</definedName>
    <definedName name="BEx9DYFPJPOZNTT40MX0WL25H87H" localSheetId="14" hidden="1">#REF!</definedName>
    <definedName name="BEx9DYFPJPOZNTT40MX0WL25H87H" hidden="1">#REF!</definedName>
    <definedName name="BEx9E14TDNSEMI784W0OTIEQMWN6" localSheetId="14" hidden="1">#REF!</definedName>
    <definedName name="BEx9E14TDNSEMI784W0OTIEQMWN6" hidden="1">#REF!</definedName>
    <definedName name="BEx9EB663I1679ZHKUMAW7S6F8T0" localSheetId="14" hidden="1">Net #REF!</definedName>
    <definedName name="BEx9EB663I1679ZHKUMAW7S6F8T0" hidden="1">Net #REF!</definedName>
    <definedName name="BEx9EE62Z85A3299HT25S2V89TBV" hidden="1">#N/A</definedName>
    <definedName name="BEx9EI2BX4DS80YZZOY4W3NKRE66" localSheetId="14" hidden="1">Personnel in #REF!</definedName>
    <definedName name="BEx9EI2BX4DS80YZZOY4W3NKRE66" hidden="1">Personnel in #REF!</definedName>
    <definedName name="BEx9EMK6HAJJMVYZTN5AUIV7O1E6" localSheetId="14" hidden="1">#REF!</definedName>
    <definedName name="BEx9EMK6HAJJMVYZTN5AUIV7O1E6" hidden="1">#REF!</definedName>
    <definedName name="BEx9ENRCIYC6OGG504ELBEGEHB6I" localSheetId="14" hidden="1">Analysis Report All #REF!</definedName>
    <definedName name="BEx9ENRCIYC6OGG504ELBEGEHB6I" hidden="1">Analysis Report All #REF!</definedName>
    <definedName name="BEx9EV3KVUWNFZ5OJ98CRJKFNMEQ" localSheetId="14" hidden="1">Analysis Report All #REF!</definedName>
    <definedName name="BEx9EV3KVUWNFZ5OJ98CRJKFNMEQ" hidden="1">Analysis Report All #REF!</definedName>
    <definedName name="BEx9F01PP5S2LFAM4YMSI0Z6WQJ8" localSheetId="14" hidden="1">Analysis Report All #REF!</definedName>
    <definedName name="BEx9F01PP5S2LFAM4YMSI0Z6WQJ8" hidden="1">Analysis Report All #REF!</definedName>
    <definedName name="BEx9F0HSY1PQ3KCEKRLJT6DQHU3Z" localSheetId="14" hidden="1">List of Journal #REF!</definedName>
    <definedName name="BEx9F0HSY1PQ3KCEKRLJT6DQHU3Z" hidden="1">List of Journal #REF!</definedName>
    <definedName name="BEx9F0Y2ESUNE3U7TQDLMPE9BO67" localSheetId="14" hidden="1">#REF!</definedName>
    <definedName name="BEx9F0Y2ESUNE3U7TQDLMPE9BO67" hidden="1">#REF!</definedName>
    <definedName name="BEx9F5W18ZGFOKGRE8PR6T1MO6GT" localSheetId="14"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4" hidden="1">Net #REF!</definedName>
    <definedName name="BEx9FPO5JKD9O7S36SDATMTAST6E" hidden="1">Net #REF!</definedName>
    <definedName name="BEx9FU5Z09GCR9F4ZPCXB3UIBZ6Z" localSheetId="14" hidden="1">#REF!</definedName>
    <definedName name="BEx9FU5Z09GCR9F4ZPCXB3UIBZ6Z" hidden="1">#REF!</definedName>
    <definedName name="BEx9G3B06A6X8YG28AK7698LUCLV" localSheetId="14" hidden="1">Group #REF!</definedName>
    <definedName name="BEx9G3B06A6X8YG28AK7698LUCLV" hidden="1">Group #REF!</definedName>
    <definedName name="BEx9G7YBZIHI9B3TYXXP9Z68M1HB" hidden="1">#N/A</definedName>
    <definedName name="BEx9GCQXO48Y4K3AZ9Z7CANBDNR8" localSheetId="14" hidden="1">Group Balance #REF!</definedName>
    <definedName name="BEx9GCQXO48Y4K3AZ9Z7CANBDNR8" hidden="1">Group Balance #REF!</definedName>
    <definedName name="BEx9GGY04V0ZWI6O9KZH4KSBB389" localSheetId="14" hidden="1">#REF!</definedName>
    <definedName name="BEx9GGY04V0ZWI6O9KZH4KSBB389" hidden="1">#REF!</definedName>
    <definedName name="BEx9GXFA5A5N0I6NPZVOCKJ826D6" localSheetId="14" hidden="1">Trade Working #REF!</definedName>
    <definedName name="BEx9GXFA5A5N0I6NPZVOCKJ826D6" hidden="1">Trade Working #REF!</definedName>
    <definedName name="BEx9H167SLG00G5RYD6TQGODP7TR" localSheetId="14" hidden="1">Business EBIT #REF!</definedName>
    <definedName name="BEx9H167SLG00G5RYD6TQGODP7TR" hidden="1">Business EBIT #REF!</definedName>
    <definedName name="BEx9H70KMPZ6D2DDQ0DA9ZQAAP83" localSheetId="14" hidden="1">Analysis Report All #REF!</definedName>
    <definedName name="BEx9H70KMPZ6D2DDQ0DA9ZQAAP83" hidden="1">Analysis Report All #REF!</definedName>
    <definedName name="BEx9HA0L7F48OY7SJQUTO86BOX28" localSheetId="14" hidden="1">Analysis Report All #REF!</definedName>
    <definedName name="BEx9HA0L7F48OY7SJQUTO86BOX28" hidden="1">Analysis Report All #REF!</definedName>
    <definedName name="BEx9HCV03U88ITOSGBKI2SAKUKNS" localSheetId="14" hidden="1">#REF!</definedName>
    <definedName name="BEx9HCV03U88ITOSGBKI2SAKUKNS" hidden="1">#REF!</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4" hidden="1">Check Closing #REF!</definedName>
    <definedName name="BEx9HSG2YDJ9AW9RP6KNYFQ9ZGTM" hidden="1">Check Closing #REF!</definedName>
    <definedName name="BEx9I8XIG7E5NB48QQHXP23FIN60" localSheetId="14" hidden="1">#REF!</definedName>
    <definedName name="BEx9I8XIG7E5NB48QQHXP23FIN60" hidden="1">#REF!</definedName>
    <definedName name="BEx9IA9Z2F0XTWL9X3VVORSJ3EST" localSheetId="14" hidden="1">Net #REF!</definedName>
    <definedName name="BEx9IA9Z2F0XTWL9X3VVORSJ3EST" hidden="1">Net #REF!</definedName>
    <definedName name="BEx9IAFG94PW4D9534CCPKWMCVJM" localSheetId="14" hidden="1">Balance #REF!</definedName>
    <definedName name="BEx9IAFG94PW4D9534CCPKWMCVJM" hidden="1">Balance #REF!</definedName>
    <definedName name="BEx9IKX3ANY9AVEC8VV8OYFQ9PQL" localSheetId="14" hidden="1">#REF!</definedName>
    <definedName name="BEx9IKX3ANY9AVEC8VV8OYFQ9PQL" hidden="1">#REF!</definedName>
    <definedName name="BEx9ILD6OVW5F1IO5NHRT2RJ7K4K" localSheetId="14" hidden="1">Analysis Report All #REF!</definedName>
    <definedName name="BEx9ILD6OVW5F1IO5NHRT2RJ7K4K" hidden="1">Analysis Report All #REF!</definedName>
    <definedName name="BEx9ISK5JFKTTWF7M3LSZOM3KR0O" localSheetId="14" hidden="1">Balance #REF!</definedName>
    <definedName name="BEx9ISK5JFKTTWF7M3LSZOM3KR0O" hidden="1">Balance #REF!</definedName>
    <definedName name="BEx9IXCSPSZC80YZUPRCYTG326KV" localSheetId="14" hidden="1">#REF!</definedName>
    <definedName name="BEx9IXCSPSZC80YZUPRCYTG326KV" hidden="1">#REF!</definedName>
    <definedName name="BEx9IZ5IK0UBVVAN3GSJJ3NESTUU" localSheetId="14" hidden="1">Operating #REF!</definedName>
    <definedName name="BEx9IZ5IK0UBVVAN3GSJJ3NESTUU" hidden="1">Operating #REF!</definedName>
    <definedName name="BEx9J500A0BV0SKXT0Z2GOZWNTAW" localSheetId="14" hidden="1">Trade Working #REF!</definedName>
    <definedName name="BEx9J500A0BV0SKXT0Z2GOZWNTAW" hidden="1">Trade Working #REF!</definedName>
    <definedName name="BEx9JAJHVU3TZ1GEWD5409D0V223" localSheetId="14" hidden="1">List of Journal #REF!</definedName>
    <definedName name="BEx9JAJHVU3TZ1GEWD5409D0V223" hidden="1">List of Journal #REF!</definedName>
    <definedName name="BEx9JBFWEC96IM7KFYRQYH07IB82" hidden="1">#N/A</definedName>
    <definedName name="BEx9JDU8QETUVHW5U6B4AEOBVDB9" localSheetId="14" hidden="1">#REF!</definedName>
    <definedName name="BEx9JDU8QETUVHW5U6B4AEOBVDB9" hidden="1">#REF!</definedName>
    <definedName name="BEx9JJTZKVUJAVPTRE0RAVTEH41G" localSheetId="14" hidden="1">#REF!</definedName>
    <definedName name="BEx9JJTZKVUJAVPTRE0RAVTEH41G" hidden="1">#REF!</definedName>
    <definedName name="BExAW0M9CHM4QU4A4K6I93GRY6LV" localSheetId="14" hidden="1">Check Closing #REF!</definedName>
    <definedName name="BExAW0M9CHM4QU4A4K6I93GRY6LV" hidden="1">Check Closing #REF!</definedName>
    <definedName name="BExAWAT2UJ7VBSPJYLN166F1DW0M" localSheetId="14" hidden="1">Net #REF!</definedName>
    <definedName name="BExAWAT2UJ7VBSPJYLN166F1DW0M" hidden="1">Net #REF!</definedName>
    <definedName name="BExAX0L088OL0Y6XHDUP0JX5DDYN" localSheetId="14" hidden="1">Net Sales #REF!</definedName>
    <definedName name="BExAX0L088OL0Y6XHDUP0JX5DDYN" hidden="1">Net Sales #REF!</definedName>
    <definedName name="BExAX4MLGKCP6DXXDDHPQRAJKB8J" localSheetId="14" hidden="1">Net #REF!</definedName>
    <definedName name="BExAX4MLGKCP6DXXDDHPQRAJKB8J" hidden="1">Net #REF!</definedName>
    <definedName name="BExAX9F7HYYFS2QZME71K0B468KS" localSheetId="14" hidden="1">#REF!</definedName>
    <definedName name="BExAX9F7HYYFS2QZME71K0B468KS" hidden="1">#REF!</definedName>
    <definedName name="BExAXB7XR4HCJQL7GZG4HASKRJPV" localSheetId="14" hidden="1">Check Closing #REF!</definedName>
    <definedName name="BExAXB7XR4HCJQL7GZG4HASKRJPV" hidden="1">Check Closing #REF!</definedName>
    <definedName name="BExAXF9NROHO07E6XMSRUVJ8U060" localSheetId="14" hidden="1">#REF!</definedName>
    <definedName name="BExAXF9NROHO07E6XMSRUVJ8U060" hidden="1">#REF!</definedName>
    <definedName name="BExAXLESPNPU474UIQ2O8T1FMMXL" localSheetId="14" hidden="1">#REF!</definedName>
    <definedName name="BExAXLESPNPU474UIQ2O8T1FMMXL" hidden="1">#REF!</definedName>
    <definedName name="BExAXPGIXOKTQ06HN6PBGZAHM2SA" localSheetId="14" hidden="1">Personnel in #REF!</definedName>
    <definedName name="BExAXPGIXOKTQ06HN6PBGZAHM2SA" hidden="1">Personnel in #REF!</definedName>
    <definedName name="BExAXQCXBPG7Q695XIGMCYAW7I8A" localSheetId="14" hidden="1">Analysis Report All #REF!</definedName>
    <definedName name="BExAXQCXBPG7Q695XIGMCYAW7I8A" hidden="1">Analysis Report All #REF!</definedName>
    <definedName name="BExAXWCOFZTBCUBGMB8VZP2I1J1G" localSheetId="14" hidden="1">#REF!</definedName>
    <definedName name="BExAXWCOFZTBCUBGMB8VZP2I1J1G" hidden="1">#REF!</definedName>
    <definedName name="BExAY0UCRVE0S23O41DVX0PUW4DS" hidden="1">#REF!</definedName>
    <definedName name="BExAY3UFELWPH8XX4EE2JJ98VA43" localSheetId="14" hidden="1">Operating #REF!</definedName>
    <definedName name="BExAY3UFELWPH8XX4EE2JJ98VA43" hidden="1">Operating #REF!</definedName>
    <definedName name="BExAY5CEGJYOV6KB3OY4N5HLDTRC" localSheetId="14" hidden="1">#REF!</definedName>
    <definedName name="BExAY5CEGJYOV6KB3OY4N5HLDTRC" hidden="1">#REF!</definedName>
    <definedName name="BExAYHMLXGGO25P8HYB2S75DEB4F" localSheetId="14" hidden="1">#REF!</definedName>
    <definedName name="BExAYHMLXGGO25P8HYB2S75DEB4F" hidden="1">#REF!</definedName>
    <definedName name="BExAYKH6O37V91U5EJDYF8BLSSIM" hidden="1">#REF!</definedName>
    <definedName name="BExAYP4GMBLPZNON6DYNAP2IMY4N" hidden="1">#N/A</definedName>
    <definedName name="BExAYPPWJPWDKU59O051WMGB7O0J" hidden="1">#REF!</definedName>
    <definedName name="BExAYY9H9COOT46HJLPVDLTO12UL" hidden="1">#REF!</definedName>
    <definedName name="BExAYZ0ED8Z9CGZYWGHHNPAEVKPC" localSheetId="14" hidden="1">Analysis Report All #REF!</definedName>
    <definedName name="BExAYZ0ED8Z9CGZYWGHHNPAEVKPC" hidden="1">Analysis Report All #REF!</definedName>
    <definedName name="BExAZ3YIYVCJD37Y2VUCXYESMJJ8" localSheetId="14" hidden="1">Net #REF!</definedName>
    <definedName name="BExAZ3YIYVCJD37Y2VUCXYESMJJ8" hidden="1">Net #REF!</definedName>
    <definedName name="BExAZ9YAPRY1ZSG2IIGCBJLF1NND" localSheetId="14" hidden="1">Net #REF!</definedName>
    <definedName name="BExAZ9YAPRY1ZSG2IIGCBJLF1NND" hidden="1">Net #REF!</definedName>
    <definedName name="BExAZAJV6FZ0VFIZL0QPC6Y47HGI" localSheetId="14" hidden="1">Net Sales #REF!</definedName>
    <definedName name="BExAZAJV6FZ0VFIZL0QPC6Y47HGI" hidden="1">Net Sales #REF!</definedName>
    <definedName name="BExAZBASETKXXAYJB48C1RLXNOEY" localSheetId="14" hidden="1">#REF!</definedName>
    <definedName name="BExAZBASETKXXAYJB48C1RLXNOEY" hidden="1">#REF!</definedName>
    <definedName name="BExAZF70ZWYMN7VSPMCXAQF30J90" localSheetId="14"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4" hidden="1">Net #REF!</definedName>
    <definedName name="BExAZTVQC06NRZMA46QIC76UGNBU" hidden="1">Net #REF!</definedName>
    <definedName name="BExAZXH74ZCI4TZ65ZMYRNHY25W1" localSheetId="14" hidden="1">Analysis Report All #REF!</definedName>
    <definedName name="BExAZXH74ZCI4TZ65ZMYRNHY25W1" hidden="1">Analysis Report All #REF!</definedName>
    <definedName name="BExB03XA0LJMB020FOXWUNTHUM42" localSheetId="14" hidden="1">Trade Working #REF!</definedName>
    <definedName name="BExB03XA0LJMB020FOXWUNTHUM42" hidden="1">Trade Working #REF!</definedName>
    <definedName name="BExB07D89CX9JUE9LSZA9QZ5UA6F" localSheetId="14" hidden="1">Net #REF!</definedName>
    <definedName name="BExB07D89CX9JUE9LSZA9QZ5UA6F" hidden="1">Net #REF!</definedName>
    <definedName name="BExB0AD667KK4HV6CB5SI4FL91F8" localSheetId="14" hidden="1">Analysis Report All #REF!</definedName>
    <definedName name="BExB0AD667KK4HV6CB5SI4FL91F8" hidden="1">Analysis Report All #REF!</definedName>
    <definedName name="BExB0AD6OK6KB1SQW38WIDQMWL2Z" localSheetId="14" hidden="1">#REF!</definedName>
    <definedName name="BExB0AD6OK6KB1SQW38WIDQMWL2Z" hidden="1">#REF!</definedName>
    <definedName name="BExB0FRDEYDEUEAB1W8KD6D965XA" hidden="1">#REF!</definedName>
    <definedName name="BExB0KJZ64BVGN2J5AWEEUCLQBBY" localSheetId="14" hidden="1">Balance #REF!</definedName>
    <definedName name="BExB0KJZ64BVGN2J5AWEEUCLQBBY" hidden="1">Balance #REF!</definedName>
    <definedName name="BExB0KPCN7YJORQAYUCF4YKIKPMC" localSheetId="14" hidden="1">#REF!</definedName>
    <definedName name="BExB0KPCN7YJORQAYUCF4YKIKPMC" hidden="1">#REF!</definedName>
    <definedName name="BExB0VHRBBP9J5HY7M2X170UOIB3" localSheetId="14" hidden="1">Net #REF!</definedName>
    <definedName name="BExB0VHRBBP9J5HY7M2X170UOIB3" hidden="1">Net #REF!</definedName>
    <definedName name="BExB0VN8I1DSMRW2QZJMQB2AV8XD" localSheetId="14" hidden="1">Operating #REF!</definedName>
    <definedName name="BExB0VN8I1DSMRW2QZJMQB2AV8XD" hidden="1">Operating #REF!</definedName>
    <definedName name="BExB0YXW7J29O5PYCRCVWX6LGPA1" localSheetId="14" hidden="1">Net #REF!</definedName>
    <definedName name="BExB0YXW7J29O5PYCRCVWX6LGPA1" hidden="1">Net #REF!</definedName>
    <definedName name="BExB10L5W5Q9ZI4CQ0TEHB24BM0R" localSheetId="14" hidden="1">#REF!</definedName>
    <definedName name="BExB10L5W5Q9ZI4CQ0TEHB24BM0R" hidden="1">#REF!</definedName>
    <definedName name="BExB1HDDM3Y7ZZEPGZ27OHZFV0S1" localSheetId="14" hidden="1">Gross Profit bef. Distr. #REF!</definedName>
    <definedName name="BExB1HDDM3Y7ZZEPGZ27OHZFV0S1" hidden="1">Gross Profit bef. Distr. #REF!</definedName>
    <definedName name="BExB1TI9ODIS2HGR2IWKFU3LSFUE" localSheetId="14" hidden="1">#REF!</definedName>
    <definedName name="BExB1TI9ODIS2HGR2IWKFU3LSFUE" hidden="1">#REF!</definedName>
    <definedName name="BExB1UUX4UXPRZFNUPDKL3UREK76" localSheetId="14" hidden="1">Net Sales #REF!</definedName>
    <definedName name="BExB1UUX4UXPRZFNUPDKL3UREK76" hidden="1">Net Sales #REF!</definedName>
    <definedName name="BExB26E8JF1L3I2ANCB95DX3B444" localSheetId="14" hidden="1">#REF!</definedName>
    <definedName name="BExB26E8JF1L3I2ANCB95DX3B444" hidden="1">#REF!</definedName>
    <definedName name="BExB2AW3U9BCVWTIP3TYIK6WOA21" localSheetId="14" hidden="1">#REF!</definedName>
    <definedName name="BExB2AW3U9BCVWTIP3TYIK6WOA21" hidden="1">#REF!</definedName>
    <definedName name="BExB2IDUR5XL53OMJAYMR5MIN7O6" hidden="1">#N/A</definedName>
    <definedName name="BExB2K1389NS5PDY9VAWU0QMGV8W" localSheetId="14" hidden="1">Analysis Report All #REF!</definedName>
    <definedName name="BExB2K1389NS5PDY9VAWU0QMGV8W" hidden="1">Analysis Report All #REF!</definedName>
    <definedName name="BExB2K1AV4PGNS1O6C7D7AO411AX" localSheetId="14" hidden="1">#REF!</definedName>
    <definedName name="BExB2K1AV4PGNS1O6C7D7AO411AX" hidden="1">#REF!</definedName>
    <definedName name="BExB2KC2KH3O9WUTWWDBCUFR7RZH" localSheetId="14" hidden="1">Trade Working #REF!</definedName>
    <definedName name="BExB2KC2KH3O9WUTWWDBCUFR7RZH" hidden="1">Trade Working #REF!</definedName>
    <definedName name="BExB2LDR26YYJQMYU7A7GW8PO3EM" localSheetId="14" hidden="1">#REF!</definedName>
    <definedName name="BExB2LDR26YYJQMYU7A7GW8PO3EM" hidden="1">#REF!</definedName>
    <definedName name="BExB2NH8CD848OX4CUG23LYE3B0J" localSheetId="14" hidden="1">Operating #REF!</definedName>
    <definedName name="BExB2NH8CD848OX4CUG23LYE3B0J" hidden="1">Operating #REF!</definedName>
    <definedName name="BExB2O2UYHKI324YE324E1N7FVIB" localSheetId="14" hidden="1">#REF!</definedName>
    <definedName name="BExB2O2UYHKI324YE324E1N7FVIB" hidden="1">#REF!</definedName>
    <definedName name="BExB2Q6CXU78DZTLPLK30HE8Z12L" hidden="1">#N/A</definedName>
    <definedName name="BExB30IP1DNKNQ6PZ5ERUGR5MK4Z" localSheetId="14" hidden="1">#REF!</definedName>
    <definedName name="BExB30IP1DNKNQ6PZ5ERUGR5MK4Z" hidden="1">#REF!</definedName>
    <definedName name="BExB34PKYY37SXW7T8GFDF4PSU6V" localSheetId="14" hidden="1">Analysis Report All #REF!</definedName>
    <definedName name="BExB34PKYY37SXW7T8GFDF4PSU6V" hidden="1">Analysis Report All #REF!</definedName>
    <definedName name="BExB3DUS1IZICUUYVFUSZK3ICB08" localSheetId="14" hidden="1">Net #REF!</definedName>
    <definedName name="BExB3DUS1IZICUUYVFUSZK3ICB08" hidden="1">Net #REF!</definedName>
    <definedName name="BExB3H5GOQAL34KVURZNPL8FFA9I" localSheetId="14" hidden="1">Balance #REF!</definedName>
    <definedName name="BExB3H5GOQAL34KVURZNPL8FFA9I" hidden="1">Balance #REF!</definedName>
    <definedName name="BExB3HAQ26GKF2PLDNCKG1FFB3B1" localSheetId="14" hidden="1">Analysis Report All #REF!</definedName>
    <definedName name="BExB3HAQ26GKF2PLDNCKG1FFB3B1" hidden="1">Analysis Report All #REF!</definedName>
    <definedName name="BExB3ISPDXV8VQNUQZCJYRO3HMST" localSheetId="14" hidden="1">#REF!</definedName>
    <definedName name="BExB3ISPDXV8VQNUQZCJYRO3HMST" hidden="1">#REF!</definedName>
    <definedName name="BExB40MRLKZCA1REVRHH10URVODY" localSheetId="14" hidden="1">Analysis Report All #REF!</definedName>
    <definedName name="BExB40MRLKZCA1REVRHH10URVODY" hidden="1">Analysis Report All #REF!</definedName>
    <definedName name="BExB442RVBDAMSMNJI0R9TPN3GEV" localSheetId="14" hidden="1">#REF!</definedName>
    <definedName name="BExB442RVBDAMSMNJI0R9TPN3GEV" hidden="1">#REF!</definedName>
    <definedName name="BExB459XJJ9TJVXGLMX10FO87Y23" localSheetId="14" hidden="1">Analysis Report All #REF!</definedName>
    <definedName name="BExB459XJJ9TJVXGLMX10FO87Y23" hidden="1">Analysis Report All #REF!</definedName>
    <definedName name="BExB4BVB4TMBCKKVJR327AUNZ1C4" localSheetId="14"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4" hidden="1">Net #REF!</definedName>
    <definedName name="BExB4LM2R9Q0N3EBYWBFT9EEEMPV" hidden="1">Net #REF!</definedName>
    <definedName name="BExB4OLSDD0GZELBAL3P7KAEGKB0" localSheetId="14" hidden="1">#REF!</definedName>
    <definedName name="BExB4OLSDD0GZELBAL3P7KAEGKB0" hidden="1">#REF!</definedName>
    <definedName name="BExB55OS2WB2O7YA61ECND1BKWGP" localSheetId="14" hidden="1">Net #REF!</definedName>
    <definedName name="BExB55OS2WB2O7YA61ECND1BKWGP" hidden="1">Net #REF!</definedName>
    <definedName name="BExB57HJ1NL0PI3ALD9PTCOTWUOV" localSheetId="14" hidden="1">#REF!</definedName>
    <definedName name="BExB57HJ1NL0PI3ALD9PTCOTWUOV" hidden="1">#REF!</definedName>
    <definedName name="BExB58JDIHS42JZT9DJJMKA8QFCO" localSheetId="14"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4" hidden="1">Analysis Report All #REF!</definedName>
    <definedName name="BExB5QD9PY60J9ECE7JWPGYP5YSO" hidden="1">Analysis Report All #REF!</definedName>
    <definedName name="BExB62NO43Y8ZL3PSBM33E8B1VJE" localSheetId="14" hidden="1">#REF!</definedName>
    <definedName name="BExB62NO43Y8ZL3PSBM33E8B1VJE" hidden="1">#REF!</definedName>
    <definedName name="BExB6990187HWMEHKBC9T0OUIZ8B" localSheetId="14" hidden="1">Balance #REF!</definedName>
    <definedName name="BExB6990187HWMEHKBC9T0OUIZ8B" hidden="1">Balance #REF!</definedName>
    <definedName name="BExB6GFYY4D9OCTXL0CCJPZ08SXS" localSheetId="14" hidden="1">Group #REF!</definedName>
    <definedName name="BExB6GFYY4D9OCTXL0CCJPZ08SXS" hidden="1">Group #REF!</definedName>
    <definedName name="BExB6HN3QRFPXM71MDUK21BKM7PF" localSheetId="14" hidden="1">#REF!</definedName>
    <definedName name="BExB6HN3QRFPXM71MDUK21BKM7PF" hidden="1">#REF!</definedName>
    <definedName name="BExB6U8BOU6D18FGP0Z7O7DMOFVW" localSheetId="14" hidden="1">Group Trade Working #REF!</definedName>
    <definedName name="BExB6U8BOU6D18FGP0Z7O7DMOFVW" hidden="1">Group Trade Working #REF!</definedName>
    <definedName name="BExB6UTORE27GANN7D02B2X516HO" hidden="1">#N/A</definedName>
    <definedName name="BExB6VKRN5I3A9JQVLMKGIC1N9F7" localSheetId="14" hidden="1">#REF!</definedName>
    <definedName name="BExB6VKRN5I3A9JQVLMKGIC1N9F7" hidden="1">#REF!</definedName>
    <definedName name="BExB719SGNX4Y8NE6JEXC555K596" localSheetId="14" hidden="1">#REF!</definedName>
    <definedName name="BExB719SGNX4Y8NE6JEXC555K596" hidden="1">#REF!</definedName>
    <definedName name="BExB7CYL1XQQTCL3Z00TQ8GQWV9K" localSheetId="14" hidden="1">Group #REF!</definedName>
    <definedName name="BExB7CYL1XQQTCL3Z00TQ8GQWV9K" hidden="1">Group #REF!</definedName>
    <definedName name="BExB7Y8N03XI5S09A4D4ZWJCJ0CH" localSheetId="14" hidden="1">#REF!</definedName>
    <definedName name="BExB7Y8N03XI5S09A4D4ZWJCJ0CH" hidden="1">#REF!</definedName>
    <definedName name="BExB818IOQEOL9ET7N84QPPBQP1X" localSheetId="14" hidden="1">#REF!</definedName>
    <definedName name="BExB818IOQEOL9ET7N84QPPBQP1X" hidden="1">#REF!</definedName>
    <definedName name="BExB85VOM1N56KUD9MAFR12LATDP" localSheetId="14" hidden="1">Balance #REF!</definedName>
    <definedName name="BExB85VOM1N56KUD9MAFR12LATDP" hidden="1">Balance #REF!</definedName>
    <definedName name="BExB8HPRVX78LM1DS2DIM85NPR1O" hidden="1">#N/A</definedName>
    <definedName name="BExB8IMCZQJX31E9260WW2AHF566" localSheetId="14" hidden="1">Analysis Report All #REF!</definedName>
    <definedName name="BExB8IMCZQJX31E9260WW2AHF566" hidden="1">Analysis Report All #REF!</definedName>
    <definedName name="BExB8OBBKT60PJNWCI6L78OXZZOI" localSheetId="14" hidden="1">Analysis Report All #REF!</definedName>
    <definedName name="BExB8OBBKT60PJNWCI6L78OXZZOI" hidden="1">Analysis Report All #REF!</definedName>
    <definedName name="BExB8RB9233Z2DBGW0U29LBIWEPZ" localSheetId="14" hidden="1">Balance #REF!</definedName>
    <definedName name="BExB8RB9233Z2DBGW0U29LBIWEPZ" hidden="1">Balance #REF!</definedName>
    <definedName name="BExB8X5JI0E32G76UJYQS0PDCDI4" localSheetId="14" hidden="1">#REF!</definedName>
    <definedName name="BExB8X5JI0E32G76UJYQS0PDCDI4" hidden="1">#REF!</definedName>
    <definedName name="BExB91NEPV4WL99AECM3Z32VBN1P" localSheetId="14" hidden="1">Trade Working #REF!</definedName>
    <definedName name="BExB91NEPV4WL99AECM3Z32VBN1P" hidden="1">Trade Working #REF!</definedName>
    <definedName name="BExB94NB3GCEZZLN3MLKT5JFGMD8" localSheetId="14" hidden="1">Div Engineering Order #REF!</definedName>
    <definedName name="BExB94NB3GCEZZLN3MLKT5JFGMD8" hidden="1">Div Engineering Order #REF!</definedName>
    <definedName name="BExB97SIQCD6YHA1BPI630C98AM6" localSheetId="14" hidden="1">Analysis Report All #REF!</definedName>
    <definedName name="BExB97SIQCD6YHA1BPI630C98AM6" hidden="1">Analysis Report All #REF!</definedName>
    <definedName name="BExB9FL1EQ6T3J5KJRV4VDPQNZDB" localSheetId="14" hidden="1">#REF!</definedName>
    <definedName name="BExB9FL1EQ6T3J5KJRV4VDPQNZDB" hidden="1">#REF!</definedName>
    <definedName name="BExB9NOD8Q9X04HGH7LU6FP895IU" localSheetId="14" hidden="1">Analysis Report All #REF!</definedName>
    <definedName name="BExB9NOD8Q9X04HGH7LU6FP895IU" hidden="1">Analysis Report All #REF!</definedName>
    <definedName name="BExB9PBMUDGGZ5PM3O17OZQUD1RN" localSheetId="14" hidden="1">#REF!</definedName>
    <definedName name="BExB9PBMUDGGZ5PM3O17OZQUD1RN" hidden="1">#REF!</definedName>
    <definedName name="BExB9VWYRA0D5S2I5XPAMIGY11Q4" hidden="1">#REF!</definedName>
    <definedName name="BExB9YWV5I9140G7QJLKNHXY0XOE" localSheetId="14" hidden="1">Net #REF!</definedName>
    <definedName name="BExB9YWV5I9140G7QJLKNHXY0XOE" hidden="1">Net #REF!</definedName>
    <definedName name="BExBA0KAHB49YECM21ZFX3ACDI3A" localSheetId="14" hidden="1">Analysis Report All #REF!</definedName>
    <definedName name="BExBA0KAHB49YECM21ZFX3ACDI3A" hidden="1">Analysis Report All #REF!</definedName>
    <definedName name="BExBA3UZJNSHNWU927I95MEVI510" localSheetId="14" hidden="1">Analysis Report All #REF!</definedName>
    <definedName name="BExBA3UZJNSHNWU927I95MEVI510" hidden="1">Analysis Report All #REF!</definedName>
    <definedName name="BExBAAAV7KB2RNL8TT0I5AG8I1HX" localSheetId="14" hidden="1">Net #REF!</definedName>
    <definedName name="BExBAAAV7KB2RNL8TT0I5AG8I1HX" hidden="1">Net #REF!</definedName>
    <definedName name="BExBAFJS08LOWVNXY8BKWTQEVX8U" localSheetId="14" hidden="1">#REF!</definedName>
    <definedName name="BExBAFJS08LOWVNXY8BKWTQEVX8U" hidden="1">#REF!</definedName>
    <definedName name="BExBAKN7XIBAXCF9PCNVS038PCQO" localSheetId="14" hidden="1">#REF!</definedName>
    <definedName name="BExBAKN7XIBAXCF9PCNVS038PCQO" hidden="1">#REF!</definedName>
    <definedName name="BExBAZ13D3F1DVJQ6YJ8JGUYEYJE" hidden="1">#REF!</definedName>
    <definedName name="BExBB2BTXN5RO296NUC8O9BZD6BR" localSheetId="14" hidden="1">Gross Profit bef. Distr. #REF!</definedName>
    <definedName name="BExBB2BTXN5RO296NUC8O9BZD6BR" hidden="1">Gross Profit bef. Distr. #REF!</definedName>
    <definedName name="BExBB49TO34X0PP8RL9SS1E6PK9H" localSheetId="14" hidden="1">Group Operating #REF!</definedName>
    <definedName name="BExBB49TO34X0PP8RL9SS1E6PK9H" hidden="1">Group Operating #REF!</definedName>
    <definedName name="BExBB9O1M0B01NTYWEWD0OFG15XH" localSheetId="14" hidden="1">Net #REF!</definedName>
    <definedName name="BExBB9O1M0B01NTYWEWD0OFG15XH" hidden="1">Net #REF!</definedName>
    <definedName name="BExBBUCJQRR74Q7GPWDEZXYK2KJL" localSheetId="14" hidden="1">#REF!</definedName>
    <definedName name="BExBBUCJQRR74Q7GPWDEZXYK2KJL" hidden="1">#REF!</definedName>
    <definedName name="BExBBZFZ9J59NMT47MU5SKRQE6VI" localSheetId="14" hidden="1">Balance #REF!</definedName>
    <definedName name="BExBBZFZ9J59NMT47MU5SKRQE6VI" hidden="1">Balance #REF!</definedName>
    <definedName name="BExBC1OTP2K43OC1AJQSCF6J36UL" localSheetId="14" hidden="1">#REF!</definedName>
    <definedName name="BExBC1OTP2K43OC1AJQSCF6J36UL" hidden="1">#REF!</definedName>
    <definedName name="BExBC54YKMVRPMV3CSCNPQW3AVF4" hidden="1">#N/A</definedName>
    <definedName name="BExBC731Y36KNL6OFX7B8P0H3V07" localSheetId="14" hidden="1">Order #REF!</definedName>
    <definedName name="BExBC731Y36KNL6OFX7B8P0H3V07" hidden="1">Order #REF!</definedName>
    <definedName name="BExBC78HXWXHO3XAB6E8NVTBGLJS" localSheetId="14" hidden="1">#REF!</definedName>
    <definedName name="BExBC78HXWXHO3XAB6E8NVTBGLJS" hidden="1">#REF!</definedName>
    <definedName name="BExBCLRPTWI91YX77O29DKQXE6DR" hidden="1">#N/A</definedName>
    <definedName name="BExBCMTJY5H3H7YC4UZ7O7U7DYVQ" localSheetId="14" hidden="1">Operating #REF!</definedName>
    <definedName name="BExBCMTJY5H3H7YC4UZ7O7U7DYVQ" hidden="1">Operating #REF!</definedName>
    <definedName name="BExBCORN2FHICTHNSUJJ39M1CLGW" localSheetId="14" hidden="1">Operating #REF!</definedName>
    <definedName name="BExBCORN2FHICTHNSUJJ39M1CLGW" hidden="1">Operating #REF!</definedName>
    <definedName name="BExBCQ9K5JDNZRXEC9TIQDR8SLJD" localSheetId="14" hidden="1">#REF!</definedName>
    <definedName name="BExBCQ9K5JDNZRXEC9TIQDR8SLJD" hidden="1">#REF!</definedName>
    <definedName name="BExBD5ULFJ54TE032MCHZI2LQ6I6" localSheetId="14" hidden="1">#REF!</definedName>
    <definedName name="BExBD5ULFJ54TE032MCHZI2LQ6I6" hidden="1">#REF!</definedName>
    <definedName name="BExBDJ1D3TF9OLOO8S67L84VPJZ7" localSheetId="14" hidden="1">Operating #REF!</definedName>
    <definedName name="BExBDJ1D3TF9OLOO8S67L84VPJZ7" hidden="1">Operating #REF!</definedName>
    <definedName name="BExBDM19ASI8P7Z66UNCD4IVBWLK" localSheetId="14" hidden="1">List of Journal #REF!</definedName>
    <definedName name="BExBDM19ASI8P7Z66UNCD4IVBWLK" hidden="1">List of Journal #REF!</definedName>
    <definedName name="BExBDMMULYY0YCOPPRVDNW7KZDP4" localSheetId="14" hidden="1">#REF!</definedName>
    <definedName name="BExBDMMULYY0YCOPPRVDNW7KZDP4" hidden="1">#REF!</definedName>
    <definedName name="BExBDTDJ7LJ39SKF63XGLG4G8LRU" localSheetId="14" hidden="1">Analysis Report All #REF!</definedName>
    <definedName name="BExBDTDJ7LJ39SKF63XGLG4G8LRU" hidden="1">Analysis Report All #REF!</definedName>
    <definedName name="BExBE162OSBKD30I7T1DKKPT3I9I" localSheetId="14" hidden="1">#REF!</definedName>
    <definedName name="BExBE162OSBKD30I7T1DKKPT3I9I" hidden="1">#REF!</definedName>
    <definedName name="BExBE57SX0U4WKFF6EA0N8KN7ORU" localSheetId="14" hidden="1">Analysis Report All #REF!</definedName>
    <definedName name="BExBE57SX0U4WKFF6EA0N8KN7ORU" hidden="1">Analysis Report All #REF!</definedName>
    <definedName name="BExBE99DB1Q8IJ9KS1SFWYLE6HJ1" localSheetId="14" hidden="1">Analysis Report All #REF!</definedName>
    <definedName name="BExBE99DB1Q8IJ9KS1SFWYLE6HJ1" hidden="1">Analysis Report All #REF!</definedName>
    <definedName name="BExBEBNPNRCM5T58ZYCY18A1Y0J9" localSheetId="14" hidden="1">#REF!</definedName>
    <definedName name="BExBEBNPNRCM5T58ZYCY18A1Y0J9" hidden="1">#REF!</definedName>
    <definedName name="BExBEECSYAFUOZ6G76PBQXKPXKRM" localSheetId="14" hidden="1">Group Operating #REF!</definedName>
    <definedName name="BExBEECSYAFUOZ6G76PBQXKPXKRM" hidden="1">Group Operating #REF!</definedName>
    <definedName name="BExBEH1XDCYT3D9E01UPQ28XIYI9" localSheetId="14" hidden="1">List of Journal #REF!</definedName>
    <definedName name="BExBEH1XDCYT3D9E01UPQ28XIYI9" hidden="1">List of Journal #REF!</definedName>
    <definedName name="BExBEKND9OVRLP03DS6KARTUVF39" localSheetId="14" hidden="1">Analysis Report All #REF!</definedName>
    <definedName name="BExBEKND9OVRLP03DS6KARTUVF39" hidden="1">Analysis Report All #REF!</definedName>
    <definedName name="BExBEP57JMBJYS4DIKRGB8PYD4Y0" localSheetId="14" hidden="1">Operating #REF!</definedName>
    <definedName name="BExBEP57JMBJYS4DIKRGB8PYD4Y0" hidden="1">Operating #REF!</definedName>
    <definedName name="BExBEWMYUE6UBH5TTKE9EWNCFRCQ" localSheetId="14" hidden="1">Analysis Report All #REF!</definedName>
    <definedName name="BExBEWMYUE6UBH5TTKE9EWNCFRCQ" hidden="1">Analysis Report All #REF!</definedName>
    <definedName name="BExBF8MKROPB4Z0ACB6AZ2A5EUSO" localSheetId="14" hidden="1">Trade Working #REF!</definedName>
    <definedName name="BExBF8MKROPB4Z0ACB6AZ2A5EUSO" hidden="1">Trade Working #REF!</definedName>
    <definedName name="BExBFH0OUVKBKH9B90LZ55UANS75" localSheetId="14" hidden="1">Operating #REF!</definedName>
    <definedName name="BExBFH0OUVKBKH9B90LZ55UANS75" hidden="1">Operating #REF!</definedName>
    <definedName name="BExBFXSXAFIS5Z0RL602UHMRY84F" localSheetId="14" hidden="1">Analysis Report All #REF!</definedName>
    <definedName name="BExBFXSXAFIS5Z0RL602UHMRY84F" hidden="1">Analysis Report All #REF!</definedName>
    <definedName name="BExCR7Q6LDTD5CAS4ZJQRTIVEMIY" localSheetId="14" hidden="1">Analysis Report All #REF!</definedName>
    <definedName name="BExCR7Q6LDTD5CAS4ZJQRTIVEMIY" hidden="1">Analysis Report All #REF!</definedName>
    <definedName name="BExCRO7LUOH1FBX98XUE7FIYG0IN" localSheetId="14" hidden="1">Analysis Report All #REF!</definedName>
    <definedName name="BExCRO7LUOH1FBX98XUE7FIYG0IN" hidden="1">Analysis Report All #REF!</definedName>
    <definedName name="BExCRUT169RONG01M06DG0PHPP6A" localSheetId="14" hidden="1">Net #REF!</definedName>
    <definedName name="BExCRUT169RONG01M06DG0PHPP6A" hidden="1">Net #REF!</definedName>
    <definedName name="BExCRYP9PVCYTI5O4VVC86P9GSCU" localSheetId="14" hidden="1">Analysis Report All #REF!</definedName>
    <definedName name="BExCRYP9PVCYTI5O4VVC86P9GSCU" hidden="1">Analysis Report All #REF!</definedName>
    <definedName name="BExCS1EDDUEAEWHVYXHIP9I1WCJH" localSheetId="14" hidden="1">#REF!</definedName>
    <definedName name="BExCS1EDDUEAEWHVYXHIP9I1WCJH" hidden="1">#REF!</definedName>
    <definedName name="BExCSEQEKP7JWR15GR67B2AK07A5" hidden="1">#REF!</definedName>
    <definedName name="BExCSL10MEK4XHAEJP0P2BP56JCC" localSheetId="14" hidden="1">Analysis Report All #REF!</definedName>
    <definedName name="BExCSL10MEK4XHAEJP0P2BP56JCC" hidden="1">Analysis Report All #REF!</definedName>
    <definedName name="BExCSOXAB6OYNRVFHDV0D67IAMVA" hidden="1">#N/A</definedName>
    <definedName name="BExCSWKIVG3U1VW3I5S25I2BYB8V" localSheetId="14" hidden="1">Trade Working #REF!</definedName>
    <definedName name="BExCSWKIVG3U1VW3I5S25I2BYB8V" hidden="1">Trade Working #REF!</definedName>
    <definedName name="BExCTLAJW939DZC240OYMCX0AOW6" localSheetId="14" hidden="1">Group Balance #REF!</definedName>
    <definedName name="BExCTLAJW939DZC240OYMCX0AOW6" hidden="1">Group Balance #REF!</definedName>
    <definedName name="BExCTS6QKT979I56CGJAHKVKE4VH" localSheetId="14" hidden="1">Analysis Report All #REF!</definedName>
    <definedName name="BExCTS6QKT979I56CGJAHKVKE4VH" hidden="1">Analysis Report All #REF!</definedName>
    <definedName name="BExCTUA8ACJVKWLQQQ788YWCB01A" localSheetId="14" hidden="1">Group Operating Profit-#REF!</definedName>
    <definedName name="BExCTUA8ACJVKWLQQQ788YWCB01A" hidden="1">Group Operating Profit-#REF!</definedName>
    <definedName name="BExCTV6L9LAFNN0X1T0H37HF23F9" localSheetId="14" hidden="1">#REF!</definedName>
    <definedName name="BExCTV6L9LAFNN0X1T0H37HF23F9" hidden="1">#REF!</definedName>
    <definedName name="BExCTW8G3VCZ55S09HTUGXKB1P2M" localSheetId="14" hidden="1">#REF!</definedName>
    <definedName name="BExCTW8G3VCZ55S09HTUGXKB1P2M" hidden="1">#REF!</definedName>
    <definedName name="BExCTXKY8X3EOL3H9G3DLI1B2WIC" localSheetId="14" hidden="1">Analysis Report All #REF!</definedName>
    <definedName name="BExCTXKY8X3EOL3H9G3DLI1B2WIC" hidden="1">Analysis Report All #REF!</definedName>
    <definedName name="BExCU2834920JBHSPCRC4UF80OLL" localSheetId="14" hidden="1">#REF!</definedName>
    <definedName name="BExCU2834920JBHSPCRC4UF80OLL" hidden="1">#REF!</definedName>
    <definedName name="BExCU5IX8V4L0914OFI01L7LGI44" localSheetId="14" hidden="1">Group Net #REF!</definedName>
    <definedName name="BExCU5IX8V4L0914OFI01L7LGI44" hidden="1">Group Net #REF!</definedName>
    <definedName name="BExCU94FLQRG3VSHWB092J13ULSA" localSheetId="14" hidden="1">Analysis Report All #REF!</definedName>
    <definedName name="BExCU94FLQRG3VSHWB092J13ULSA" hidden="1">Analysis Report All #REF!</definedName>
    <definedName name="BExCUEII6B5PI6G5VOQAWLVMQOE8" localSheetId="14" hidden="1">Analysis Report All Items #REF!</definedName>
    <definedName name="BExCUEII6B5PI6G5VOQAWLVMQOE8" hidden="1">Analysis Report All Items #REF!</definedName>
    <definedName name="BExCUF411KX3MBHC8ICARHJJTLD2" localSheetId="14" hidden="1">Gross Profit #REF!</definedName>
    <definedName name="BExCUF411KX3MBHC8ICARHJJTLD2" hidden="1">Gross Profit #REF!</definedName>
    <definedName name="BExCUH7LXWRH25KSO6383UQ78VER" localSheetId="14" hidden="1">Balance #REF!</definedName>
    <definedName name="BExCUH7LXWRH25KSO6383UQ78VER" hidden="1">Balance #REF!</definedName>
    <definedName name="BExCUNNN3V277UH8B2JKAEHAEOD4" localSheetId="14" hidden="1">Operating #REF!</definedName>
    <definedName name="BExCUNNN3V277UH8B2JKAEHAEOD4" hidden="1">Operating #REF!</definedName>
    <definedName name="BExCUSG3KG0F4Q3HSVB17VD07020" localSheetId="14" hidden="1">Personnel in #REF!</definedName>
    <definedName name="BExCUSG3KG0F4Q3HSVB17VD07020" hidden="1">Personnel in #REF!</definedName>
    <definedName name="BExCV1LALYG48T0ZW3GNSZEMGVCS" localSheetId="14" hidden="1">#REF!</definedName>
    <definedName name="BExCV1LALYG48T0ZW3GNSZEMGVCS" hidden="1">#REF!</definedName>
    <definedName name="BExCV3JH4JF3OQ9OEFZIDMSJDBZO" localSheetId="14" hidden="1">Operating #REF!</definedName>
    <definedName name="BExCV3JH4JF3OQ9OEFZIDMSJDBZO" hidden="1">Operating #REF!</definedName>
    <definedName name="BExCV5SC0IACZA0TM9CRNCU506YU" hidden="1">#N/A</definedName>
    <definedName name="BExCVBHCCQL71K2ASA1WK0UQ681J" localSheetId="14" hidden="1">Analysis Report All #REF!</definedName>
    <definedName name="BExCVBHCCQL71K2ASA1WK0UQ681J" hidden="1">Analysis Report All #REF!</definedName>
    <definedName name="BExCVHH4V61RB9YD0YFBUAC46KAS" localSheetId="14" hidden="1">Analysis Report All #REF!</definedName>
    <definedName name="BExCVHH4V61RB9YD0YFBUAC46KAS" hidden="1">Analysis Report All #REF!</definedName>
    <definedName name="BExCVI86R31A2IOZIEBY1FJLVILD" localSheetId="14" hidden="1">#REF!</definedName>
    <definedName name="BExCVI86R31A2IOZIEBY1FJLVILD" hidden="1">#REF!</definedName>
    <definedName name="BExCVM9RTNA7SCGS6COUC1TBIVQW"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4" hidden="1">Operating #REF!</definedName>
    <definedName name="BExCWDJMUQCM22B9DROURCBUUBNX" hidden="1">Operating #REF!</definedName>
    <definedName name="BExCWELB2UL9NQE5GVFNP5SKB4Q9" localSheetId="14" hidden="1">Analysis Report All #REF!</definedName>
    <definedName name="BExCWELB2UL9NQE5GVFNP5SKB4Q9" hidden="1">Analysis Report All #REF!</definedName>
    <definedName name="BExCWGE1XC96UMZHW2D3CQQX8DOK" localSheetId="14" hidden="1">#REF!</definedName>
    <definedName name="BExCWGE1XC96UMZHW2D3CQQX8DOK" hidden="1">#REF!</definedName>
    <definedName name="BExCWNFJ1BUOX8MCJGCQMVQ8DVIP" hidden="1">#REF!</definedName>
    <definedName name="BExCWQ4RFTRNZDE1SSFBLK59YLXP" hidden="1">#N/A</definedName>
    <definedName name="BExCWSTWA1PD30B7UX1XM7ZEDTF7" hidden="1">#N/A</definedName>
    <definedName name="BExCWWVHY5QQUCWH9ENORJMQLXWH" localSheetId="14" hidden="1">Net #REF!</definedName>
    <definedName name="BExCWWVHY5QQUCWH9ENORJMQLXWH" hidden="1">Net #REF!</definedName>
    <definedName name="BExCWXX4HW6SZFL40K1LGHTGTWXU" localSheetId="14" hidden="1">#REF!</definedName>
    <definedName name="BExCWXX4HW6SZFL40K1LGHTGTWXU" hidden="1">#REF!</definedName>
    <definedName name="BExCX3X451T70LZ1VF95L7W4Y4TM" localSheetId="14" hidden="1">#REF!</definedName>
    <definedName name="BExCX3X451T70LZ1VF95L7W4Y4TM" hidden="1">#REF!</definedName>
    <definedName name="BExCXBUYSRJM5CQQFSC1FZRHZ84E" localSheetId="14" hidden="1">Analysis Report All #REF!</definedName>
    <definedName name="BExCXBUYSRJM5CQQFSC1FZRHZ84E" hidden="1">Analysis Report All #REF!</definedName>
    <definedName name="BExCXCLU4NH7ZZ20ASZ1UMYO1REB" localSheetId="14" hidden="1">Analysis Report All #REF!</definedName>
    <definedName name="BExCXCLU4NH7ZZ20ASZ1UMYO1REB" hidden="1">Analysis Report All #REF!</definedName>
    <definedName name="BExCXIGBDZSPDLIN91GWHOCZONOI" localSheetId="14" hidden="1">Analysis Report All #REF!</definedName>
    <definedName name="BExCXIGBDZSPDLIN91GWHOCZONOI" hidden="1">Analysis Report All #REF!</definedName>
    <definedName name="BExCXJCOZN1LLDRGP4G8M94UBYDX" localSheetId="14" hidden="1">#REF!</definedName>
    <definedName name="BExCXJCOZN1LLDRGP4G8M94UBYDX" hidden="1">#REF!</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4" hidden="1">Operating #REF!</definedName>
    <definedName name="BExCZ4QTLUUL3NR5G7SRELNFUXNF" hidden="1">Operating #REF!</definedName>
    <definedName name="BExCZFZCXMLY5DWESYJ9NGTJYQ8M" localSheetId="14" hidden="1">#REF!</definedName>
    <definedName name="BExCZFZCXMLY5DWESYJ9NGTJYQ8M" hidden="1">#REF!</definedName>
    <definedName name="BExCZQBPKL3TLZWE1L7TW2SX4H0W" hidden="1">#N/A</definedName>
    <definedName name="BExCZQRS7PJ18ZX7CQS4GWPSZN7J" localSheetId="14" hidden="1">Operating #REF!</definedName>
    <definedName name="BExCZQRS7PJ18ZX7CQS4GWPSZN7J" hidden="1">Operating #REF!</definedName>
    <definedName name="BExCZRYYBPTM14OQGWV0ZJB4HK47" localSheetId="14" hidden="1">#REF!</definedName>
    <definedName name="BExCZRYYBPTM14OQGWV0ZJB4HK47" hidden="1">#REF!</definedName>
    <definedName name="BExCZX2CONOC2760H2OKAMWKGXCD" localSheetId="14" hidden="1">Operating #REF!</definedName>
    <definedName name="BExCZX2CONOC2760H2OKAMWKGXCD" hidden="1">Operating #REF!</definedName>
    <definedName name="BExCZZM0SDNRX6EO4N88GN8CW5LE" localSheetId="14" hidden="1">#REF!</definedName>
    <definedName name="BExCZZM0SDNRX6EO4N88GN8CW5LE" hidden="1">#REF!</definedName>
    <definedName name="BExD00293YCDPCYEJ5QK2YJKZZZ5" localSheetId="14" hidden="1">Net #REF!</definedName>
    <definedName name="BExD00293YCDPCYEJ5QK2YJKZZZ5" hidden="1">Net #REF!</definedName>
    <definedName name="BExD049AYI9ALRVM9GMBDWY64HNU" localSheetId="14" hidden="1">Group #REF!</definedName>
    <definedName name="BExD049AYI9ALRVM9GMBDWY64HNU" hidden="1">Group #REF!</definedName>
    <definedName name="BExD07PCZLZP1HQT03ZDRWA73FNA" localSheetId="14" hidden="1">Analysis Report All #REF!</definedName>
    <definedName name="BExD07PCZLZP1HQT03ZDRWA73FNA" hidden="1">Analysis Report All #REF!</definedName>
    <definedName name="BExD0L6V2IGPBPXUY0BVMPHHD597" localSheetId="14" hidden="1">Balance #REF!</definedName>
    <definedName name="BExD0L6V2IGPBPXUY0BVMPHHD597" hidden="1">Balance #REF!</definedName>
    <definedName name="BExD0M38BZW47377OOFVNH7R58BK" localSheetId="14" hidden="1">Balance #REF!</definedName>
    <definedName name="BExD0M38BZW47377OOFVNH7R58BK" hidden="1">Balance #REF!</definedName>
    <definedName name="BExD0RMWSB4TRECEHTH6NN4K9DFZ" localSheetId="14" hidden="1">#REF!</definedName>
    <definedName name="BExD0RMWSB4TRECEHTH6NN4K9DFZ" hidden="1">#REF!</definedName>
    <definedName name="BExD11DHST001W26KJ5DMU6AWZZ6" localSheetId="14" hidden="1">Analysis Report All #REF!</definedName>
    <definedName name="BExD11DHST001W26KJ5DMU6AWZZ6" hidden="1">Analysis Report All #REF!</definedName>
    <definedName name="BExD15KJ2VJJIIDEJTWO5Y2J66C2" localSheetId="14" hidden="1">Analysis Report All #REF!</definedName>
    <definedName name="BExD15KJ2VJJIIDEJTWO5Y2J66C2" hidden="1">Analysis Report All #REF!</definedName>
    <definedName name="BExD1I5OQLAQFFOOONONSDOR86Y8" localSheetId="14" hidden="1">Analysis Report All #REF!</definedName>
    <definedName name="BExD1I5OQLAQFFOOONONSDOR86Y8" hidden="1">Analysis Report All #REF!</definedName>
    <definedName name="BExD1OR3TNC80LADOD7713NKV96K" localSheetId="14" hidden="1">#REF!</definedName>
    <definedName name="BExD1OR3TNC80LADOD7713NKV96K" hidden="1">#REF!</definedName>
    <definedName name="BExD1W3BWIVDUVENZCFRTZGYP6U4" localSheetId="14" hidden="1">Net Sales #REF!</definedName>
    <definedName name="BExD1W3BWIVDUVENZCFRTZGYP6U4" hidden="1">Net Sales #REF!</definedName>
    <definedName name="BExD1ZE2Z7H0JT3CKS39M8T5POC4" localSheetId="14" hidden="1">#REF!</definedName>
    <definedName name="BExD1ZE2Z7H0JT3CKS39M8T5POC4" hidden="1">#REF!</definedName>
    <definedName name="BExD2A0Z3ISSYA6QVA9Y0XWAIH0J" localSheetId="14" hidden="1">Check Closing #REF!</definedName>
    <definedName name="BExD2A0Z3ISSYA6QVA9Y0XWAIH0J" hidden="1">Check Closing #REF!</definedName>
    <definedName name="BExD2HTPC7IWBAU6OSQ67MQA8BYZ" localSheetId="14" hidden="1">#REF!</definedName>
    <definedName name="BExD2HTPC7IWBAU6OSQ67MQA8BYZ" hidden="1">#REF!</definedName>
    <definedName name="BExD2ND7B1UTO4JF5GJTQHDHAFAB" localSheetId="14" hidden="1">#REF!</definedName>
    <definedName name="BExD2ND7B1UTO4JF5GJTQHDHAFAB" hidden="1">#REF!</definedName>
    <definedName name="BExD2NTATR2TY11F9U2KCOH5RCFS" hidden="1">#REF!</definedName>
    <definedName name="BExD2QNVX6R9QUM4H3B2GBJVGCV4" hidden="1">#REF!</definedName>
    <definedName name="BExD2QYOKGG7FICLIOLWRZHL1CUT" hidden="1">#N/A</definedName>
    <definedName name="BExD2X3T7JX2Q1635WRQURZJHH9G" localSheetId="14" hidden="1">Analysis Report All #REF!</definedName>
    <definedName name="BExD2X3T7JX2Q1635WRQURZJHH9G" hidden="1">Analysis Report All #REF!</definedName>
    <definedName name="BExD35NEYYBF8ZDS0U7AJG8E62IE" localSheetId="14" hidden="1">Trade Working #REF!</definedName>
    <definedName name="BExD35NEYYBF8ZDS0U7AJG8E62IE" hidden="1">Trade Working #REF!</definedName>
    <definedName name="BExD3A588E939V61P1XEW0FI5Q0S" localSheetId="14" hidden="1">#REF!</definedName>
    <definedName name="BExD3A588E939V61P1XEW0FI5Q0S" hidden="1">#REF!</definedName>
    <definedName name="BExD3CJJDKVR9M18XI3WDZH80WL6" localSheetId="14"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4" hidden="1">Balance #REF!</definedName>
    <definedName name="BExD3GFTEB4KWDYF50N2UBJA3AXB" hidden="1">Balance #REF!</definedName>
    <definedName name="BExD3IJ5IT335SOSNV9L85WKAOSI" localSheetId="14" hidden="1">#REF!</definedName>
    <definedName name="BExD3IJ5IT335SOSNV9L85WKAOSI" hidden="1">#REF!</definedName>
    <definedName name="BExD3IOOW1I63WANF6DBM1IH0AY8" localSheetId="14" hidden="1">Analysis Report All #REF!</definedName>
    <definedName name="BExD3IOOW1I63WANF6DBM1IH0AY8" hidden="1">Analysis Report All #REF!</definedName>
    <definedName name="BExD3QH5QPH55UDGLA7ERSIUFLIP" localSheetId="14" hidden="1">Personnel in #REF!</definedName>
    <definedName name="BExD3QH5QPH55UDGLA7ERSIUFLIP" hidden="1">Personnel in #REF!</definedName>
    <definedName name="BExD3QXA2UQ2W4N7NYLUEOG40BZB" localSheetId="14" hidden="1">#REF!</definedName>
    <definedName name="BExD3QXA2UQ2W4N7NYLUEOG40BZB" hidden="1">#REF!</definedName>
    <definedName name="BExD3SVHK0202NC1NN31KV2LRHXS" localSheetId="14" hidden="1">Analysis Report All #REF!</definedName>
    <definedName name="BExD3SVHK0202NC1NN31KV2LRHXS" hidden="1">Analysis Report All #REF!</definedName>
    <definedName name="BExD3TBRVWP58UEKAYS808TMJSGL" localSheetId="14" hidden="1">Analysis Report All #REF!</definedName>
    <definedName name="BExD3TBRVWP58UEKAYS808TMJSGL" hidden="1">Analysis Report All #REF!</definedName>
    <definedName name="BExD3W0OQGNP6NGPWYQGVUDCU799" localSheetId="14" hidden="1">Group #REF!</definedName>
    <definedName name="BExD3W0OQGNP6NGPWYQGVUDCU799" hidden="1">Group #REF!</definedName>
    <definedName name="BExD4BR9HJ3MWWZ5KLVZWX9FJAUS" localSheetId="14" hidden="1">#REF!</definedName>
    <definedName name="BExD4BR9HJ3MWWZ5KLVZWX9FJAUS" hidden="1">#REF!</definedName>
    <definedName name="BExD4VDVKWS8YHGAF5HZMVK646LS" localSheetId="14" hidden="1">Analysis Report All #REF!</definedName>
    <definedName name="BExD4VDVKWS8YHGAF5HZMVK646LS" hidden="1">Analysis Report All #REF!</definedName>
    <definedName name="BExD50MT3M6XZLNUP9JL93EG6D9R" localSheetId="14" hidden="1">#REF!</definedName>
    <definedName name="BExD50MT3M6XZLNUP9JL93EG6D9R" hidden="1">#REF!</definedName>
    <definedName name="BExD55FA8QHJAT9MJUFHJSGMU2YR" hidden="1">#N/A</definedName>
    <definedName name="BExD59H09AJ4H9YWSNGMQP77MJT6" localSheetId="14" hidden="1">Operating #REF!</definedName>
    <definedName name="BExD59H09AJ4H9YWSNGMQP77MJT6" hidden="1">Operating #REF!</definedName>
    <definedName name="BExD5B49Z7ARKP8JB5NCD6DZJPU3" localSheetId="14" hidden="1">#REF!</definedName>
    <definedName name="BExD5B49Z7ARKP8JB5NCD6DZJPU3" hidden="1">#REF!</definedName>
    <definedName name="BExD5C0MDBLP0VU9TGXA3QUH6MHO" localSheetId="14" hidden="1">Group Operating #REF!</definedName>
    <definedName name="BExD5C0MDBLP0VU9TGXA3QUH6MHO" hidden="1">Group Operating #REF!</definedName>
    <definedName name="BExD5EV7KDSVF1CJT38M4IBPFLPY" localSheetId="14" hidden="1">#REF!</definedName>
    <definedName name="BExD5EV7KDSVF1CJT38M4IBPFLPY" hidden="1">#REF!</definedName>
    <definedName name="BExD5FRLRSLFEC0N0GL3H54W6OCX" localSheetId="14" hidden="1">Analysis Report All #REF!</definedName>
    <definedName name="BExD5FRLRSLFEC0N0GL3H54W6OCX" hidden="1">Analysis Report All #REF!</definedName>
    <definedName name="BExD5MIGFYDBAQ9TNN5R0EKF2N3V" localSheetId="14" hidden="1">Trade Working #REF!</definedName>
    <definedName name="BExD5MIGFYDBAQ9TNN5R0EKF2N3V" hidden="1">Trade Working #REF!</definedName>
    <definedName name="BExD5NEM42HGTPTI94EMB5BW2HDA" localSheetId="14" hidden="1">List of Journal #REF!</definedName>
    <definedName name="BExD5NEM42HGTPTI94EMB5BW2HDA" hidden="1">List of Journal #REF!</definedName>
    <definedName name="BExD5VSQTVK38SHRB8Y812TC23Y4" localSheetId="14" hidden="1">#REF!</definedName>
    <definedName name="BExD5VSQTVK38SHRB8Y812TC23Y4" hidden="1">#REF!</definedName>
    <definedName name="BExD5Y72LW2E9FEUI44GCN0WWX6R" localSheetId="14" hidden="1">#REF!</definedName>
    <definedName name="BExD5Y72LW2E9FEUI44GCN0WWX6R" hidden="1">#REF!</definedName>
    <definedName name="BExD67XSUU44LVN0OIEMTPTGLUAQ" localSheetId="14" hidden="1">Personnel in #REF!</definedName>
    <definedName name="BExD67XSUU44LVN0OIEMTPTGLUAQ" hidden="1">Personnel in #REF!</definedName>
    <definedName name="BExD6CVRWP8XXJIXIBS5FXWZC6ST" localSheetId="14" hidden="1">Order #REF!</definedName>
    <definedName name="BExD6CVRWP8XXJIXIBS5FXWZC6ST" hidden="1">Order #REF!</definedName>
    <definedName name="BExD6ETZ7G405EATA8INWDLWGB7K" localSheetId="14" hidden="1">Analysis Report All #REF!</definedName>
    <definedName name="BExD6ETZ7G405EATA8INWDLWGB7K" hidden="1">Analysis Report All #REF!</definedName>
    <definedName name="BExD6H2TE0WWAUIWVSSCLPZ6B88N" localSheetId="14" hidden="1">#REF!</definedName>
    <definedName name="BExD6H2TE0WWAUIWVSSCLPZ6B88N" hidden="1">#REF!</definedName>
    <definedName name="BExD6IKQPGDJ5APU79KFYR1PG334" localSheetId="14" hidden="1">Net Sales #REF!</definedName>
    <definedName name="BExD6IKQPGDJ5APU79KFYR1PG334" hidden="1">Net Sales #REF!</definedName>
    <definedName name="BExD6NIVHH7GJ5K9TIGHY8Y1RIO7" localSheetId="14" hidden="1">Analysis Report All #REF!</definedName>
    <definedName name="BExD6NIVHH7GJ5K9TIGHY8Y1RIO7" hidden="1">Analysis Report All #REF!</definedName>
    <definedName name="BExD6PGX3K5FKI7WYT0J6TN6094R" localSheetId="14" hidden="1">Group Operating #REF!</definedName>
    <definedName name="BExD6PGX3K5FKI7WYT0J6TN6094R" hidden="1">Group Operating #REF!</definedName>
    <definedName name="BExD6PRR1ZFF81G9P1BB3ERYXACM" localSheetId="14" hidden="1">#REF!</definedName>
    <definedName name="BExD6PRR1ZFF81G9P1BB3ERYXACM" hidden="1">#REF!</definedName>
    <definedName name="BExD6SMALXXWCPYHUZNL87LEMWLC" localSheetId="14" hidden="1">Operating #REF!</definedName>
    <definedName name="BExD6SMALXXWCPYHUZNL87LEMWLC" hidden="1">Operating #REF!</definedName>
    <definedName name="BExD70K4KWNQD70317PRHPKXGBR4" localSheetId="14" hidden="1">Trade Working #REF!</definedName>
    <definedName name="BExD70K4KWNQD70317PRHPKXGBR4" hidden="1">Trade Working #REF!</definedName>
    <definedName name="BExD71LTOE015TV5RSAHM8NT8GVW" localSheetId="14" hidden="1">#REF!</definedName>
    <definedName name="BExD71LTOE015TV5RSAHM8NT8GVW" hidden="1">#REF!</definedName>
    <definedName name="BExD7H6WD5X9XT1P8VDHO5YQ97MX" localSheetId="14" hidden="1">Order #REF!</definedName>
    <definedName name="BExD7H6WD5X9XT1P8VDHO5YQ97MX" hidden="1">Order #REF!</definedName>
    <definedName name="BExD7KSDKNDNH95NDT3S7GM3MUU2" localSheetId="14" hidden="1">#REF!</definedName>
    <definedName name="BExD7KSDKNDNH95NDT3S7GM3MUU2" hidden="1">#REF!</definedName>
    <definedName name="BExD7R2Y0BFUYBVVPID376KWTES4" localSheetId="14" hidden="1">#REF!</definedName>
    <definedName name="BExD7R2Y0BFUYBVVPID376KWTES4" hidden="1">#REF!</definedName>
    <definedName name="BExD7VFHCGTXGX90DFK264ULJF5V" hidden="1">#N/A</definedName>
    <definedName name="BExD7X88A5R69QC2O2EGYRRFPEG3" hidden="1">#REF!</definedName>
    <definedName name="BExD8380PDZX5RVO3Z78E1CQBSRU" hidden="1">#REF!</definedName>
    <definedName name="BExD885YX6234SAXKOM3CB1A0JHP" localSheetId="14" hidden="1">Analysis Report All #REF!</definedName>
    <definedName name="BExD885YX6234SAXKOM3CB1A0JHP" hidden="1">Analysis Report All #REF!</definedName>
    <definedName name="BExD8D3WL3RM64NBS2HWFITQWL4D" localSheetId="14" hidden="1">#REF!</definedName>
    <definedName name="BExD8D3WL3RM64NBS2HWFITQWL4D" hidden="1">#REF!</definedName>
    <definedName name="BExD8ELZDILRVDS35HV0C66PICGV" hidden="1">#REF!</definedName>
    <definedName name="BExD8FCWE7O9B30Q39ABT3319UR9" localSheetId="14" hidden="1">Trade Working #REF!</definedName>
    <definedName name="BExD8FCWE7O9B30Q39ABT3319UR9" hidden="1">Trade Working #REF!</definedName>
    <definedName name="BExD8J96DG5HPESQU2KLS7UGK2AI" localSheetId="14" hidden="1">Order #REF!</definedName>
    <definedName name="BExD8J96DG5HPESQU2KLS7UGK2AI" hidden="1">Order #REF!</definedName>
    <definedName name="BExD8L1VTL1CK8HDDZSHGDDRP43R" localSheetId="14" hidden="1">#REF!</definedName>
    <definedName name="BExD8L1VTL1CK8HDDZSHGDDRP43R" hidden="1">#REF!</definedName>
    <definedName name="BExD8M3QPSA1W1ESYVNEFGOM72ZS" localSheetId="14" hidden="1">Trade Working #REF!</definedName>
    <definedName name="BExD8M3QPSA1W1ESYVNEFGOM72ZS" hidden="1">Trade Working #REF!</definedName>
    <definedName name="BExD8SZS34FSCSP5BT5PFIUSA93L" localSheetId="14" hidden="1">#REF!</definedName>
    <definedName name="BExD8SZS34FSCSP5BT5PFIUSA93L" hidden="1">#REF!</definedName>
    <definedName name="BExD93C1R6LC0631ECHVFYH0R0PD" localSheetId="14" hidden="1">#REF!</definedName>
    <definedName name="BExD93C1R6LC0631ECHVFYH0R0PD" hidden="1">#REF!</definedName>
    <definedName name="BExD9IROGCEO1LF35FZLFYEHWYMG" localSheetId="14" hidden="1">Operating #REF!</definedName>
    <definedName name="BExD9IROGCEO1LF35FZLFYEHWYMG" hidden="1">Operating #REF!</definedName>
    <definedName name="BExD9IX5679Y9V0NIBIQZLHM8Q5B" localSheetId="14" hidden="1">Group Operating #REF!</definedName>
    <definedName name="BExD9IX5679Y9V0NIBIQZLHM8Q5B" hidden="1">Group Operating #REF!</definedName>
    <definedName name="BExD9L0ID3VSOU609GKWYTA5BFMA" localSheetId="14" hidden="1">#REF!</definedName>
    <definedName name="BExD9L0ID3VSOU609GKWYTA5BFMA" hidden="1">#REF!</definedName>
    <definedName name="BExD9L0IKD25RXDCW81HP9YKF7M2" localSheetId="14" hidden="1">Trade Working #REF!</definedName>
    <definedName name="BExD9L0IKD25RXDCW81HP9YKF7M2" hidden="1">Trade Working #REF!</definedName>
    <definedName name="BExD9M7SEMG0JK2FUTTZXWIEBTKB" localSheetId="14" hidden="1">#REF!</definedName>
    <definedName name="BExD9M7SEMG0JK2FUTTZXWIEBTKB" hidden="1">#REF!</definedName>
    <definedName name="BExD9MNYBYB1AICQL5165G472IE2" localSheetId="14"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4" hidden="1">Analysis Report All #REF!</definedName>
    <definedName name="BExD9XB0XQJL54P50WHRMY282WDC" hidden="1">Analysis Report All #REF!</definedName>
    <definedName name="BExDA0LLIY9VVPNNQET503UCWDGE" localSheetId="14"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4" hidden="1">Analysis Report All #REF!</definedName>
    <definedName name="BExDAEOO40I18N65AQQ36IAAOU2Y" hidden="1">Analysis Report All #REF!</definedName>
    <definedName name="BExDAIQG8BDQYJYUIJN9MBGZ7SRL" localSheetId="14" hidden="1">#REF!</definedName>
    <definedName name="BExDAIQG8BDQYJYUIJN9MBGZ7SRL" hidden="1">#REF!</definedName>
    <definedName name="BExDAR4JQLGFO9S3C6FGPWQMTV4F" localSheetId="14" hidden="1">Analysis Report All #REF!</definedName>
    <definedName name="BExDAR4JQLGFO9S3C6FGPWQMTV4F" hidden="1">Analysis Report All #REF!</definedName>
    <definedName name="BExDAS0X3X4PIMUAQMP6E6LR7ZY8" localSheetId="14" hidden="1">Check Closing #REF!</definedName>
    <definedName name="BExDAS0X3X4PIMUAQMP6E6LR7ZY8" hidden="1">Check Closing #REF!</definedName>
    <definedName name="BExDAT2LC1CQ6KNI2EL0VK7X12JE" localSheetId="14" hidden="1">Analysis Report All #REF!</definedName>
    <definedName name="BExDAT2LC1CQ6KNI2EL0VK7X12JE" hidden="1">Analysis Report All #REF!</definedName>
    <definedName name="BExDAYBHU9ADLXI8VRC7F608RVGM" localSheetId="14" hidden="1">#REF!</definedName>
    <definedName name="BExDAYBHU9ADLXI8VRC7F608RVGM" hidden="1">#REF!</definedName>
    <definedName name="BExDBAGDDJ8LKQ1OE6W5P1XG7PDH" localSheetId="14" hidden="1">Analysis Report All #REF!</definedName>
    <definedName name="BExDBAGDDJ8LKQ1OE6W5P1XG7PDH" hidden="1">Analysis Report All #REF!</definedName>
    <definedName name="BExDBK1NW1ILI4HW2JWRXDTPLYRX" localSheetId="14" hidden="1">Balance #REF!</definedName>
    <definedName name="BExDBK1NW1ILI4HW2JWRXDTPLYRX" hidden="1">Balance #REF!</definedName>
    <definedName name="BExDCP3UZ3C2O4C1F7KMU0Z9U32N" localSheetId="14" hidden="1">#REF!</definedName>
    <definedName name="BExDCP3UZ3C2O4C1F7KMU0Z9U32N" hidden="1">#REF!</definedName>
    <definedName name="BExENRJDW4OM6NCUIM64HIRHAQBX" localSheetId="14" hidden="1">#REF!</definedName>
    <definedName name="BExENRJDW4OM6NCUIM64HIRHAQBX" hidden="1">#REF!</definedName>
    <definedName name="BExEOF7T2SZDV1VMULX8CIQMK7E0" hidden="1">#N/A</definedName>
    <definedName name="BExEOH0JKHR2WG9HARERAOULNAAU" hidden="1">#N/A</definedName>
    <definedName name="BExEOHWWAK6YA1B2CG2MRLWWZK1N" hidden="1">#REF!</definedName>
    <definedName name="BExEPK4I9JCCMVG6MCXVR8BWHO8S" localSheetId="14" hidden="1">Analysis Report All #REF!</definedName>
    <definedName name="BExEPK4I9JCCMVG6MCXVR8BWHO8S" hidden="1">Analysis Report All #REF!</definedName>
    <definedName name="BExEPP2LCQZ0WXGRHUKSFQ3NFSGP" localSheetId="14" hidden="1">List of Journal #REF!</definedName>
    <definedName name="BExEPP2LCQZ0WXGRHUKSFQ3NFSGP" hidden="1">List of Journal #REF!</definedName>
    <definedName name="BExEPPYXQ0KMRTSIF141JBUMIZ4F" localSheetId="14" hidden="1">#REF!</definedName>
    <definedName name="BExEPPYXQ0KMRTSIF141JBUMIZ4F" hidden="1">#REF!</definedName>
    <definedName name="BExEPUBBS0BJVHA6WQUXIQYN2AGY" localSheetId="14" hidden="1">#REF!</definedName>
    <definedName name="BExEPUBBS0BJVHA6WQUXIQYN2AGY" hidden="1">#REF!</definedName>
    <definedName name="BExEPYNVF94JYU61496EY32QHT78" localSheetId="14" hidden="1">Order #REF!</definedName>
    <definedName name="BExEPYNVF94JYU61496EY32QHT78" hidden="1">Order #REF!</definedName>
    <definedName name="BExEPYT6VDSMR8MU2341Q5GM2Y9V" localSheetId="14" hidden="1">#REF!</definedName>
    <definedName name="BExEPYT6VDSMR8MU2341Q5GM2Y9V" hidden="1">#REF!</definedName>
    <definedName name="BExEQ2ENYLMY8K1796XBB31CJHNN" localSheetId="14" hidden="1">#REF!</definedName>
    <definedName name="BExEQ2ENYLMY8K1796XBB31CJHNN" hidden="1">#REF!</definedName>
    <definedName name="BExEQ423D6CF8X8LDLIOVE7Z9O0U" localSheetId="14" hidden="1">Analysis Report All #REF!</definedName>
    <definedName name="BExEQ423D6CF8X8LDLIOVE7Z9O0U" hidden="1">Analysis Report All #REF!</definedName>
    <definedName name="BExEQ9WEQT8KFNG3ZR4A7EHUX6AN" localSheetId="14" hidden="1">#REF!</definedName>
    <definedName name="BExEQ9WEQT8KFNG3ZR4A7EHUX6AN" hidden="1">#REF!</definedName>
    <definedName name="BExEQANGV1SXRM4D67EF5JUNCH4L" localSheetId="14" hidden="1">Net #REF!</definedName>
    <definedName name="BExEQANGV1SXRM4D67EF5JUNCH4L" hidden="1">Net #REF!</definedName>
    <definedName name="BExEQCWA3HKY94KO20AC62J8EAGM" localSheetId="14" hidden="1">#REF!</definedName>
    <definedName name="BExEQCWA3HKY94KO20AC62J8EAGM" hidden="1">#REF!</definedName>
    <definedName name="BExEQDXZALJLD4OBF74IKZBR13SR" localSheetId="14"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hidden="1">#N/A</definedName>
    <definedName name="BExERHCWDPLFR523ZAW3Q8NPN8LJ" localSheetId="14" hidden="1">Analysis Report All #REF!</definedName>
    <definedName name="BExERHCWDPLFR523ZAW3Q8NPN8LJ" hidden="1">Analysis Report All #REF!</definedName>
    <definedName name="BExERLJYIXKBNFCJ663I0ESWCQG8" localSheetId="14" hidden="1">Group Net #REF!</definedName>
    <definedName name="BExERLJYIXKBNFCJ663I0ESWCQG8" hidden="1">Group Net #REF!</definedName>
    <definedName name="BExERRUIKIOATPZ9U4HQ0V52RJAU" localSheetId="14" hidden="1">#REF!</definedName>
    <definedName name="BExERRUIKIOATPZ9U4HQ0V52RJAU" hidden="1">#REF!</definedName>
    <definedName name="BExERVQLULQIDYFTWVOVBRSZLXOR" localSheetId="14" hidden="1">Analysis Report All #REF!</definedName>
    <definedName name="BExERVQLULQIDYFTWVOVBRSZLXOR" hidden="1">Analysis Report All #REF!</definedName>
    <definedName name="BExERWCEBKQRYWRQLYJ4UCMMKTHG" localSheetId="14" hidden="1">#REF!</definedName>
    <definedName name="BExERWCEBKQRYWRQLYJ4UCMMKTHG" hidden="1">#REF!</definedName>
    <definedName name="BExERYFRFX6DA4Y22NLA0XGN5XNC" localSheetId="14" hidden="1">Analysis Report All #REF!</definedName>
    <definedName name="BExERYFRFX6DA4Y22NLA0XGN5XNC" hidden="1">Analysis Report All #REF!</definedName>
    <definedName name="BExES86GRSLS6PFRMG98YFRGJY8W" localSheetId="14" hidden="1">Operating #REF!</definedName>
    <definedName name="BExES86GRSLS6PFRMG98YFRGJY8W" hidden="1">Operating #REF!</definedName>
    <definedName name="BExESKGUMJERH3TERG7C0CS0628Y" localSheetId="14" hidden="1">#REF!</definedName>
    <definedName name="BExESKGUMJERH3TERG7C0CS0628Y" hidden="1">#REF!</definedName>
    <definedName name="BExESKGV06Z7KN1KEH64EIC220CH" localSheetId="14" hidden="1">Balance #REF!</definedName>
    <definedName name="BExESKGV06Z7KN1KEH64EIC220CH" hidden="1">Balance #REF!</definedName>
    <definedName name="BExESQB6G6E1OS15CWYLWXQ66BZI" hidden="1">#N/A</definedName>
    <definedName name="BExETAE2NKIOEIH9N229S34TJOLA" localSheetId="14" hidden="1">Analysis Report All #REF!</definedName>
    <definedName name="BExETAE2NKIOEIH9N229S34TJOLA" hidden="1">Analysis Report All #REF!</definedName>
    <definedName name="BExETAZOYT4CJIT8RRKC9F2HJG1D" localSheetId="14"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4" hidden="1">List of Journal #REF!</definedName>
    <definedName name="BExEUASY64YXRL5BVSW0BYZ6XM5L" hidden="1">List of Journal #REF!</definedName>
    <definedName name="BExEUXA5GD73LHC4003WH54A6FWY" localSheetId="14" hidden="1">Net #REF!</definedName>
    <definedName name="BExEUXA5GD73LHC4003WH54A6FWY" hidden="1">Net #REF!</definedName>
    <definedName name="BExEV7MD9LKEKF7KA2ZED9NYQSHA" localSheetId="14" hidden="1">Operating #REF!</definedName>
    <definedName name="BExEV7MD9LKEKF7KA2ZED9NYQSHA" hidden="1">Operating #REF!</definedName>
    <definedName name="BExEVET98G3FU6QBF9LHYWSAMV0O" localSheetId="14" hidden="1">#REF!</definedName>
    <definedName name="BExEVET98G3FU6QBF9LHYWSAMV0O" hidden="1">#REF!</definedName>
    <definedName name="BExEVG5XGGEPO1L2FU697BDVQBKA" localSheetId="14" hidden="1">Net #REF!</definedName>
    <definedName name="BExEVG5XGGEPO1L2FU697BDVQBKA" hidden="1">Net #REF!</definedName>
    <definedName name="BExEVNCUT0PDUYNJH7G6BSEWZOT2" localSheetId="14" hidden="1">#REF!</definedName>
    <definedName name="BExEVNCUT0PDUYNJH7G6BSEWZOT2" hidden="1">#REF!</definedName>
    <definedName name="BExEVOUTGGGLK1YZVQJJ3VKITR61" localSheetId="14" hidden="1">Analysis Report All #REF!</definedName>
    <definedName name="BExEVOUTGGGLK1YZVQJJ3VKITR61" hidden="1">Analysis Report All #REF!</definedName>
    <definedName name="BExEVPWIZQ988OHXDRS91KIKIT4Y" localSheetId="14" hidden="1">Group Operating #REF!</definedName>
    <definedName name="BExEVPWIZQ988OHXDRS91KIKIT4Y" hidden="1">Group Operating #REF!</definedName>
    <definedName name="BExEVUUHILQNMZYDT7CFANQM98AP" localSheetId="14" hidden="1">Operating #REF!</definedName>
    <definedName name="BExEVUUHILQNMZYDT7CFANQM98AP" hidden="1">Operating #REF!</definedName>
    <definedName name="BExEVVLIEVWYRF2UUC1H0H5QU1CP" localSheetId="14" hidden="1">#REF!</definedName>
    <definedName name="BExEVVLIEVWYRF2UUC1H0H5QU1CP" hidden="1">#REF!</definedName>
    <definedName name="BExEW68N17SMMTC02IJ19BDCWKJN" localSheetId="14" hidden="1">#REF!</definedName>
    <definedName name="BExEW68N17SMMTC02IJ19BDCWKJN" hidden="1">#REF!</definedName>
    <definedName name="BExEWAQGZMFHMGVF847BPZPD1XDB" localSheetId="14" hidden="1">Operating #REF!</definedName>
    <definedName name="BExEWAQGZMFHMGVF847BPZPD1XDB" hidden="1">Operating #REF!</definedName>
    <definedName name="BExEWFOFPYSGB5IN8OJL66OMTDMX" localSheetId="14" hidden="1">#REF!</definedName>
    <definedName name="BExEWFOFPYSGB5IN8OJL66OMTDMX" hidden="1">#REF!</definedName>
    <definedName name="BExEWFZ7779VR4AP0INBMZ0O7C21" localSheetId="14"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4" hidden="1">Net #REF!</definedName>
    <definedName name="BExEWJ9WB1PIXA6Q5ZC2ZES9QDKH" hidden="1">Net #REF!</definedName>
    <definedName name="BExEWO7STL7HNZSTY8VQBPTX1WK6" localSheetId="14" hidden="1">#REF!</definedName>
    <definedName name="BExEWO7STL7HNZSTY8VQBPTX1WK6" hidden="1">#REF!</definedName>
    <definedName name="BExEWSPPFSRTH36FBM6UJVA6IG4A" localSheetId="14" hidden="1">List of Journal #REF!</definedName>
    <definedName name="BExEWSPPFSRTH36FBM6UJVA6IG4A" hidden="1">List of Journal #REF!</definedName>
    <definedName name="BExEWSV6DRJD6WM7OGCVNXU97GLY" localSheetId="14" hidden="1">Check Closing #REF!</definedName>
    <definedName name="BExEWSV6DRJD6WM7OGCVNXU97GLY" hidden="1">Check Closing #REF!</definedName>
    <definedName name="BExEWZB2R247N18AV44JWWZ7SCC8" localSheetId="14" hidden="1">#REF!</definedName>
    <definedName name="BExEWZB2R247N18AV44JWWZ7SCC8" hidden="1">#REF!</definedName>
    <definedName name="BExEX2LQQ5FLIYJ72DKK88QEZ69Y" localSheetId="14" hidden="1">Analysis Report All #REF!</definedName>
    <definedName name="BExEX2LQQ5FLIYJ72DKK88QEZ69Y" hidden="1">Analysis Report All #REF!</definedName>
    <definedName name="BExEX8G8JRHOVKOXC370JGZ64AHD" hidden="1">#N/A</definedName>
    <definedName name="BExEXBQWAYKMVBRJRHB8PFCSYFVN" localSheetId="14"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4" hidden="1">List of Journal #REF!</definedName>
    <definedName name="BExEY3BDRVIJ26304EESSJBH5Q7F" hidden="1">List of Journal #REF!</definedName>
    <definedName name="BExEY3WZNJD1YV6D49Y39HBL20KA" hidden="1">#N/A</definedName>
    <definedName name="BExEY8KB3JGD20A6YN2K2WLCKDF4" localSheetId="14" hidden="1">Analysis Report All #REF!</definedName>
    <definedName name="BExEY8KB3JGD20A6YN2K2WLCKDF4" hidden="1">Analysis Report All #REF!</definedName>
    <definedName name="BExEYCLWG4OSOKY8IQPVMERR4PAQ" localSheetId="14" hidden="1">Business EBIT #REF!</definedName>
    <definedName name="BExEYCLWG4OSOKY8IQPVMERR4PAQ" hidden="1">Business EBIT #REF!</definedName>
    <definedName name="BExEYF07MT37ZILRTSNMBQT14SZG" localSheetId="14" hidden="1">Check Closing #REF!</definedName>
    <definedName name="BExEYF07MT37ZILRTSNMBQT14SZG" hidden="1">Check Closing #REF!</definedName>
    <definedName name="BExEYLG9FL9V1JPPNZ3FUDNSEJ4V" localSheetId="14" hidden="1">#REF!</definedName>
    <definedName name="BExEYLG9FL9V1JPPNZ3FUDNSEJ4V" hidden="1">#REF!</definedName>
    <definedName name="BExEYVN3Q0J89WAWB4T1TW3JYY8C" localSheetId="14" hidden="1">List of Journal #REF!</definedName>
    <definedName name="BExEYVN3Q0J89WAWB4T1TW3JYY8C" hidden="1">List of Journal #REF!</definedName>
    <definedName name="BExEYYHIE42GVD7OTPEQJZ2GHV74" localSheetId="14" hidden="1">Net #REF!</definedName>
    <definedName name="BExEYYHIE42GVD7OTPEQJZ2GHV74" hidden="1">Net #REF!</definedName>
    <definedName name="BExEZ1S6VZCG01ZPLBSS9Z1SBOJ2" localSheetId="14" hidden="1">#REF!</definedName>
    <definedName name="BExEZ1S6VZCG01ZPLBSS9Z1SBOJ2" hidden="1">#REF!</definedName>
    <definedName name="BExEZ7H6XBW0GM6DALA3XOVJKAAU" localSheetId="14" hidden="1">Analysis Report All #REF!</definedName>
    <definedName name="BExEZ7H6XBW0GM6DALA3XOVJKAAU" hidden="1">Analysis Report All #REF!</definedName>
    <definedName name="BExEZE7WOKCTFEOJZTEYL3UXHOTS" localSheetId="14" hidden="1">Operating #REF!</definedName>
    <definedName name="BExEZE7WOKCTFEOJZTEYL3UXHOTS" hidden="1">Operating #REF!</definedName>
    <definedName name="BExEZG63XLRTQ8FT95848KVUTJ47" localSheetId="14" hidden="1">Analysis Report All #REF!</definedName>
    <definedName name="BExEZG63XLRTQ8FT95848KVUTJ47" hidden="1">Analysis Report All #REF!</definedName>
    <definedName name="BExEZQNRT0COIIJ4N2CP3B7RL7J7" localSheetId="14" hidden="1">#REF!</definedName>
    <definedName name="BExEZQNRT0COIIJ4N2CP3B7RL7J7" hidden="1">#REF!</definedName>
    <definedName name="BExF04AKMNE2G0UGO46U1I29DLSC" hidden="1">#REF!</definedName>
    <definedName name="BExF063C3YXFISYPEU2VZ3HQUNFI" localSheetId="14" hidden="1">Group #REF!</definedName>
    <definedName name="BExF063C3YXFISYPEU2VZ3HQUNFI" hidden="1">Group #REF!</definedName>
    <definedName name="BExF0LOD6HUYS1ZY0SZH2E4DP4I2" localSheetId="14" hidden="1">Group Trade Working #REF!</definedName>
    <definedName name="BExF0LOD6HUYS1ZY0SZH2E4DP4I2" hidden="1">Group Trade Working #REF!</definedName>
    <definedName name="BExF0LOEHV42P2DV7QL8O7HOQ3N9" localSheetId="14" hidden="1">#REF!</definedName>
    <definedName name="BExF0LOEHV42P2DV7QL8O7HOQ3N9" hidden="1">#REF!</definedName>
    <definedName name="BExF0N11HX0XPI3Q6WDCW846MPFV" localSheetId="14" hidden="1">#REF!</definedName>
    <definedName name="BExF0N11HX0XPI3Q6WDCW846MPFV" hidden="1">#REF!</definedName>
    <definedName name="BExF0NH4GK8MGTGI36KPXI4K4W7U" hidden="1">#REF!</definedName>
    <definedName name="BExF0XIOAHN4P29KLO8IL5V1UTY3" localSheetId="14" hidden="1">Analysis Report All #REF!</definedName>
    <definedName name="BExF0XIOAHN4P29KLO8IL5V1UTY3" hidden="1">Analysis Report All #REF!</definedName>
    <definedName name="BExF11K7ADF49UHYQLEMREK4BB35" localSheetId="14" hidden="1">Analysis Report All #REF!</definedName>
    <definedName name="BExF11K7ADF49UHYQLEMREK4BB35" hidden="1">Analysis Report All #REF!</definedName>
    <definedName name="BExF13YKFVZIHOCZ7ZPWG5EZ3SW1" localSheetId="14" hidden="1">#REF!</definedName>
    <definedName name="BExF13YKFVZIHOCZ7ZPWG5EZ3SW1" hidden="1">#REF!</definedName>
    <definedName name="BExF14ESK7HZJIUH5GJZ9ETD1KSP" localSheetId="14" hidden="1">Analysis Report All #REF!</definedName>
    <definedName name="BExF14ESK7HZJIUH5GJZ9ETD1KSP" hidden="1">Analysis Report All #REF!</definedName>
    <definedName name="BExF1HG3RLIN5O071CBAOLYI3MYN" localSheetId="14" hidden="1">Trade Working #REF!</definedName>
    <definedName name="BExF1HG3RLIN5O071CBAOLYI3MYN" hidden="1">Trade Working #REF!</definedName>
    <definedName name="BExF1KLBF4M6DNL7J9F7LF30NQ6W" localSheetId="14" hidden="1">Operating #REF!</definedName>
    <definedName name="BExF1KLBF4M6DNL7J9F7LF30NQ6W" hidden="1">Operating #REF!</definedName>
    <definedName name="BExF1M38U6NX17YJA8YU359B5Z4M" localSheetId="14" hidden="1">#REF!</definedName>
    <definedName name="BExF1M38U6NX17YJA8YU359B5Z4M" hidden="1">#REF!</definedName>
    <definedName name="BExF1MU4W3NPEY0OHRDWP5IANCBB" localSheetId="14" hidden="1">#REF!</definedName>
    <definedName name="BExF1MU4W3NPEY0OHRDWP5IANCBB" hidden="1">#REF!</definedName>
    <definedName name="BExF1MU67WA301VBBFN1ZL0K8XRI" hidden="1">#REF!</definedName>
    <definedName name="BExF1TKZZEU68S0GV8THPEKL9MQR" hidden="1">#N/A</definedName>
    <definedName name="BExF1WKWYZ8034DSYN10V5DPNQ3H" localSheetId="14" hidden="1">Analysis Report All #REF!</definedName>
    <definedName name="BExF1WKWYZ8034DSYN10V5DPNQ3H" hidden="1">Analysis Report All #REF!</definedName>
    <definedName name="BExF1YTWQ5ZREPZMTTTKFM22R5TX" localSheetId="14" hidden="1">Net #REF!</definedName>
    <definedName name="BExF1YTWQ5ZREPZMTTTKFM22R5TX" hidden="1">Net #REF!</definedName>
    <definedName name="BExF26650ANJLMUD3ZCOL5HIWMNT" localSheetId="14" hidden="1">Group #REF!</definedName>
    <definedName name="BExF26650ANJLMUD3ZCOL5HIWMNT" hidden="1">Group #REF!</definedName>
    <definedName name="BExF2CWZN6E87RGTBMD4YQI2QT7R" localSheetId="14" hidden="1">#REF!</definedName>
    <definedName name="BExF2CWZN6E87RGTBMD4YQI2QT7R" hidden="1">#REF!</definedName>
    <definedName name="BExF2EPKI4DNLZMBM0NTFXIOOO84" localSheetId="14" hidden="1">#REF!</definedName>
    <definedName name="BExF2EPKI4DNLZMBM0NTFXIOOO84" hidden="1">#REF!</definedName>
    <definedName name="BExF2NUQ0L23DA7RG8BCVFX1VO4T" localSheetId="14" hidden="1">Operating #REF!</definedName>
    <definedName name="BExF2NUQ0L23DA7RG8BCVFX1VO4T" hidden="1">Operating #REF!</definedName>
    <definedName name="BExF2QZYWHTYGUTTXR15CKCV3LS7" localSheetId="14" hidden="1">#REF!</definedName>
    <definedName name="BExF2QZYWHTYGUTTXR15CKCV3LS7" hidden="1">#REF!</definedName>
    <definedName name="BExF37S6ILTEF5S7YM86G1XUTEG7" localSheetId="14" hidden="1">Trade Working #REF!</definedName>
    <definedName name="BExF37S6ILTEF5S7YM86G1XUTEG7" hidden="1">Trade Working #REF!</definedName>
    <definedName name="BExF3CA1IZPWPG4TGDYD113FFX30" localSheetId="14" hidden="1">List of Journal #REF!</definedName>
    <definedName name="BExF3CA1IZPWPG4TGDYD113FFX30" hidden="1">List of Journal #REF!</definedName>
    <definedName name="BExF3E2QFPMBK9GJVCVBXIEZUEPB" localSheetId="14" hidden="1">Group Operating #REF!</definedName>
    <definedName name="BExF3E2QFPMBK9GJVCVBXIEZUEPB" hidden="1">Group Operating #REF!</definedName>
    <definedName name="BExF3E89ALEV6SC6E5EXLA5U2W1K" hidden="1">#N/A</definedName>
    <definedName name="BExF3F9X9JCUE8XWK69C86R9KLSU" localSheetId="14" hidden="1">Check Closing #REF!</definedName>
    <definedName name="BExF3F9X9JCUE8XWK69C86R9KLSU" hidden="1">Check Closing #REF!</definedName>
    <definedName name="BExF3I9T44X7DV9HHV51DVDDPPZG" localSheetId="14" hidden="1">#REF!</definedName>
    <definedName name="BExF3I9T44X7DV9HHV51DVDDPPZG" hidden="1">#REF!</definedName>
    <definedName name="BExF3KO464BZ41E30J775URWU4ZO" localSheetId="14" hidden="1">Analysis Report All #REF!</definedName>
    <definedName name="BExF3KO464BZ41E30J775URWU4ZO" hidden="1">Analysis Report All #REF!</definedName>
    <definedName name="BExF3LF7OAA2OH13453AKZ63046T" localSheetId="14" hidden="1">Analysis Report All #REF!</definedName>
    <definedName name="BExF3LF7OAA2OH13453AKZ63046T" hidden="1">Analysis Report All #REF!</definedName>
    <definedName name="BExF3NO0UL9IM8YFU2FLN8VZW52T" localSheetId="14" hidden="1">Analysis Report All #REF!</definedName>
    <definedName name="BExF3NO0UL9IM8YFU2FLN8VZW52T" hidden="1">Analysis Report All #REF!</definedName>
    <definedName name="BExF3OEWMH8XN933J2A54QB7CJDN" hidden="1">#N/A</definedName>
    <definedName name="BExF3Q7NI90WT31QHYSJDIG0LLLJ" localSheetId="14" hidden="1">#REF!</definedName>
    <definedName name="BExF3Q7NI90WT31QHYSJDIG0LLLJ" hidden="1">#REF!</definedName>
    <definedName name="BExF3QIL9272DZNY8S833XQ6HXB8" localSheetId="14" hidden="1">Group Balance #REF!</definedName>
    <definedName name="BExF3QIL9272DZNY8S833XQ6HXB8" hidden="1">Group Balance #REF!</definedName>
    <definedName name="BExF3QT8J6RIF1L3R700MBSKIOKW" localSheetId="14" hidden="1">#REF!</definedName>
    <definedName name="BExF3QT8J6RIF1L3R700MBSKIOKW" hidden="1">#REF!</definedName>
    <definedName name="BExF42YAF8MUPMCL55VOBCBC19XM" localSheetId="14" hidden="1">Group Operating #REF!</definedName>
    <definedName name="BExF42YAF8MUPMCL55VOBCBC19XM" hidden="1">Group Operating #REF!</definedName>
    <definedName name="BExF45SPRVJKNMBIDIM1ODTIY4AR" localSheetId="14" hidden="1">#REF!</definedName>
    <definedName name="BExF45SPRVJKNMBIDIM1ODTIY4AR" hidden="1">#REF!</definedName>
    <definedName name="BExF48721LLXLS3AAIPSMMDAERJC" localSheetId="14" hidden="1">Net #REF!</definedName>
    <definedName name="BExF48721LLXLS3AAIPSMMDAERJC" hidden="1">Net #REF!</definedName>
    <definedName name="BExF4BY01XH4AST8QSCFZ3LE5CHT" localSheetId="14" hidden="1">Analysis Report All #REF!</definedName>
    <definedName name="BExF4BY01XH4AST8QSCFZ3LE5CHT" hidden="1">Analysis Report All #REF!</definedName>
    <definedName name="BExF4HXSWB50BKYPWA0HTT8W56H6" localSheetId="14"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4" hidden="1">Personnel in #REF!</definedName>
    <definedName name="BExF4K6LSSRKI0F7171OD00WJ55L" hidden="1">Personnel in #REF!</definedName>
    <definedName name="BExF4NS3Q3OA2EPNPJ3A8LG5IO8M" localSheetId="14" hidden="1">Trade Working #REF!</definedName>
    <definedName name="BExF4NS3Q3OA2EPNPJ3A8LG5IO8M" hidden="1">Trade Working #REF!</definedName>
    <definedName name="BExF4QH8LLP5UH2XLIT84LVKO8C0" localSheetId="14" hidden="1">Balance #REF!</definedName>
    <definedName name="BExF4QH8LLP5UH2XLIT84LVKO8C0" hidden="1">Balance #REF!</definedName>
    <definedName name="BExF4SF9NEX1FZE9N8EXT89PM54D" localSheetId="14" hidden="1">#REF!</definedName>
    <definedName name="BExF4SF9NEX1FZE9N8EXT89PM54D" hidden="1">#REF!</definedName>
    <definedName name="BExF4TXCSMMXTVGSOWFI8LVNACI9" localSheetId="14" hidden="1">Group #REF!</definedName>
    <definedName name="BExF4TXCSMMXTVGSOWFI8LVNACI9" hidden="1">Group #REF!</definedName>
    <definedName name="BExF4U2PAQKG0JRFEG9YVFDTKPUR" localSheetId="14" hidden="1">Group Balance #REF!</definedName>
    <definedName name="BExF4U2PAQKG0JRFEG9YVFDTKPUR" hidden="1">Group Balance #REF!</definedName>
    <definedName name="BExF4Y9QP2PYCGJQ2JWU0IEHIKEK" hidden="1">#N/A</definedName>
    <definedName name="BExF57K7L3UC1I2FSAWURR4SN0UN" localSheetId="14" hidden="1">#REF!</definedName>
    <definedName name="BExF57K7L3UC1I2FSAWURR4SN0UN" hidden="1">#REF!</definedName>
    <definedName name="BExF59T7FX7YIJ95JP78ZUELCXAB" localSheetId="14" hidden="1">Net #REF!</definedName>
    <definedName name="BExF59T7FX7YIJ95JP78ZUELCXAB" hidden="1">Net #REF!</definedName>
    <definedName name="BExF5D96JEPDW6LV89G2REZJ1ES7" localSheetId="14" hidden="1">#REF!</definedName>
    <definedName name="BExF5D96JEPDW6LV89G2REZJ1ES7" hidden="1">#REF!</definedName>
    <definedName name="BExF5GJVT0JXMIEM8MS5I3IYD7B6" localSheetId="14" hidden="1">#REF!</definedName>
    <definedName name="BExF5GJVT0JXMIEM8MS5I3IYD7B6" hidden="1">#REF!</definedName>
    <definedName name="BExF5I769LHZDJX2UWUPIEBRYJWR" localSheetId="14" hidden="1">Order #REF!</definedName>
    <definedName name="BExF5I769LHZDJX2UWUPIEBRYJWR" hidden="1">Order #REF!</definedName>
    <definedName name="BExF5WL2IUBTY57NQZDP8NSHQLI1" localSheetId="14" hidden="1">List of Journal #REF!</definedName>
    <definedName name="BExF5WL2IUBTY57NQZDP8NSHQLI1" hidden="1">List of Journal #REF!</definedName>
    <definedName name="BExF5ZA5S3AJCGAOW1L56B5CUZO8" localSheetId="14" hidden="1">Order #REF!</definedName>
    <definedName name="BExF5ZA5S3AJCGAOW1L56B5CUZO8" hidden="1">Order #REF!</definedName>
    <definedName name="BExF61TZFCVOVZIVLSIKH79IPLTZ" localSheetId="14" hidden="1">Analysis Report All #REF!</definedName>
    <definedName name="BExF61TZFCVOVZIVLSIKH79IPLTZ" hidden="1">Analysis Report All #REF!</definedName>
    <definedName name="BExF63S045JO7H2ZJCBTBVH3SUIF" localSheetId="14" hidden="1">#REF!</definedName>
    <definedName name="BExF63S045JO7H2ZJCBTBVH3SUIF" hidden="1">#REF!</definedName>
    <definedName name="BExF6AYY88QR3PJFY7XYDV2VMJ1Z" localSheetId="14" hidden="1">Trade Working #REF!</definedName>
    <definedName name="BExF6AYY88QR3PJFY7XYDV2VMJ1Z" hidden="1">Trade Working #REF!</definedName>
    <definedName name="BExF6EV7I35NVMIJGYTB6E24YVPA" localSheetId="14" hidden="1">#REF!</definedName>
    <definedName name="BExF6EV7I35NVMIJGYTB6E24YVPA" hidden="1">#REF!</definedName>
    <definedName name="BExF6HEVSMZ0MHBEG6OBIU0CPE99" localSheetId="14" hidden="1">#REF!</definedName>
    <definedName name="BExF6HEVSMZ0MHBEG6OBIU0CPE99" hidden="1">#REF!</definedName>
    <definedName name="BExF6IGQBE93LK90062G6VFUQTB2" localSheetId="14" hidden="1">Analysis Report All #REF!</definedName>
    <definedName name="BExF6IGQBE93LK90062G6VFUQTB2" hidden="1">Analysis Report All #REF!</definedName>
    <definedName name="BExF6IX01YRB2XZRUU0R4899IDA3" localSheetId="14" hidden="1">#REF!</definedName>
    <definedName name="BExF6IX01YRB2XZRUU0R4899IDA3" hidden="1">#REF!</definedName>
    <definedName name="BExF6L5SGYJS36MGB3UH3XU6MR1J" localSheetId="14" hidden="1">Operating #REF!</definedName>
    <definedName name="BExF6L5SGYJS36MGB3UH3XU6MR1J" hidden="1">Operating #REF!</definedName>
    <definedName name="BExF6V1UU56CY8M8FG8LBSGJY4WY" localSheetId="14" hidden="1">Personnel in #REF!</definedName>
    <definedName name="BExF6V1UU56CY8M8FG8LBSGJY4WY" hidden="1">Personnel in #REF!</definedName>
    <definedName name="BExF6VSRTZK3RAPX7H3VXXVOGHG6" localSheetId="14" hidden="1">Operating #REF!</definedName>
    <definedName name="BExF6VSRTZK3RAPX7H3VXXVOGHG6" hidden="1">Operating #REF!</definedName>
    <definedName name="BExF6ZE8D5CMPJPRWT6S4HM56LPF" localSheetId="14" hidden="1">#REF!</definedName>
    <definedName name="BExF6ZE8D5CMPJPRWT6S4HM56LPF" hidden="1">#REF!</definedName>
    <definedName name="BExF73LB4ZKON8KY1CIP6DTLTD5Q" localSheetId="14" hidden="1">Operating #REF!</definedName>
    <definedName name="BExF73LB4ZKON8KY1CIP6DTLTD5Q" hidden="1">Operating #REF!</definedName>
    <definedName name="BExF7EOIMC1OYL1N7835KGOI0FIZ" localSheetId="14" hidden="1">#REF!</definedName>
    <definedName name="BExF7EOIMC1OYL1N7835KGOI0FIZ" hidden="1">#REF!</definedName>
    <definedName name="BExF7HOEUL8QPGWHTTA85HQBE7GG" localSheetId="14" hidden="1">Net Sales #REF!</definedName>
    <definedName name="BExF7HOEUL8QPGWHTTA85HQBE7GG" hidden="1">Net Sales #REF!</definedName>
    <definedName name="BExF7JH4AARDVAECSZW646TUFPC7" localSheetId="14" hidden="1">#REF!</definedName>
    <definedName name="BExF7JH4AARDVAECSZW646TUFPC7" hidden="1">#REF!</definedName>
    <definedName name="BExF7VRJIRAOOP18ZARJKSM9G5DJ" localSheetId="14" hidden="1">Tabelle #REF!</definedName>
    <definedName name="BExF7VRJIRAOOP18ZARJKSM9G5DJ" hidden="1">Tabelle #REF!</definedName>
    <definedName name="BExF81GI8B8WBHXFTET68A9358BR" localSheetId="14" hidden="1">#REF!</definedName>
    <definedName name="BExF81GI8B8WBHXFTET68A9358BR" hidden="1">#REF!</definedName>
    <definedName name="BExF81RATNSO0F4WBOVTI15KC5W7" localSheetId="14" hidden="1">Analysis Report All #REF!</definedName>
    <definedName name="BExF81RATNSO0F4WBOVTI15KC5W7" hidden="1">Analysis Report All #REF!</definedName>
    <definedName name="BExF8BY6KSAJJLDX9Y832957LJGN" localSheetId="14" hidden="1">#REF!</definedName>
    <definedName name="BExF8BY6KSAJJLDX9Y832957LJGN" hidden="1">#REF!</definedName>
    <definedName name="BExF8ZXC1LHIVU9ZMKUSXVRY77PZ" localSheetId="14" hidden="1">Net #REF!</definedName>
    <definedName name="BExF8ZXC1LHIVU9ZMKUSXVRY77PZ" hidden="1">Net #REF!</definedName>
    <definedName name="BExF9F7MM3BJWH87E7PGIMYQNVD3" localSheetId="14" hidden="1">Business EBIT #REF!</definedName>
    <definedName name="BExF9F7MM3BJWH87E7PGIMYQNVD3" hidden="1">Business EBIT #REF!</definedName>
    <definedName name="BExGL7F3VEHEUR40DRD2F50J8EUO" localSheetId="14" hidden="1">#REF!</definedName>
    <definedName name="BExGL7F3VEHEUR40DRD2F50J8EUO" hidden="1">#REF!</definedName>
    <definedName name="BExGL80NJWKX4TIMGJSQ1CVSRFS9" localSheetId="14" hidden="1">#REF!</definedName>
    <definedName name="BExGL80NJWKX4TIMGJSQ1CVSRFS9" hidden="1">#REF!</definedName>
    <definedName name="BExGLAEYPQ99COII194CYC1CDFLJ" localSheetId="14" hidden="1">Analysis Report All #REF!</definedName>
    <definedName name="BExGLAEYPQ99COII194CYC1CDFLJ" hidden="1">Analysis Report All #REF!</definedName>
    <definedName name="BExGLC7R4C33RO0PID97ZPPVCW4M" localSheetId="14" hidden="1">#REF!</definedName>
    <definedName name="BExGLC7R4C33RO0PID97ZPPVCW4M" hidden="1">#REF!</definedName>
    <definedName name="BExGLDPNPIQS09MSI2IVJK8PTPOH" localSheetId="14" hidden="1">Analysis Report All #REF!</definedName>
    <definedName name="BExGLDPNPIQS09MSI2IVJK8PTPOH" hidden="1">Analysis Report All #REF!</definedName>
    <definedName name="BExGLRHZT6Z4F09XIKCMP5CC1OVM" localSheetId="14" hidden="1">Tabelle #REF!</definedName>
    <definedName name="BExGLRHZT6Z4F09XIKCMP5CC1OVM" hidden="1">Tabelle #REF!</definedName>
    <definedName name="BExGLY8PD681X0K7YEXIJNXF8RGQ" localSheetId="14" hidden="1">Group Net #REF!</definedName>
    <definedName name="BExGLY8PD681X0K7YEXIJNXF8RGQ" hidden="1">Group Net #REF!</definedName>
    <definedName name="BExGM4DZ65OAQP7MA4LN6QMYZOFF" localSheetId="14" hidden="1">#REF!</definedName>
    <definedName name="BExGM4DZ65OAQP7MA4LN6QMYZOFF" hidden="1">#REF!</definedName>
    <definedName name="BExGM7ZF17I8HV3IFUS0DGB2YC9R" localSheetId="14" hidden="1">#REF!</definedName>
    <definedName name="BExGM7ZF17I8HV3IFUS0DGB2YC9R" hidden="1">#REF!</definedName>
    <definedName name="BExGM8A9AXVOZPD22R65N904WJWU" localSheetId="14" hidden="1">Balance #REF!</definedName>
    <definedName name="BExGM8A9AXVOZPD22R65N904WJWU" hidden="1">Balance #REF!</definedName>
    <definedName name="BExGM96LW3NAHMELUDE4WX6V3NGC" localSheetId="14" hidden="1">#REF!</definedName>
    <definedName name="BExGM96LW3NAHMELUDE4WX6V3NGC" hidden="1">#REF!</definedName>
    <definedName name="BExGMEKT59SM634TAALCWVWQCXYA" localSheetId="14" hidden="1">Operating #REF!</definedName>
    <definedName name="BExGMEKT59SM634TAALCWVWQCXYA" hidden="1">Operating #REF!</definedName>
    <definedName name="BExGMKPW2HPKN0M0XKF3AZ8YP0D6" localSheetId="14" hidden="1">#REF!</definedName>
    <definedName name="BExGMKPW2HPKN0M0XKF3AZ8YP0D6" hidden="1">#REF!</definedName>
    <definedName name="BExGMQV5FH22KB1LDCUB385YFOOK" localSheetId="14" hidden="1">Trade Working #REF!</definedName>
    <definedName name="BExGMQV5FH22KB1LDCUB385YFOOK" hidden="1">Trade Working #REF!</definedName>
    <definedName name="BExGN17CAZQNW5ECVWPVZJHGBE5Y" localSheetId="14" hidden="1">List of Journal #REF!</definedName>
    <definedName name="BExGN17CAZQNW5ECVWPVZJHGBE5Y" hidden="1">List of Journal #REF!</definedName>
    <definedName name="BExGN23Q1READ9SH8RJZ2KT3QDZJ" localSheetId="14" hidden="1">Balance #REF!</definedName>
    <definedName name="BExGN23Q1READ9SH8RJZ2KT3QDZJ" hidden="1">Balance #REF!</definedName>
    <definedName name="BExGN301IT2AT1Z9PJNYFWM9OKV0" localSheetId="14" hidden="1">Net #REF!</definedName>
    <definedName name="BExGN301IT2AT1Z9PJNYFWM9OKV0" hidden="1">Net #REF!</definedName>
    <definedName name="BExGN3R4WX267OA797WCHFST6IK0" localSheetId="14" hidden="1">Operating #REF!</definedName>
    <definedName name="BExGN3R4WX267OA797WCHFST6IK0" hidden="1">Operating #REF!</definedName>
    <definedName name="BExGN4I09VDW6OYTNIEDLAFR96LV" localSheetId="14" hidden="1">Analysis Report All Items #REF!</definedName>
    <definedName name="BExGN4I09VDW6OYTNIEDLAFR96LV" hidden="1">Analysis Report All Items #REF!</definedName>
    <definedName name="BExGN6WCAF5VTUDTY353IDCU1LCJ" localSheetId="14" hidden="1">Analysis Report All #REF!</definedName>
    <definedName name="BExGN6WCAF5VTUDTY353IDCU1LCJ" hidden="1">Analysis Report All #REF!</definedName>
    <definedName name="BExGN7SQCA7ZMM728AEQPH4JBHGX" localSheetId="14" hidden="1">Analysis Report All #REF!</definedName>
    <definedName name="BExGN7SQCA7ZMM728AEQPH4JBHGX" hidden="1">Analysis Report All #REF!</definedName>
    <definedName name="BExGN7Y6YII4858VCHDUHDH2F5OW" localSheetId="14" hidden="1">Analysis Report All #REF!</definedName>
    <definedName name="BExGN7Y6YII4858VCHDUHDH2F5OW" hidden="1">Analysis Report All #REF!</definedName>
    <definedName name="BExGN9QR3UQBTLNLMD9MHVZCTA65" localSheetId="14" hidden="1">Group Operating #REF!</definedName>
    <definedName name="BExGN9QR3UQBTLNLMD9MHVZCTA65" hidden="1">Group Operating #REF!</definedName>
    <definedName name="BExGNE3BGWZFFOG4YAJ028I0LQEZ" localSheetId="14" hidden="1">#REF!</definedName>
    <definedName name="BExGNE3BGWZFFOG4YAJ028I0LQEZ" hidden="1">#REF!</definedName>
    <definedName name="BExGNEZOIXLFKRSA1RTHA0X2CSDQ" localSheetId="14" hidden="1">#REF!</definedName>
    <definedName name="BExGNEZOIXLFKRSA1RTHA0X2CSDQ" hidden="1">#REF!</definedName>
    <definedName name="BExGNFL96FEGNN7KMYGY31YCTAYB" hidden="1">#REF!</definedName>
    <definedName name="BExGNKOP4C5HS4COZ5VD5PLC09LL" localSheetId="14" hidden="1">Check Closing #REF!</definedName>
    <definedName name="BExGNKOP4C5HS4COZ5VD5PLC09LL" hidden="1">Check Closing #REF!</definedName>
    <definedName name="BExGNNDRM29DAB09XQOFX83HQ6FW" localSheetId="14" hidden="1">#REF!</definedName>
    <definedName name="BExGNNDRM29DAB09XQOFX83HQ6FW" hidden="1">#REF!</definedName>
    <definedName name="BExGNQDNN9Z78KA8NXY1FXX4RFR7" localSheetId="14" hidden="1">Order #REF!</definedName>
    <definedName name="BExGNQDNN9Z78KA8NXY1FXX4RFR7" hidden="1">Order #REF!</definedName>
    <definedName name="BExGNVH3DI6HCQIC1M1Y3JAGRJ0B" localSheetId="14" hidden="1">Net #REF!</definedName>
    <definedName name="BExGNVH3DI6HCQIC1M1Y3JAGRJ0B" hidden="1">Net #REF!</definedName>
    <definedName name="BExGNX9TSF4VN7GH2MQHNT0OZLOV" localSheetId="14" hidden="1">Operating #REF!</definedName>
    <definedName name="BExGNX9TSF4VN7GH2MQHNT0OZLOV" hidden="1">Operating #REF!</definedName>
    <definedName name="BExGO04A4H4DR5XG0TLGW9G88NCS" localSheetId="14" hidden="1">#REF!</definedName>
    <definedName name="BExGO04A4H4DR5XG0TLGW9G88NCS" hidden="1">#REF!</definedName>
    <definedName name="BExGO2O0V6UYDY26AX8OSN72F77N" localSheetId="14" hidden="1">#REF!</definedName>
    <definedName name="BExGO2O0V6UYDY26AX8OSN72F77N" hidden="1">#REF!</definedName>
    <definedName name="BExGO641VT398ST5XLI2HQS5JQAD" hidden="1">#N/A</definedName>
    <definedName name="BExGOIUIISNQXQD6W835VGG728WC" hidden="1">#N/A</definedName>
    <definedName name="BExGOQ1NWQCU3UD3SZVMIXTD6KUC" localSheetId="14" hidden="1">List of Journal #REF!</definedName>
    <definedName name="BExGOQ1NWQCU3UD3SZVMIXTD6KUC" hidden="1">List of Journal #REF!</definedName>
    <definedName name="BExGORU76HSU6IHOMNOK4THTE4RC" localSheetId="14" hidden="1">#REF!</definedName>
    <definedName name="BExGORU76HSU6IHOMNOK4THTE4RC" hidden="1">#REF!</definedName>
    <definedName name="BExGP3DP1O1XGI056FVE4IHEBHQ7" localSheetId="14" hidden="1">Gross Profit #REF!</definedName>
    <definedName name="BExGP3DP1O1XGI056FVE4IHEBHQ7" hidden="1">Gross Profit #REF!</definedName>
    <definedName name="BExGPB67Y5Q1AD2DELNTBPZ52ZBB" localSheetId="14" hidden="1">Operating #REF!</definedName>
    <definedName name="BExGPB67Y5Q1AD2DELNTBPZ52ZBB" hidden="1">Operating #REF!</definedName>
    <definedName name="BExGPG46GE72MYWRIJI2FT3QV4VE" localSheetId="14" hidden="1">#REF!</definedName>
    <definedName name="BExGPG46GE72MYWRIJI2FT3QV4VE" hidden="1">#REF!</definedName>
    <definedName name="BExGPHGT5KDOCMV2EFS4OVKTWBRD" localSheetId="14" hidden="1">#REF!</definedName>
    <definedName name="BExGPHGT5KDOCMV2EFS4OVKTWBRD" hidden="1">#REF!</definedName>
    <definedName name="BExGPW00RIXMA4MT34DF7FIN7GX6" localSheetId="14" hidden="1">Group #REF!</definedName>
    <definedName name="BExGPW00RIXMA4MT34DF7FIN7GX6" hidden="1">Group #REF!</definedName>
    <definedName name="BExGPX775CKGN7R6K7ZIYN7GSTGU" localSheetId="14" hidden="1">Analysis Report All #REF!</definedName>
    <definedName name="BExGPX775CKGN7R6K7ZIYN7GSTGU" hidden="1">Analysis Report All #REF!</definedName>
    <definedName name="BExGPYZWIHW37IAE7259L9BUVAHR" localSheetId="14" hidden="1">Operating #REF!</definedName>
    <definedName name="BExGPYZWIHW37IAE7259L9BUVAHR" hidden="1">Operating #REF!</definedName>
    <definedName name="BExGPZ5982NP6QY11NBYVUDLQGQ1" localSheetId="14" hidden="1">#REF!</definedName>
    <definedName name="BExGPZ5982NP6QY11NBYVUDLQGQ1" hidden="1">#REF!</definedName>
    <definedName name="BExGQ9HKF6KJ96LIP8PU98XBWKW6" localSheetId="14" hidden="1">List of Journal #REF!</definedName>
    <definedName name="BExGQ9HKF6KJ96LIP8PU98XBWKW6" hidden="1">List of Journal #REF!</definedName>
    <definedName name="BExGQK4HP3S4L1B28HDPHWXUNIPM" localSheetId="14" hidden="1">Analysis Report All #REF!</definedName>
    <definedName name="BExGQK4HP3S4L1B28HDPHWXUNIPM" hidden="1">Analysis Report All #REF!</definedName>
    <definedName name="BExGQZK8H3WC05VW0KFO1JABPMBG" localSheetId="14" hidden="1">Analysis Report All #REF!</definedName>
    <definedName name="BExGQZK8H3WC05VW0KFO1JABPMBG" hidden="1">Analysis Report All #REF!</definedName>
    <definedName name="BExGR29DUJ4WMILC5S4MTKCJJH2Q" localSheetId="14" hidden="1">List of Journal #REF!</definedName>
    <definedName name="BExGR29DUJ4WMILC5S4MTKCJJH2Q" hidden="1">List of Journal #REF!</definedName>
    <definedName name="BExGR4CW3WRIID17GGX4MI9ZDHFE" localSheetId="14" hidden="1">#REF!</definedName>
    <definedName name="BExGR4CW3WRIID17GGX4MI9ZDHFE" hidden="1">#REF!</definedName>
    <definedName name="BExGRCAQL84QTYXGMNCYW90S86QD" localSheetId="14" hidden="1">Operating #REF!</definedName>
    <definedName name="BExGRCAQL84QTYXGMNCYW90S86QD" hidden="1">Operating #REF!</definedName>
    <definedName name="BExGRFAMB4OA62HX4BGRBD8GO8AQ" localSheetId="14" hidden="1">Operating #REF!</definedName>
    <definedName name="BExGRFAMB4OA62HX4BGRBD8GO8AQ" hidden="1">Operating #REF!</definedName>
    <definedName name="BExGRLW0ODB7TYE4SYU4KULAZNNQ" localSheetId="14" hidden="1">Operating #REF!</definedName>
    <definedName name="BExGRLW0ODB7TYE4SYU4KULAZNNQ" hidden="1">Operating #REF!</definedName>
    <definedName name="BExGRMC3L3DN3R85GUN7NG7YWUG8" localSheetId="14" hidden="1">#REF!</definedName>
    <definedName name="BExGRMC3L3DN3R85GUN7NG7YWUG8" hidden="1">#REF!</definedName>
    <definedName name="BExGRSC2FNPTJVSE8J8TK3BSH2S6" localSheetId="14" hidden="1">Analysis Report All Items #REF!</definedName>
    <definedName name="BExGRSC2FNPTJVSE8J8TK3BSH2S6" hidden="1">Analysis Report All Items #REF!</definedName>
    <definedName name="BExGS1X65LNLX838V0YEOP1PNZI2" localSheetId="14" hidden="1">Order #REF!</definedName>
    <definedName name="BExGS1X65LNLX838V0YEOP1PNZI2" hidden="1">Order #REF!</definedName>
    <definedName name="BExGS647QRLZX8W6M421YW73S9X5" localSheetId="14" hidden="1">Balance #REF!</definedName>
    <definedName name="BExGS647QRLZX8W6M421YW73S9X5" hidden="1">Balance #REF!</definedName>
    <definedName name="BExGSA5YB5ZGE4NHDVCZ55TQAJTL" localSheetId="14" hidden="1">#REF!</definedName>
    <definedName name="BExGSA5YB5ZGE4NHDVCZ55TQAJTL" hidden="1">#REF!</definedName>
    <definedName name="BExGSF3XPEM43JJEKYC2IE624Y8W" localSheetId="14" hidden="1">Operating #REF!</definedName>
    <definedName name="BExGSF3XPEM43JJEKYC2IE624Y8W" hidden="1">Operating #REF!</definedName>
    <definedName name="BExGSF9F52XGHB903Q89EU4F0VYR" hidden="1">#N/A</definedName>
    <definedName name="BExGSLJZ3OHT328LARBB7V9OAH03" localSheetId="14" hidden="1">Trade Working #REF!</definedName>
    <definedName name="BExGSLJZ3OHT328LARBB7V9OAH03" hidden="1">Trade Working #REF!</definedName>
    <definedName name="BExGSYW1GKISF0PMUAK3XJK9PEW9" localSheetId="14" hidden="1">#REF!</definedName>
    <definedName name="BExGSYW1GKISF0PMUAK3XJK9PEW9" hidden="1">#REF!</definedName>
    <definedName name="BExGT5XNYJZUBHZSAUTX0B5EBO22" localSheetId="14" hidden="1">#REF!</definedName>
    <definedName name="BExGT5XNYJZUBHZSAUTX0B5EBO22" hidden="1">#REF!</definedName>
    <definedName name="BExGT987TYBU3G6KR9FGTRPC7Q6Q" hidden="1">#N/A</definedName>
    <definedName name="BExGTDVJLOUZ19X9M4P3FH9SP0SV" localSheetId="14" hidden="1">Net Sales #REF!</definedName>
    <definedName name="BExGTDVJLOUZ19X9M4P3FH9SP0SV" hidden="1">Net Sales #REF!</definedName>
    <definedName name="BExGTGVFIF8HOQXR54SK065A8M4K" localSheetId="14" hidden="1">#REF!</definedName>
    <definedName name="BExGTGVFIF8HOQXR54SK065A8M4K" hidden="1">#REF!</definedName>
    <definedName name="BExGTJVBDNV2YB76KMA6R6HXTTMF" localSheetId="14" hidden="1">Analysis Report All #REF!</definedName>
    <definedName name="BExGTJVBDNV2YB76KMA6R6HXTTMF" hidden="1">Analysis Report All #REF!</definedName>
    <definedName name="BExGTLO1KGWR768P0BOA4JNA9JD3" localSheetId="14" hidden="1">#REF!</definedName>
    <definedName name="BExGTLO1KGWR768P0BOA4JNA9JD3" hidden="1">#REF!</definedName>
    <definedName name="BExGTX22YBJVCPO1LJXMD2MZ7R8W" localSheetId="14" hidden="1">Analysis Report All #REF!</definedName>
    <definedName name="BExGTX22YBJVCPO1LJXMD2MZ7R8W" hidden="1">Analysis Report All #REF!</definedName>
    <definedName name="BExGTYEIIC8LU4PLY8HTFCUD1JYT" localSheetId="14" hidden="1">#REF!</definedName>
    <definedName name="BExGTYEIIC8LU4PLY8HTFCUD1JYT" hidden="1">#REF!</definedName>
    <definedName name="BExGU3SQH45LVFAIHNQSYVTZ46CD" localSheetId="14" hidden="1">Net #REF!</definedName>
    <definedName name="BExGU3SQH45LVFAIHNQSYVTZ46CD" hidden="1">Net #REF!</definedName>
    <definedName name="BExGU4P3B8K5D0DMALAJ1F9TGLBL" localSheetId="14" hidden="1">#REF!</definedName>
    <definedName name="BExGU4P3B8K5D0DMALAJ1F9TGLBL" hidden="1">#REF!</definedName>
    <definedName name="BExGU55CD1ZMK5Z91AN5KBED1N4F" localSheetId="14" hidden="1">Operating #REF!</definedName>
    <definedName name="BExGU55CD1ZMK5Z91AN5KBED1N4F" hidden="1">Operating #REF!</definedName>
    <definedName name="BExGU61QNGAC3J39EIIF5TY7F3ZZ" localSheetId="14" hidden="1">Analysis Report All #REF!</definedName>
    <definedName name="BExGU61QNGAC3J39EIIF5TY7F3ZZ" hidden="1">Analysis Report All #REF!</definedName>
    <definedName name="BExGUEVXZYFHR30BIVYBPDRE5E2W" localSheetId="14" hidden="1">Analysis Report All #REF!</definedName>
    <definedName name="BExGUEVXZYFHR30BIVYBPDRE5E2W" hidden="1">Analysis Report All #REF!</definedName>
    <definedName name="BExGUKQ9YPS0G9Y7G9G6902GOG75" hidden="1">#N/A</definedName>
    <definedName name="BExGUQF9N9FKI7S0H30WUAEB5LPD" localSheetId="14" hidden="1">#REF!</definedName>
    <definedName name="BExGUQF9N9FKI7S0H30WUAEB5LPD" hidden="1">#REF!</definedName>
    <definedName name="BExGUSISSNAOHT3VYY66QOAUDNWG" localSheetId="14" hidden="1">Analysis Report All #REF!</definedName>
    <definedName name="BExGUSISSNAOHT3VYY66QOAUDNWG" hidden="1">Analysis Report All #REF!</definedName>
    <definedName name="BExGUVIP60TA4B7X2PFGMBFUSKGX" localSheetId="14"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4" hidden="1">Check Closing #REF!</definedName>
    <definedName name="BExGV42A59BG2MC8R7MY2YUYNKDY" hidden="1">Check Closing #REF!</definedName>
    <definedName name="BExGVM1NJN3448RJPCQL96KTHBDY" localSheetId="14" hidden="1">Personnel in #REF!</definedName>
    <definedName name="BExGVM1NJN3448RJPCQL96KTHBDY" hidden="1">Personnel in #REF!</definedName>
    <definedName name="BExGVOQRU8B56YO7S8ZLMPE7VP8Z" localSheetId="14" hidden="1">Analysis Report All #REF!</definedName>
    <definedName name="BExGVOQRU8B56YO7S8ZLMPE7VP8Z" hidden="1">Analysis Report All #REF!</definedName>
    <definedName name="BExGVRFQJ55EVH1CBRAIQZIGQAMZ" localSheetId="14" hidden="1">Analysis Report All #REF!</definedName>
    <definedName name="BExGVRFQJ55EVH1CBRAIQZIGQAMZ" hidden="1">Analysis Report All #REF!</definedName>
    <definedName name="BExGVV6OOLDQ3TXZK51TTF3YX0WN" localSheetId="14" hidden="1">#REF!</definedName>
    <definedName name="BExGVV6OOLDQ3TXZK51TTF3YX0WN" hidden="1">#REF!</definedName>
    <definedName name="BExGVXFOLJKQ52U5BTJOGEVUD7B4" hidden="1">#N/A</definedName>
    <definedName name="BExGWH2B3UYP8NRVC9C8B8ZDO3F2" localSheetId="14" hidden="1">List of Journal #REF!</definedName>
    <definedName name="BExGWH2B3UYP8NRVC9C8B8ZDO3F2" hidden="1">List of Journal #REF!</definedName>
    <definedName name="BExGWKIB9BPO9P39K4C7ECNNALTZ" localSheetId="14" hidden="1">Trade Working #REF!</definedName>
    <definedName name="BExGWKIB9BPO9P39K4C7ECNNALTZ" hidden="1">Trade Working #REF!</definedName>
    <definedName name="BExGWMGI7HF7TTE6802ZG368CK2Z" localSheetId="14" hidden="1">Gross Profit #REF!</definedName>
    <definedName name="BExGWMGI7HF7TTE6802ZG368CK2Z" hidden="1">Gross Profit #REF!</definedName>
    <definedName name="BExGWZY2SUPGBDYOVX34XH4FAT3F" localSheetId="14" hidden="1">#REF!</definedName>
    <definedName name="BExGWZY2SUPGBDYOVX34XH4FAT3F" hidden="1">#REF!</definedName>
    <definedName name="BExGX6U988MCFIGDA1282F92U9AA" localSheetId="14"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4" hidden="1">Analysis Report All #REF!</definedName>
    <definedName name="BExGY7ZYNP421LQXWM5CVDW5145W" hidden="1">Analysis Report All #REF!</definedName>
    <definedName name="BExGYF1G96KVSN5BS7QXZIWS1FHC" localSheetId="14" hidden="1">Operating #REF!</definedName>
    <definedName name="BExGYF1G96KVSN5BS7QXZIWS1FHC" hidden="1">Operating #REF!</definedName>
    <definedName name="BExGYFHPDK8GMPJ2C1MVUH0GR7RZ" localSheetId="14" hidden="1">#REF!</definedName>
    <definedName name="BExGYFHPDK8GMPJ2C1MVUH0GR7RZ" hidden="1">#REF!</definedName>
    <definedName name="BExGYGJJJ3BBCQAOA51WHP01HN73" localSheetId="14" hidden="1">#REF!</definedName>
    <definedName name="BExGYGJJJ3BBCQAOA51WHP01HN73" hidden="1">#REF!</definedName>
    <definedName name="BExGYRC0GWZEVNVTU7ADBOCM4JC7" localSheetId="14" hidden="1">Tabelle #REF!</definedName>
    <definedName name="BExGYRC0GWZEVNVTU7ADBOCM4JC7" hidden="1">Tabelle #REF!</definedName>
    <definedName name="BExGYT4PB2OG84VT93M2EBR0U815" localSheetId="14" hidden="1">Analysis Report All #REF!</definedName>
    <definedName name="BExGYT4PB2OG84VT93M2EBR0U815" hidden="1">Analysis Report All #REF!</definedName>
    <definedName name="BExGZ77OY9FSXJFUXKXOQ9K8JSSS" localSheetId="14" hidden="1">Analysis Report All #REF!</definedName>
    <definedName name="BExGZ77OY9FSXJFUXKXOQ9K8JSSS" hidden="1">Analysis Report All #REF!</definedName>
    <definedName name="BExGZ7T8U8DMWJDQVN3QU4DCPT9W" localSheetId="14" hidden="1">Order #REF!</definedName>
    <definedName name="BExGZ7T8U8DMWJDQVN3QU4DCPT9W" hidden="1">Order #REF!</definedName>
    <definedName name="BExGZANTK82UH6SAW1Y3M5ZSE9LN" localSheetId="14" hidden="1">#REF!</definedName>
    <definedName name="BExGZANTK82UH6SAW1Y3M5ZSE9LN" hidden="1">#REF!</definedName>
    <definedName name="BExGZCGM3YAGIPPUTNX2UK92ZFQU" localSheetId="14" hidden="1">Balance #REF!</definedName>
    <definedName name="BExGZCGM3YAGIPPUTNX2UK92ZFQU" hidden="1">Balance #REF!</definedName>
    <definedName name="BExGZJ78ZWZCVHZ3BKEKFJZ6MAEO" localSheetId="14" hidden="1">#REF!</definedName>
    <definedName name="BExGZJ78ZWZCVHZ3BKEKFJZ6MAEO" hidden="1">#REF!</definedName>
    <definedName name="BExGZRAKWWMAC6VK7UP5A3SEQ36U" localSheetId="14" hidden="1">Net #REF!</definedName>
    <definedName name="BExGZRAKWWMAC6VK7UP5A3SEQ36U" hidden="1">Net #REF!</definedName>
    <definedName name="BExGZV1JCDVOAHOA8V75WT1AY2O3" localSheetId="14" hidden="1">Analysis Report All #REF!</definedName>
    <definedName name="BExGZV1JCDVOAHOA8V75WT1AY2O3" hidden="1">Analysis Report All #REF!</definedName>
    <definedName name="BExGZYSBQTP6I5KGTOUY7X90N2G3" localSheetId="14" hidden="1">#REF!</definedName>
    <definedName name="BExGZYSBQTP6I5KGTOUY7X90N2G3" hidden="1">#REF!</definedName>
    <definedName name="BExH022ZUEBLYV7CMZ7W0ZBD3N3B" localSheetId="14" hidden="1">Analysis Report All #REF!</definedName>
    <definedName name="BExH022ZUEBLYV7CMZ7W0ZBD3N3B" hidden="1">Analysis Report All #REF!</definedName>
    <definedName name="BExH0H2H4SK6ZGIM4D0W36EM9XJ5" localSheetId="14" hidden="1">Operating #REF!</definedName>
    <definedName name="BExH0H2H4SK6ZGIM4D0W36EM9XJ5" hidden="1">Operating #REF!</definedName>
    <definedName name="BExH0HTET69PRSZZ4A3OD9HVNLQV" localSheetId="14" hidden="1">#REF!</definedName>
    <definedName name="BExH0HTET69PRSZZ4A3OD9HVNLQV" hidden="1">#REF!</definedName>
    <definedName name="BExH0M0FDN12YBOCKL3XL2Z7T7Y8" localSheetId="14" hidden="1">#REF!</definedName>
    <definedName name="BExH0M0FDN12YBOCKL3XL2Z7T7Y8" hidden="1">#REF!</definedName>
    <definedName name="BExH0PRDZY3308745UN731OZNLPL" localSheetId="14" hidden="1">Operating #REF!</definedName>
    <definedName name="BExH0PRDZY3308745UN731OZNLPL" hidden="1">Operating #REF!</definedName>
    <definedName name="BExH0RUX71DYFINEZ85N2W3U9FJM" localSheetId="14" hidden="1">Analysis Report All #REF!</definedName>
    <definedName name="BExH0RUX71DYFINEZ85N2W3U9FJM" hidden="1">Analysis Report All #REF!</definedName>
    <definedName name="BExH0UUT6Z0HG896BUKRXAGKBNMK" localSheetId="14" hidden="1">Balance #REF!</definedName>
    <definedName name="BExH0UUT6Z0HG896BUKRXAGKBNMK" hidden="1">Balance #REF!</definedName>
    <definedName name="BExH1273M4M5D9DQ52ARQL1026E0" localSheetId="14" hidden="1">Group Balance #REF!</definedName>
    <definedName name="BExH1273M4M5D9DQ52ARQL1026E0" hidden="1">Group Balance #REF!</definedName>
    <definedName name="BExH15N8PDHCZZ1GNGINQ775YBR2" localSheetId="14" hidden="1">#REF!</definedName>
    <definedName name="BExH15N8PDHCZZ1GNGINQ775YBR2" hidden="1">#REF!</definedName>
    <definedName name="BExH16ZQX720JWYWON7P44F9VKZ4" localSheetId="14" hidden="1">Balance #REF!</definedName>
    <definedName name="BExH16ZQX720JWYWON7P44F9VKZ4" hidden="1">Balance #REF!</definedName>
    <definedName name="BExH17W35ZAM77IERBFOPBU41V86" localSheetId="14" hidden="1">Group Operating #REF!</definedName>
    <definedName name="BExH17W35ZAM77IERBFOPBU41V86" hidden="1">Group Operating #REF!</definedName>
    <definedName name="BExH18N3RLF1TJ5YH3OSV4G9PEYD" localSheetId="14" hidden="1">Analysis Report All Items #REF!</definedName>
    <definedName name="BExH18N3RLF1TJ5YH3OSV4G9PEYD" hidden="1">Analysis Report All Items #REF!</definedName>
    <definedName name="BExH1JFFHEBFX9BWJMNIA3N66R3Z" localSheetId="14" hidden="1">#REF!</definedName>
    <definedName name="BExH1JFFHEBFX9BWJMNIA3N66R3Z" hidden="1">#REF!</definedName>
    <definedName name="BExH1OITAHTGQMMR55O0K4ABEN9Z" localSheetId="14" hidden="1">Group Balance #REF!</definedName>
    <definedName name="BExH1OITAHTGQMMR55O0K4ABEN9Z" hidden="1">Group Balance #REF!</definedName>
    <definedName name="BExH1PKP9QP6G2Z8TRC2DDZ99MTM" localSheetId="14" hidden="1">Check Closing #REF!</definedName>
    <definedName name="BExH1PKP9QP6G2Z8TRC2DDZ99MTM" hidden="1">Check Closing #REF!</definedName>
    <definedName name="BExH1QH15AQEDG58CF9DL1PJVX2B" localSheetId="14" hidden="1">#REF!</definedName>
    <definedName name="BExH1QH15AQEDG58CF9DL1PJVX2B" hidden="1">#REF!</definedName>
    <definedName name="BExH1X2F6SVLTULG6BTHLFQSRGLG" localSheetId="14"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hidden="1">#N/A</definedName>
    <definedName name="BExH2509007W1IPCCG0NX3H4V4GN" hidden="1">#REF!</definedName>
    <definedName name="BExH2I1NO1NW6QFL427BSCC4MJM7" localSheetId="14" hidden="1">Order #REF!</definedName>
    <definedName name="BExH2I1NO1NW6QFL427BSCC4MJM7" hidden="1">Order #REF!</definedName>
    <definedName name="BExH2RSAX731V05GE7JZ65121T9N" localSheetId="14" hidden="1">Balance #REF!</definedName>
    <definedName name="BExH2RSAX731V05GE7JZ65121T9N" hidden="1">Balance #REF!</definedName>
    <definedName name="BExH3A2GBLA9VU4VZEEH12IIRS2D" localSheetId="14" hidden="1">Analysis Report All #REF!</definedName>
    <definedName name="BExH3A2GBLA9VU4VZEEH12IIRS2D" hidden="1">Analysis Report All #REF!</definedName>
    <definedName name="BExH3BKERZKECCIWAK65S4BZXA7Z" localSheetId="14" hidden="1">#REF!</definedName>
    <definedName name="BExH3BKERZKECCIWAK65S4BZXA7Z" hidden="1">#REF!</definedName>
    <definedName name="BExH3CM7F3WIX88L34SUE8UCPM5E" localSheetId="14" hidden="1">Analysis Report All #REF!</definedName>
    <definedName name="BExH3CM7F3WIX88L34SUE8UCPM5E" hidden="1">Analysis Report All #REF!</definedName>
    <definedName name="BExH3FWXW8Q6A5V0HFQTCR2JZ8F9" localSheetId="14" hidden="1">Order #REF!</definedName>
    <definedName name="BExH3FWXW8Q6A5V0HFQTCR2JZ8F9" hidden="1">Order #REF!</definedName>
    <definedName name="BExH3IRB6764RQ5HBYRLH6XCT29X" localSheetId="14" hidden="1">#REF!</definedName>
    <definedName name="BExH3IRB6764RQ5HBYRLH6XCT29X" hidden="1">#REF!</definedName>
    <definedName name="BExH3SY72G1ITC1O9435IL5KLN4Y" localSheetId="14" hidden="1">Balance #REF!</definedName>
    <definedName name="BExH3SY72G1ITC1O9435IL5KLN4Y" hidden="1">Balance #REF!</definedName>
    <definedName name="BExH4HTQQ8MAE0UM736UDMTYYANM" localSheetId="14" hidden="1">Trade Working #REF!</definedName>
    <definedName name="BExH4HTQQ8MAE0UM736UDMTYYANM" hidden="1">Trade Working #REF!</definedName>
    <definedName name="BExIFQUO629XQ0EPVSE7158D303T" localSheetId="14" hidden="1">Analysis Report All #REF!</definedName>
    <definedName name="BExIFQUO629XQ0EPVSE7158D303T" hidden="1">Analysis Report All #REF!</definedName>
    <definedName name="BExIG58LAO8NJF0P3AOU736OZAOI" localSheetId="14" hidden="1">Group Net #REF!</definedName>
    <definedName name="BExIG58LAO8NJF0P3AOU736OZAOI" hidden="1">Group Net #REF!</definedName>
    <definedName name="BExIGJBO8R13LV7CZ7C1YCP974NN" localSheetId="14" hidden="1">#REF!</definedName>
    <definedName name="BExIGJBO8R13LV7CZ7C1YCP974NN" hidden="1">#REF!</definedName>
    <definedName name="BExIH2YB9MOJF3F8JY8R7X5FDF12" localSheetId="14" hidden="1">#REF!</definedName>
    <definedName name="BExIH2YB9MOJF3F8JY8R7X5FDF12" hidden="1">#REF!</definedName>
    <definedName name="BExIHFZRKZJCLKQ89DAWQ2DJO0PQ" localSheetId="14" hidden="1">Group #REF!</definedName>
    <definedName name="BExIHFZRKZJCLKQ89DAWQ2DJO0PQ" hidden="1">Group #REF!</definedName>
    <definedName name="BExII0O8POTQOO4Q63AT54UWIHBN" localSheetId="14" hidden="1">Operating #REF!</definedName>
    <definedName name="BExII0O8POTQOO4Q63AT54UWIHBN" hidden="1">Operating #REF!</definedName>
    <definedName name="BExII50LI8I0CDOOZEMIVHVA2V95" localSheetId="14" hidden="1">#REF!</definedName>
    <definedName name="BExII50LI8I0CDOOZEMIVHVA2V95" hidden="1">#REF!</definedName>
    <definedName name="BExIIKGCGUPSDCMZLUSXOJ8FMU33" localSheetId="14" hidden="1">Order #REF!</definedName>
    <definedName name="BExIIKGCGUPSDCMZLUSXOJ8FMU33" hidden="1">Order #REF!</definedName>
    <definedName name="BExIIN5GRFYP6YW0PKKOBQOS0WHZ" localSheetId="14" hidden="1">Group #REF!</definedName>
    <definedName name="BExIIN5GRFYP6YW0PKKOBQOS0WHZ" hidden="1">Group #REF!</definedName>
    <definedName name="BExIIN5HA7X165Y7TCNIHIGE6F4Q" hidden="1">#N/A</definedName>
    <definedName name="BExIIP3HG0YJ2JL3NT02KXR1NWFN" localSheetId="14" hidden="1">Analysis Report All #REF!</definedName>
    <definedName name="BExIIP3HG0YJ2JL3NT02KXR1NWFN" hidden="1">Analysis Report All #REF!</definedName>
    <definedName name="BExIIY37NEVU2LGS1JE4VR9AN6W4" localSheetId="14" hidden="1">#REF!</definedName>
    <definedName name="BExIIY37NEVU2LGS1JE4VR9AN6W4" hidden="1">#REF!</definedName>
    <definedName name="BExIJ0MZCP0ABFB9BIYZOUQ4XNBU" localSheetId="14" hidden="1">Personnel in #REF!</definedName>
    <definedName name="BExIJ0MZCP0ABFB9BIYZOUQ4XNBU" hidden="1">Personnel in #REF!</definedName>
    <definedName name="BExIJ6MMQ386XBAHR8CED23YFWHI" localSheetId="14" hidden="1">Order #REF!</definedName>
    <definedName name="BExIJ6MMQ386XBAHR8CED23YFWHI" hidden="1">Order #REF!</definedName>
    <definedName name="BExIJBF8HW7CDJ03RWTVVD2GCS1O" localSheetId="14" hidden="1">Net Sales #REF!</definedName>
    <definedName name="BExIJBF8HW7CDJ03RWTVVD2GCS1O" hidden="1">Net Sales #REF!</definedName>
    <definedName name="BExIJCX8LTJUI1MUGLK0EOSOUV0A" localSheetId="14" hidden="1">#REF!</definedName>
    <definedName name="BExIJCX8LTJUI1MUGLK0EOSOUV0A" hidden="1">#REF!</definedName>
    <definedName name="BExIJD2PDLJE2CDWGS41FRQWT6ZS" localSheetId="14" hidden="1">#REF!</definedName>
    <definedName name="BExIJD2PDLJE2CDWGS41FRQWT6ZS" hidden="1">#REF!</definedName>
    <definedName name="BExIJN9JN6290S7B4D3O5SDXKYJL" localSheetId="14" hidden="1">Group Trade Working #REF!</definedName>
    <definedName name="BExIJN9JN6290S7B4D3O5SDXKYJL" hidden="1">Group Trade Working #REF!</definedName>
    <definedName name="BExIJWK0NGTGQ4X7D5VIVXD14JHI" localSheetId="14" hidden="1">#REF!</definedName>
    <definedName name="BExIJWK0NGTGQ4X7D5VIVXD14JHI" hidden="1">#REF!</definedName>
    <definedName name="BExIJWPCIYINEJUTXU74VK7WG031" localSheetId="14" hidden="1">#REF!</definedName>
    <definedName name="BExIJWPCIYINEJUTXU74VK7WG031" hidden="1">#REF!</definedName>
    <definedName name="BExIK3W9SJA2E56YXV757SHCGY0A" hidden="1">#REF!</definedName>
    <definedName name="BExIK956S1E3712P7T65BIAS2YQE" hidden="1">#REF!</definedName>
    <definedName name="BExIKQITOPQCQ16JYJC6NQFJ03GZ" hidden="1">#N/A</definedName>
    <definedName name="BExIKRF6AQ6VOO9KCIWSM6FY8M7D" hidden="1">#REF!</definedName>
    <definedName name="BExIKW2ITKACY8951D1S0GZCUY4Q" localSheetId="14" hidden="1">Check Closing #REF!</definedName>
    <definedName name="BExIKW2ITKACY8951D1S0GZCUY4Q" hidden="1">Check Closing #REF!</definedName>
    <definedName name="BExIL0PMZ2SXK9R6MLP43KBU1J2P" localSheetId="14" hidden="1">#REF!</definedName>
    <definedName name="BExIL0PMZ2SXK9R6MLP43KBU1J2P" hidden="1">#REF!</definedName>
    <definedName name="BExIL0V5QJQOAHLE6I8FDMT0YU3X" localSheetId="14" hidden="1">Order #REF!</definedName>
    <definedName name="BExIL0V5QJQOAHLE6I8FDMT0YU3X" hidden="1">Order #REF!</definedName>
    <definedName name="BExIL10H8LIKM7APWQZCJHK80HKB" localSheetId="14" hidden="1">#REF!</definedName>
    <definedName name="BExIL10H8LIKM7APWQZCJHK80HKB" hidden="1">#REF!</definedName>
    <definedName name="BExIL2D3FUGSQ83J8BBS6I8SVT1B" localSheetId="14" hidden="1">Analysis Report All #REF!</definedName>
    <definedName name="BExIL2D3FUGSQ83J8BBS6I8SVT1B" hidden="1">Analysis Report All #REF!</definedName>
    <definedName name="BExIL7LUQONC81L77BG1B4N05ZQB" localSheetId="14" hidden="1">Analysis Report All #REF!</definedName>
    <definedName name="BExIL7LUQONC81L77BG1B4N05ZQB" hidden="1">Analysis Report All #REF!</definedName>
    <definedName name="BExIL8CWAFSS2D3VQXB3VRHBNJBY" localSheetId="14"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4" hidden="1">Trade Working #REF!</definedName>
    <definedName name="BExILVVSHYNB4D2G50I9VH502SJF" hidden="1">Trade Working #REF!</definedName>
    <definedName name="BExIM74C1EYVA1QVTXQW461FQ26I" localSheetId="14" hidden="1">Analysis Report All #REF!</definedName>
    <definedName name="BExIM74C1EYVA1QVTXQW461FQ26I" hidden="1">Analysis Report All #REF!</definedName>
    <definedName name="BExIMGK9Z94TFPWWZFMD10HV0IF6" localSheetId="14" hidden="1">#REF!</definedName>
    <definedName name="BExIMGK9Z94TFPWWZFMD10HV0IF6" hidden="1">#REF!</definedName>
    <definedName name="BExIMPEGKG18TELVC33T4OQTNBWC" hidden="1">#REF!</definedName>
    <definedName name="BExIMPEI997PTK00QBPOCPQ9A074" localSheetId="14" hidden="1">Analysis Report All #REF!</definedName>
    <definedName name="BExIMPEI997PTK00QBPOCPQ9A074" hidden="1">Analysis Report All #REF!</definedName>
    <definedName name="BExIMR78MGO4RXHOEBV40K2UKIFF" localSheetId="14" hidden="1">#REF!</definedName>
    <definedName name="BExIMR78MGO4RXHOEBV40K2UKIFF" hidden="1">#REF!</definedName>
    <definedName name="BExIMSZZZQB6YHUYCY2HAC6QN98D" localSheetId="14" hidden="1">Net #REF!</definedName>
    <definedName name="BExIMSZZZQB6YHUYCY2HAC6QN98D" hidden="1">Net #REF!</definedName>
    <definedName name="BExIN2AHILCGY0M30J35VKJBB42P" localSheetId="14" hidden="1">Analysis Report All #REF!</definedName>
    <definedName name="BExIN2AHILCGY0M30J35VKJBB42P" hidden="1">Analysis Report All #REF!</definedName>
    <definedName name="BExIN4OR435DL1US13JQPOQK8GD5" localSheetId="14" hidden="1">#REF!</definedName>
    <definedName name="BExIN4OR435DL1US13JQPOQK8GD5" hidden="1">#REF!</definedName>
    <definedName name="BExIN66Q1C806HBPPQDUCKDVNS14" localSheetId="14" hidden="1">Trade Working #REF!</definedName>
    <definedName name="BExIN66Q1C806HBPPQDUCKDVNS14" hidden="1">Trade Working #REF!</definedName>
    <definedName name="BExINA2Z6X0BWPR3XCL3OPIYAKIH" localSheetId="14" hidden="1">Group Operating Profit-#REF!</definedName>
    <definedName name="BExINA2Z6X0BWPR3XCL3OPIYAKIH" hidden="1">Group Operating Profit-#REF!</definedName>
    <definedName name="BExINHF9AJUOXNL89K4KKKEQRAPH" hidden="1">#N/A</definedName>
    <definedName name="BExINI6A7H3KSFRFA6UBBDPKW37F" localSheetId="14" hidden="1">#REF!</definedName>
    <definedName name="BExINI6A7H3KSFRFA6UBBDPKW37F" hidden="1">#REF!</definedName>
    <definedName name="BExINIMK8XC3JOBT2EXYFHHH52H0" localSheetId="14" hidden="1">#REF!</definedName>
    <definedName name="BExINIMK8XC3JOBT2EXYFHHH52H0" hidden="1">#REF!</definedName>
    <definedName name="BExINP2H7RQVYMKMILBQXOICV5BH" localSheetId="14" hidden="1">Order #REF!</definedName>
    <definedName name="BExINP2H7RQVYMKMILBQXOICV5BH" hidden="1">Order #REF!</definedName>
    <definedName name="BExINRM3D2VQ2JJA37F36VX24G3S" localSheetId="14" hidden="1">Trade Working #REF!</definedName>
    <definedName name="BExINRM3D2VQ2JJA37F36VX24G3S" hidden="1">Trade Working #REF!</definedName>
    <definedName name="BExIO8EBP7Y7JID70H5J8ZNDGQ27" localSheetId="14" hidden="1">#REF!</definedName>
    <definedName name="BExIO8EBP7Y7JID70H5J8ZNDGQ27" hidden="1">#REF!</definedName>
    <definedName name="BExIOMBXRW5NS4ZPYX9G5QREZ5J6" localSheetId="14" hidden="1">#REF!</definedName>
    <definedName name="BExIOMBXRW5NS4ZPYX9G5QREZ5J6" hidden="1">#REF!</definedName>
    <definedName name="BExIOPMN54L3KORKMAJ1S200B29N" localSheetId="14" hidden="1">Operating #REF!</definedName>
    <definedName name="BExIOPMN54L3KORKMAJ1S200B29N" hidden="1">Operating #REF!</definedName>
    <definedName name="BExIOS0XVDI2IETX7QCWC5W8314B" localSheetId="14" hidden="1">#REF!</definedName>
    <definedName name="BExIOS0XVDI2IETX7QCWC5W8314B" hidden="1">#REF!</definedName>
    <definedName name="BExIOY67VTTBMWXR1B6I1WUZN7IW" localSheetId="14" hidden="1">Group Balance #REF!</definedName>
    <definedName name="BExIOY67VTTBMWXR1B6I1WUZN7IW" hidden="1">Group Balance #REF!</definedName>
    <definedName name="BExIP3V94WZF6VZEEMCXU8CZEGWB" localSheetId="14" hidden="1">Personnel in #REF!</definedName>
    <definedName name="BExIP3V94WZF6VZEEMCXU8CZEGWB" hidden="1">Personnel in #REF!</definedName>
    <definedName name="BExIP70GGXAB2D1BWK8ASYX6QMYY" localSheetId="14" hidden="1">Group #REF!</definedName>
    <definedName name="BExIP70GGXAB2D1BWK8ASYX6QMYY" hidden="1">Group #REF!</definedName>
    <definedName name="BExIP82AECGQDKEXQIWEEZKTWOAU" localSheetId="14" hidden="1">Analysis Report All Items #REF!</definedName>
    <definedName name="BExIP82AECGQDKEXQIWEEZKTWOAU" hidden="1">Analysis Report All Items #REF!</definedName>
    <definedName name="BExIPB25DKX4S2ZCKQN7KWSC3JBF" localSheetId="14" hidden="1">#REF!</definedName>
    <definedName name="BExIPB25DKX4S2ZCKQN7KWSC3JBF" hidden="1">#REF!</definedName>
    <definedName name="BExIPGWIWO5TN2LGNH0VJ5ZFXTV4" hidden="1">#REF!</definedName>
    <definedName name="BExIPIUPPPHJ55PQOQYUJVSWPN21" localSheetId="14" hidden="1">Trade Working #REF!</definedName>
    <definedName name="BExIPIUPPPHJ55PQOQYUJVSWPN21" hidden="1">Trade Working #REF!</definedName>
    <definedName name="BExIPKNFUDPDKOSH5GHDVNA8D66S" localSheetId="14" hidden="1">#REF!</definedName>
    <definedName name="BExIPKNFUDPDKOSH5GHDVNA8D66S" hidden="1">#REF!</definedName>
    <definedName name="BExIPP54320H25ATHI0TVTC8QAOM" localSheetId="14" hidden="1">Analysis Report All #REF!</definedName>
    <definedName name="BExIPP54320H25ATHI0TVTC8QAOM" hidden="1">Analysis Report All #REF!</definedName>
    <definedName name="BExIPROX8TQ0AGBNOI79KGBRUV9R" localSheetId="14" hidden="1">Div Engineering Order #REF!</definedName>
    <definedName name="BExIPROX8TQ0AGBNOI79KGBRUV9R" hidden="1">Div Engineering Order #REF!</definedName>
    <definedName name="BExIPSAGSMTSESS7US87XOQTODR8" localSheetId="14" hidden="1">#REF!</definedName>
    <definedName name="BExIPSAGSMTSESS7US87XOQTODR8" hidden="1">#REF!</definedName>
    <definedName name="BExIPTHN6O5GTOFH4NCSS0MMGYJZ" localSheetId="14" hidden="1">List of Journal #REF!</definedName>
    <definedName name="BExIPTHN6O5GTOFH4NCSS0MMGYJZ" hidden="1">List of Journal #REF!</definedName>
    <definedName name="BExIPXOPDDX08GFA94447W7ZDPF2" localSheetId="14" hidden="1">#REF!</definedName>
    <definedName name="BExIPXOPDDX08GFA94447W7ZDPF2" hidden="1">#REF!</definedName>
    <definedName name="BExIQ1VS9A2FHVD9TUHKG9K8EVVP" localSheetId="14" hidden="1">#REF!</definedName>
    <definedName name="BExIQ1VS9A2FHVD9TUHKG9K8EVVP" hidden="1">#REF!</definedName>
    <definedName name="BExIQ3OJ7M04XCY276IO0LJA5XUK" hidden="1">#REF!</definedName>
    <definedName name="BExIQ5H9E7DBQATKVM3A6Y9PTC87" localSheetId="14" hidden="1">Analysis Report All #REF!</definedName>
    <definedName name="BExIQ5H9E7DBQATKVM3A6Y9PTC87" hidden="1">Analysis Report All #REF!</definedName>
    <definedName name="BExIQ8BO5I5FU0NGE736C8VTK8GJ" localSheetId="14" hidden="1">Analysis Report All Items #REF!</definedName>
    <definedName name="BExIQ8BO5I5FU0NGE736C8VTK8GJ" hidden="1">Analysis Report All Items #REF!</definedName>
    <definedName name="BExIQAQ09GU63H8DHU1LAI2GZ5V2" localSheetId="14" hidden="1">Analysis Report All Items #REF!</definedName>
    <definedName name="BExIQAQ09GU63H8DHU1LAI2GZ5V2" hidden="1">Analysis Report All Items #REF!</definedName>
    <definedName name="BExIQEX12965HY8XMZ6QLFTT2T0B" hidden="1">#N/A</definedName>
    <definedName name="BExIQG9OO2KKBOWTMD1OXY36TEGA" localSheetId="14" hidden="1">#REF!</definedName>
    <definedName name="BExIQG9OO2KKBOWTMD1OXY36TEGA" hidden="1">#REF!</definedName>
    <definedName name="BExIQI2E3KF9152X3YIVOWX6O012" localSheetId="14" hidden="1">Analysis Report All #REF!</definedName>
    <definedName name="BExIQI2E3KF9152X3YIVOWX6O012" hidden="1">Analysis Report All #REF!</definedName>
    <definedName name="BExIQX1W59V670QX7FRT24RJWBE6" localSheetId="14" hidden="1">Operating #REF!</definedName>
    <definedName name="BExIQX1W59V670QX7FRT24RJWBE6" hidden="1">Operating #REF!</definedName>
    <definedName name="BExIQX1XBB31HZTYEEVOBSE3C5A6" localSheetId="14" hidden="1">#REF!</definedName>
    <definedName name="BExIQX1XBB31HZTYEEVOBSE3C5A6" hidden="1">#REF!</definedName>
    <definedName name="BExIR2ALYRP9FW99DK2084J7IIDC" localSheetId="14" hidden="1">#REF!</definedName>
    <definedName name="BExIR2ALYRP9FW99DK2084J7IIDC" hidden="1">#REF!</definedName>
    <definedName name="BExIR7E2QRIWPA54B9QAOOAJ5TP4" localSheetId="14" hidden="1">Analysis Report All #REF!</definedName>
    <definedName name="BExIR7E2QRIWPA54B9QAOOAJ5TP4" hidden="1">Analysis Report All #REF!</definedName>
    <definedName name="BExIR96SPW24F68B9UEBKZZDPL39" hidden="1">#N/A</definedName>
    <definedName name="BExIRAORYG8KRPZFL6L0G384BHDG" localSheetId="14" hidden="1">Analysis Report All #REF!</definedName>
    <definedName name="BExIRAORYG8KRPZFL6L0G384BHDG" hidden="1">Analysis Report All #REF!</definedName>
    <definedName name="BExIRN9VU5MID4BI4OD5D0JXCEF2" localSheetId="14" hidden="1">Analysis Report All #REF!</definedName>
    <definedName name="BExIRN9VU5MID4BI4OD5D0JXCEF2" hidden="1">Analysis Report All #REF!</definedName>
    <definedName name="BExIRQQ1XGLBPAITG53W5ZTUMN3P" localSheetId="14" hidden="1">Net #REF!</definedName>
    <definedName name="BExIRQQ1XGLBPAITG53W5ZTUMN3P" hidden="1">Net #REF!</definedName>
    <definedName name="BExIS1D0AN4YG5512W7Z2F10B4O8" localSheetId="14" hidden="1">Analysis Report All #REF!</definedName>
    <definedName name="BExIS1D0AN4YG5512W7Z2F10B4O8" hidden="1">Analysis Report All #REF!</definedName>
    <definedName name="BExIS77BJDDK18PGI9DSEYZPIL7P" localSheetId="14"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4" hidden="1">Analysis Report All #REF!</definedName>
    <definedName name="BExISCWCAR1OE5LDGJMG7ZNS5828" hidden="1">Analysis Report All #REF!</definedName>
    <definedName name="BExISE8T0L944QVSROCJTEX645X3" localSheetId="14" hidden="1">Net #REF!</definedName>
    <definedName name="BExISE8T0L944QVSROCJTEX645X3" hidden="1">Net #REF!</definedName>
    <definedName name="BExISFQR9AYSIO08FIBJW9G690FU" localSheetId="14" hidden="1">List of Journal #REF!</definedName>
    <definedName name="BExISFQR9AYSIO08FIBJW9G690FU" hidden="1">List of Journal #REF!</definedName>
    <definedName name="BExISQDUP690S78768EK8P93KRS2" localSheetId="14" hidden="1">Personnel in #REF!</definedName>
    <definedName name="BExISQDUP690S78768EK8P93KRS2" hidden="1">Personnel in #REF!</definedName>
    <definedName name="BExISQJ6KNZ63F1U6T2YVYG2Q5G8" localSheetId="14" hidden="1">Order #REF!</definedName>
    <definedName name="BExISQJ6KNZ63F1U6T2YVYG2Q5G8" hidden="1">Order #REF!</definedName>
    <definedName name="BExISRFKJYUZ4AKW44IJF7RF9Y90" localSheetId="14" hidden="1">#REF!</definedName>
    <definedName name="BExISRFKJYUZ4AKW44IJF7RF9Y90" hidden="1">#REF!</definedName>
    <definedName name="BExISVHAOSHJ0K9JU2AJ0SHBWXGR" localSheetId="14" hidden="1">Trade Working #REF!</definedName>
    <definedName name="BExISVHAOSHJ0K9JU2AJ0SHBWXGR" hidden="1">Trade Working #REF!</definedName>
    <definedName name="BExIT1MK8TBAK3SNP36A8FKDQSOK" localSheetId="14" hidden="1">#REF!</definedName>
    <definedName name="BExIT1MK8TBAK3SNP36A8FKDQSOK" hidden="1">#REF!</definedName>
    <definedName name="BExIT2ISB4P7HX84HLFXF3W2Y567" localSheetId="14" hidden="1">Analysis Report All #REF!</definedName>
    <definedName name="BExIT2ISB4P7HX84HLFXF3W2Y567" hidden="1">Analysis Report All #REF!</definedName>
    <definedName name="BExIT40QD8AMD6CYZ17X5EJ6W7MA" localSheetId="14" hidden="1">#REF!</definedName>
    <definedName name="BExIT40QD8AMD6CYZ17X5EJ6W7MA" hidden="1">#REF!</definedName>
    <definedName name="BExIT5IOZLN6CG0JHUVABWZJTBYV" hidden="1">#N/A</definedName>
    <definedName name="BExITRJSJ8EOEU46CIIMPXIKZXG3" localSheetId="14" hidden="1">List of Journal #REF!</definedName>
    <definedName name="BExITRJSJ8EOEU46CIIMPXIKZXG3" hidden="1">List of Journal #REF!</definedName>
    <definedName name="BExITU8VU6VCJDB61BJLGENEKHRS" localSheetId="14" hidden="1">Analysis Report All #REF!</definedName>
    <definedName name="BExITU8VU6VCJDB61BJLGENEKHRS" hidden="1">Analysis Report All #REF!</definedName>
    <definedName name="BExITUP0GKU4LWGX9LFR7IZP8EJO" localSheetId="14" hidden="1">Operating #REF!</definedName>
    <definedName name="BExITUP0GKU4LWGX9LFR7IZP8EJO" hidden="1">Operating #REF!</definedName>
    <definedName name="BExIUH67D5HNT46X1K6A678V0MI1" localSheetId="14" hidden="1">Analysis Report All #REF!</definedName>
    <definedName name="BExIUH67D5HNT46X1K6A678V0MI1" hidden="1">Analysis Report All #REF!</definedName>
    <definedName name="BExIUHMC8XFNOV7EB84LCMRMHJSV" localSheetId="14" hidden="1">Balance #REF!</definedName>
    <definedName name="BExIUHMC8XFNOV7EB84LCMRMHJSV" hidden="1">Balance #REF!</definedName>
    <definedName name="BExIUPEU55BIG3736LXCYXKGC16I" localSheetId="14" hidden="1">Analysis Report All #REF!</definedName>
    <definedName name="BExIUPEU55BIG3736LXCYXKGC16I" hidden="1">Analysis Report All #REF!</definedName>
    <definedName name="BExIUPPMP04EF9549OHBJJJ0YYOG" localSheetId="14" hidden="1">Analysis Report All #REF!</definedName>
    <definedName name="BExIUPPMP04EF9549OHBJJJ0YYOG" hidden="1">Analysis Report All #REF!</definedName>
    <definedName name="BExIURIEHUHLZL0NJ35OMC5LIQP8" localSheetId="14" hidden="1">Analysis Report All #REF!</definedName>
    <definedName name="BExIURIEHUHLZL0NJ35OMC5LIQP8" hidden="1">Analysis Report All #REF!</definedName>
    <definedName name="BExIUTB5OAAXYW0OFMP0PS40SPOB" localSheetId="14" hidden="1">#REF!</definedName>
    <definedName name="BExIUTB5OAAXYW0OFMP0PS40SPOB" hidden="1">#REF!</definedName>
    <definedName name="BExIUYPDT1AM6MWGWQS646PIZIWC" hidden="1">#REF!</definedName>
    <definedName name="BExIV07A6JFYAUX55FRZF9BGDGFZ" localSheetId="14" hidden="1">Analysis Report All #REF!</definedName>
    <definedName name="BExIV07A6JFYAUX55FRZF9BGDGFZ" hidden="1">Analysis Report All #REF!</definedName>
    <definedName name="BExIV3HY4S0YRV1F7XEMF2YHAR2I" localSheetId="14" hidden="1">#REF!</definedName>
    <definedName name="BExIV3HY4S0YRV1F7XEMF2YHAR2I" hidden="1">#REF!</definedName>
    <definedName name="BExIV6HUZFRIFLXW2SICKGTAH1PV" hidden="1">#REF!</definedName>
    <definedName name="BExIVC6WZMHRBRGIBUVX0CO2RK05" hidden="1">#REF!</definedName>
    <definedName name="BExIVGOPOKZYPZ8X9I0A18Z47GN5" hidden="1">#N/A</definedName>
    <definedName name="BExIVMOIPSEWSIHIDDLOXESQ28A0" hidden="1">#REF!</definedName>
    <definedName name="BExIVP2U2FVND2UQ0MQUNHA8XD12" localSheetId="14" hidden="1">Analysis Report All #REF!</definedName>
    <definedName name="BExIVP2U2FVND2UQ0MQUNHA8XD12" hidden="1">Analysis Report All #REF!</definedName>
    <definedName name="BExIVQVKLMGSRYT1LFZH0KUIA4OR" localSheetId="14" hidden="1">#REF!</definedName>
    <definedName name="BExIVQVKLMGSRYT1LFZH0KUIA4OR" hidden="1">#REF!</definedName>
    <definedName name="BExIWCAZC598Y87W1AHY0LMKS46C" localSheetId="14" hidden="1">Group Balance #REF!</definedName>
    <definedName name="BExIWCAZC598Y87W1AHY0LMKS46C" hidden="1">Group Balance #REF!</definedName>
    <definedName name="BExIWHP75DH59F12NNSPO9DDUT8T" localSheetId="14" hidden="1">#REF!</definedName>
    <definedName name="BExIWHP75DH59F12NNSPO9DDUT8T" hidden="1">#REF!</definedName>
    <definedName name="BExIWKE9MGIDWORBI43AWTUNYFAN" localSheetId="14" hidden="1">#REF!</definedName>
    <definedName name="BExIWKE9MGIDWORBI43AWTUNYFAN" hidden="1">#REF!</definedName>
    <definedName name="BExIWLLFQ1GI6NPZ6NFSLP6JU1Y0" localSheetId="14" hidden="1">Operating #REF!</definedName>
    <definedName name="BExIWLLFQ1GI6NPZ6NFSLP6JU1Y0" hidden="1">Operating #REF!</definedName>
    <definedName name="BExIWXKZEOHTP5R8UF43BE9O24P4" localSheetId="14" hidden="1">Net #REF!</definedName>
    <definedName name="BExIWXKZEOHTP5R8UF43BE9O24P4" hidden="1">Net #REF!</definedName>
    <definedName name="BExIX5OAP9KSUE5SIZCW9P39Q4WE" localSheetId="14" hidden="1">#REF!</definedName>
    <definedName name="BExIX5OAP9KSUE5SIZCW9P39Q4WE" hidden="1">#REF!</definedName>
    <definedName name="BExIX76AH8RTG2YWJWQWGSN83HPY" localSheetId="14" hidden="1">#REF!</definedName>
    <definedName name="BExIX76AH8RTG2YWJWQWGSN83HPY" hidden="1">#REF!</definedName>
    <definedName name="BExIX8DGMQU8VP7R87BVJWLE5M0N" hidden="1">#REF!</definedName>
    <definedName name="BExIXF9KT9HSKP35BS5G4V8ALZCO" hidden="1">#REF!</definedName>
    <definedName name="BExIXL3WT3901ZNYYH8AWMI02XZU" hidden="1">#N/A</definedName>
    <definedName name="BExIXNNP0ALPYAAN70E27VDR1EUH" localSheetId="14" hidden="1">Order #REF!</definedName>
    <definedName name="BExIXNNP0ALPYAAN70E27VDR1EUH" hidden="1">Order #REF!</definedName>
    <definedName name="BExIXOELMP14A2HYCKS25WBOX5X1" localSheetId="14" hidden="1">Analysis Report All #REF!</definedName>
    <definedName name="BExIXOELMP14A2HYCKS25WBOX5X1" hidden="1">Analysis Report All #REF!</definedName>
    <definedName name="BExIXQCT4HDH0ZGP88H9D6FTG724" localSheetId="14" hidden="1">#REF!</definedName>
    <definedName name="BExIXQCT4HDH0ZGP88H9D6FTG724" hidden="1">#REF!</definedName>
    <definedName name="BExIXVWCD76IXT80OMBW0AR1BVG7" localSheetId="14" hidden="1">Analysis Report All #REF!</definedName>
    <definedName name="BExIXVWCD76IXT80OMBW0AR1BVG7" hidden="1">Analysis Report All #REF!</definedName>
    <definedName name="BExIXZ71HOOU15XINMRDMQF459SY" localSheetId="14" hidden="1">#REF!</definedName>
    <definedName name="BExIXZ71HOOU15XINMRDMQF459SY" hidden="1">#REF!</definedName>
    <definedName name="BExIY5XWS1C6CORGCIDOKY0C0GPF" localSheetId="14" hidden="1">Group Balance #REF!</definedName>
    <definedName name="BExIY5XWS1C6CORGCIDOKY0C0GPF" hidden="1">Group Balance #REF!</definedName>
    <definedName name="BExIY6ZK288PR9A3MB60B5LLPOF9" localSheetId="14" hidden="1">Analysis Report All #REF!</definedName>
    <definedName name="BExIY6ZK288PR9A3MB60B5LLPOF9" hidden="1">Analysis Report All #REF!</definedName>
    <definedName name="BExIY7VY0W25SO08UY3U1PF2HB25" localSheetId="14" hidden="1">Order #REF!</definedName>
    <definedName name="BExIY7VY0W25SO08UY3U1PF2HB25" hidden="1">Order #REF!</definedName>
    <definedName name="BExIYBHFQAQZD8ZCE4SO69JM1B5A" localSheetId="14" hidden="1">#REF!</definedName>
    <definedName name="BExIYBHFQAQZD8ZCE4SO69JM1B5A" hidden="1">#REF!</definedName>
    <definedName name="BExIYJVIQ0J4101F36V9KYUXW64T" localSheetId="14" hidden="1">Analysis Report All #REF!</definedName>
    <definedName name="BExIYJVIQ0J4101F36V9KYUXW64T" hidden="1">Analysis Report All #REF!</definedName>
    <definedName name="BExIYTBBBZO7B5AFS5ATKRQKNZOQ" localSheetId="14" hidden="1">#REF!</definedName>
    <definedName name="BExIYTBBBZO7B5AFS5ATKRQKNZOQ" hidden="1">#REF!</definedName>
    <definedName name="BExIZFHPPRWQ5CZ88IZ8QT5IPIJ6" hidden="1">#REF!</definedName>
    <definedName name="BExIZGE4LXPOKBIWA5ZJS8VCXUDI" localSheetId="14" hidden="1">Analysis Report All #REF!</definedName>
    <definedName name="BExIZGE4LXPOKBIWA5ZJS8VCXUDI" hidden="1">Analysis Report All #REF!</definedName>
    <definedName name="BExIZPJ9GPQLCMYT1W1A0ISPV7D9" localSheetId="14" hidden="1">Group #REF!</definedName>
    <definedName name="BExIZPJ9GPQLCMYT1W1A0ISPV7D9" hidden="1">Group #REF!</definedName>
    <definedName name="BExIZPZDHC8HGER83WHCZAHOX7LK" localSheetId="14" hidden="1">#REF!</definedName>
    <definedName name="BExIZPZDHC8HGER83WHCZAHOX7LK" hidden="1">#REF!</definedName>
    <definedName name="BExJ01YY4BXH5X4S47YA4DE9ONXO" localSheetId="14" hidden="1">#REF!</definedName>
    <definedName name="BExJ01YY4BXH5X4S47YA4DE9ONXO" hidden="1">#REF!</definedName>
    <definedName name="BExJ02Q1F122YPNMMI7HO2GG97V5" localSheetId="14" hidden="1">Balance #REF!</definedName>
    <definedName name="BExJ02Q1F122YPNMMI7HO2GG97V5" hidden="1">Balance #REF!</definedName>
    <definedName name="BExJ072EDRHJGJH73HLOME4F3P4J" hidden="1">#N/A</definedName>
    <definedName name="BExJ08KCLESSXSZG4MOZDCNOTQMT" localSheetId="14" hidden="1">List of Journal #REF!</definedName>
    <definedName name="BExJ08KCLESSXSZG4MOZDCNOTQMT" hidden="1">List of Journal #REF!</definedName>
    <definedName name="BExJ0DT97ONBM5BU5KFXDVZ4P3YE" localSheetId="14" hidden="1">Operating #REF!</definedName>
    <definedName name="BExJ0DT97ONBM5BU5KFXDVZ4P3YE" hidden="1">Operating #REF!</definedName>
    <definedName name="BExJ1DXALN23JUAKLPS3NJVT9SCM" localSheetId="14" hidden="1">#REF!</definedName>
    <definedName name="BExJ1DXALN23JUAKLPS3NJVT9SCM" hidden="1">#REF!</definedName>
    <definedName name="BExKCEUWEXHEBEO5XJ33WBLHCVNW" localSheetId="14" hidden="1">Trade Working #REF!</definedName>
    <definedName name="BExKCEUWEXHEBEO5XJ33WBLHCVNW" hidden="1">Trade Working #REF!</definedName>
    <definedName name="BExKD88CJ67E5H8C7TP1T4A2T9MX" localSheetId="14" hidden="1">Trade Working #REF!</definedName>
    <definedName name="BExKD88CJ67E5H8C7TP1T4A2T9MX" hidden="1">Trade Working #REF!</definedName>
    <definedName name="BExKDA12YXV3QANAAEEVGQ2U1Q50" localSheetId="14" hidden="1">#REF!</definedName>
    <definedName name="BExKDA12YXV3QANAAEEVGQ2U1Q50" hidden="1">#REF!</definedName>
    <definedName name="BExKDKO0W4AGQO1V7K6Q4VM750FT" localSheetId="14" hidden="1">#REF!</definedName>
    <definedName name="BExKDKO0W4AGQO1V7K6Q4VM750FT" hidden="1">#REF!</definedName>
    <definedName name="BExKDLF10G7W77J87QWH3ZGLUCLW" hidden="1">#REF!</definedName>
    <definedName name="BExKED507A5UUXM3PQVKDLJSAR8W" localSheetId="14" hidden="1">Operating #REF!</definedName>
    <definedName name="BExKED507A5UUXM3PQVKDLJSAR8W" hidden="1">Operating #REF!</definedName>
    <definedName name="BExKEDFSLL8BEX6TMBFAHPM9SPEG" localSheetId="14" hidden="1">Group Balance #REF!</definedName>
    <definedName name="BExKEDFSLL8BEX6TMBFAHPM9SPEG" hidden="1">Group Balance #REF!</definedName>
    <definedName name="BExKELTY64EAXF65WON3D2ZW5QCA" localSheetId="14" hidden="1">Analysis Report All #REF!</definedName>
    <definedName name="BExKELTY64EAXF65WON3D2ZW5QCA" hidden="1">Analysis Report All #REF!</definedName>
    <definedName name="BExKEODPKIREZKLQICGCAV0BVT9D" hidden="1">#N/A</definedName>
    <definedName name="BExKEOOIBMP7N8033EY2CJYCBX6H" localSheetId="14" hidden="1">#REF!</definedName>
    <definedName name="BExKEOOIBMP7N8033EY2CJYCBX6H" hidden="1">#REF!</definedName>
    <definedName name="BExKEUZ2T08ELUIXH56WMOFSOZ9M" hidden="1">#REF!</definedName>
    <definedName name="BExKF0TE84XI8SHH4MLXHDGQFX97" localSheetId="14" hidden="1">List of Journal #REF!</definedName>
    <definedName name="BExKF0TE84XI8SHH4MLXHDGQFX97" hidden="1">List of Journal #REF!</definedName>
    <definedName name="BExKF1476PQQJKISVOZ5HXEDC06Y" localSheetId="14" hidden="1">Business EBIT #REF!</definedName>
    <definedName name="BExKF1476PQQJKISVOZ5HXEDC06Y" hidden="1">Business EBIT #REF!</definedName>
    <definedName name="BExKF97IORORCTVUHEQVH880O21W" localSheetId="14" hidden="1">Order #REF!</definedName>
    <definedName name="BExKF97IORORCTVUHEQVH880O21W" hidden="1">Order #REF!</definedName>
    <definedName name="BExKFA3VI1CZK21SM0N3LZWT9LA1" localSheetId="14" hidden="1">#REF!</definedName>
    <definedName name="BExKFA3VI1CZK21SM0N3LZWT9LA1" hidden="1">#REF!</definedName>
    <definedName name="BExKFINBFV5J2NFRCL4YUO3YF0ZE" localSheetId="14" hidden="1">#REF!</definedName>
    <definedName name="BExKFINBFV5J2NFRCL4YUO3YF0ZE" hidden="1">#REF!</definedName>
    <definedName name="BExKFJECWUEYCDH8CRSJ8HO42VNS" localSheetId="14" hidden="1">Balance #REF!</definedName>
    <definedName name="BExKFJECWUEYCDH8CRSJ8HO42VNS" hidden="1">Balance #REF!</definedName>
    <definedName name="BExKFL73BRCCBW7SAHY266HKRLZG" localSheetId="14" hidden="1">#REF!</definedName>
    <definedName name="BExKFL73BRCCBW7SAHY266HKRLZG" hidden="1">#REF!</definedName>
    <definedName name="BExKFMZTD8E8TQ59HM5N2SMYVAFG" localSheetId="14" hidden="1">Analysis Report All #REF!</definedName>
    <definedName name="BExKFMZTD8E8TQ59HM5N2SMYVAFG" hidden="1">Analysis Report All #REF!</definedName>
    <definedName name="BExKFP8OGGEVIACL7E6W8VH2I58F" localSheetId="14"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4" hidden="1">Check Closing #REF!</definedName>
    <definedName name="BExKG6X9VGSTVJTS7X4Y86COB0QP" hidden="1">Check Closing #REF!</definedName>
    <definedName name="BExKG7DHTT91BWWBB2QI2P3YJ5K4" hidden="1">#N/A</definedName>
    <definedName name="BExKGA2M8GEPGC6VT96NQ364JLR8" localSheetId="14" hidden="1">List of Journal #REF!</definedName>
    <definedName name="BExKGA2M8GEPGC6VT96NQ364JLR8" hidden="1">List of Journal #REF!</definedName>
    <definedName name="BExKGF0L44S78D33WMQ1A75TRKB9" localSheetId="14" hidden="1">#REF!</definedName>
    <definedName name="BExKGF0L44S78D33WMQ1A75TRKB9" hidden="1">#REF!</definedName>
    <definedName name="BExKGF633NGFNWRR5UFS41NPN5FZ" localSheetId="14" hidden="1">Order #REF!</definedName>
    <definedName name="BExKGF633NGFNWRR5UFS41NPN5FZ" hidden="1">Order #REF!</definedName>
    <definedName name="BExKGIWUETX97WQGD7PCSYEPXYZF" localSheetId="14" hidden="1">Operating #REF!</definedName>
    <definedName name="BExKGIWUETX97WQGD7PCSYEPXYZF" hidden="1">Operating #REF!</definedName>
    <definedName name="BExKGNK5YGKP0YHHTAAOV17Z9EIM" localSheetId="14" hidden="1">#REF!</definedName>
    <definedName name="BExKGNK5YGKP0YHHTAAOV17Z9EIM" hidden="1">#REF!</definedName>
    <definedName name="BExKGO0B83U1C3IKSDKWEXAQGESY" localSheetId="14" hidden="1">#REF!</definedName>
    <definedName name="BExKGO0B83U1C3IKSDKWEXAQGESY" hidden="1">#REF!</definedName>
    <definedName name="BExKGQK2COUFK62S6L64W90MHPDI" hidden="1">#REF!</definedName>
    <definedName name="BExKGR069ORDS3I7DSJONQUT1N5L" hidden="1">#N/A</definedName>
    <definedName name="BExKGRLRN7OEK0ZWW8ST89TWXC9E" localSheetId="14" hidden="1">Analysis Report All #REF!</definedName>
    <definedName name="BExKGRLRN7OEK0ZWW8ST89TWXC9E" hidden="1">Analysis Report All #REF!</definedName>
    <definedName name="BExKGUQYDO61DI6UVT2AYANNASAO" localSheetId="14" hidden="1">Operating #REF!</definedName>
    <definedName name="BExKGUQYDO61DI6UVT2AYANNASAO" hidden="1">Operating #REF!</definedName>
    <definedName name="BExKGW3MEUNL5KGQAKD8XODR2Q9U" localSheetId="14" hidden="1">Balance #REF!</definedName>
    <definedName name="BExKGW3MEUNL5KGQAKD8XODR2Q9U" hidden="1">Balance #REF!</definedName>
    <definedName name="BExKH7MX5XSF8YNHPZ83APYC29JD" localSheetId="14" hidden="1">Operating #REF!</definedName>
    <definedName name="BExKH7MX5XSF8YNHPZ83APYC29JD" hidden="1">Operating #REF!</definedName>
    <definedName name="BExKHCFKOWFHO2WW0N7Y5XDXEWAO" localSheetId="14" hidden="1">#REF!</definedName>
    <definedName name="BExKHCFKOWFHO2WW0N7Y5XDXEWAO" hidden="1">#REF!</definedName>
    <definedName name="BExKHDBXVEBQOFEQGVY52AZIBFFQ" localSheetId="14"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4" hidden="1">List of Journal #REF!</definedName>
    <definedName name="BExKHQDCUQWHDY0QNWE627FD8TKH" hidden="1">List of Journal #REF!</definedName>
    <definedName name="BExKHUKF18YSBF5ONF5FN7WCAWQE" localSheetId="14" hidden="1">Analysis Report All #REF!</definedName>
    <definedName name="BExKHUKF18YSBF5ONF5FN7WCAWQE" hidden="1">Analysis Report All #REF!</definedName>
    <definedName name="BExKHXUXB1C1A22XLX8GCI30TFPA" localSheetId="14" hidden="1">#REF!</definedName>
    <definedName name="BExKHXUXB1C1A22XLX8GCI30TFPA" hidden="1">#REF!</definedName>
    <definedName name="BExKHYM0OIBV8UHO26WXH6ATYQP4" localSheetId="14" hidden="1">Balance #REF!</definedName>
    <definedName name="BExKHYM0OIBV8UHO26WXH6ATYQP4" hidden="1">Balance #REF!</definedName>
    <definedName name="BExKI27FQYTWNKYYBPJIMW7YRKTV" localSheetId="14" hidden="1">Balance #REF!</definedName>
    <definedName name="BExKI27FQYTWNKYYBPJIMW7YRKTV" hidden="1">Balance #REF!</definedName>
    <definedName name="BExKI2NKKLZCLGR26LIAUT2LV6KM" localSheetId="14" hidden="1">Analysis Report All #REF!</definedName>
    <definedName name="BExKI2NKKLZCLGR26LIAUT2LV6KM" hidden="1">Analysis Report All #REF!</definedName>
    <definedName name="BExKI2T0L2RN7B94JP2LWUYQE1FP" localSheetId="14" hidden="1">Operating #REF!</definedName>
    <definedName name="BExKI2T0L2RN7B94JP2LWUYQE1FP" hidden="1">Operating #REF!</definedName>
    <definedName name="BExKIB75NWDZ7SJDQ7FSY6G38EXY" localSheetId="14" hidden="1">Analysis Report All #REF!</definedName>
    <definedName name="BExKIB75NWDZ7SJDQ7FSY6G38EXY" hidden="1">Analysis Report All #REF!</definedName>
    <definedName name="BExKIBY2KJHGJHMGAL13SZE791TJ" localSheetId="14"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4" hidden="1">Analysis Report All #REF!</definedName>
    <definedName name="BExKIW0YDFAMCMNL0MIM3MKKRDDR" hidden="1">Analysis Report All #REF!</definedName>
    <definedName name="BExKIYVIV3FSNYYGDPORWNDREEKR" localSheetId="14" hidden="1">Net #REF!</definedName>
    <definedName name="BExKIYVIV3FSNYYGDPORWNDREEKR" hidden="1">Net #REF!</definedName>
    <definedName name="BExKJ49QQO5URJSK5GJDU0UTTK7Y" hidden="1">#N/A</definedName>
    <definedName name="BExKJ97PQM4GVPM03VXKCSHF8BQF" localSheetId="14" hidden="1">Gross Profit bef. Distr. #REF!</definedName>
    <definedName name="BExKJ97PQM4GVPM03VXKCSHF8BQF" hidden="1">Gross Profit bef. Distr. #REF!</definedName>
    <definedName name="BExKJGEMUFJ96MFUSWK8WAJW9XZU" localSheetId="14" hidden="1">Analysis Report All #REF!</definedName>
    <definedName name="BExKJGEMUFJ96MFUSWK8WAJW9XZU" hidden="1">Analysis Report All #REF!</definedName>
    <definedName name="BExKJK5ME8KB7HA0180L7OUZDDGV" localSheetId="14" hidden="1">#REF!</definedName>
    <definedName name="BExKJK5ME8KB7HA0180L7OUZDDGV" hidden="1">#REF!</definedName>
    <definedName name="BExKJRCE54GJUPI35WUDG32KS138" hidden="1">#N/A</definedName>
    <definedName name="BExKJUSJPFUIK20FTVAFJWR2OUYX" hidden="1">#REF!</definedName>
    <definedName name="BExKK84M0EQ8JYX9H8YIO97NU6SH" localSheetId="14" hidden="1">Analysis Report All #REF!</definedName>
    <definedName name="BExKK84M0EQ8JYX9H8YIO97NU6SH" hidden="1">Analysis Report All #REF!</definedName>
    <definedName name="BExKK8VO35I8ECXSS6PDX0DS860V" localSheetId="14" hidden="1">Analysis Report All #REF!</definedName>
    <definedName name="BExKK8VO35I8ECXSS6PDX0DS860V" hidden="1">Analysis Report All #REF!</definedName>
    <definedName name="BExKK8VP5RS3D0UXZVKA37C4SYBP" localSheetId="14" hidden="1">#REF!</definedName>
    <definedName name="BExKK8VP5RS3D0UXZVKA37C4SYBP" hidden="1">#REF!</definedName>
    <definedName name="BExKKIM9NPF6B3SPMPIQB27HQME4" hidden="1">#REF!</definedName>
    <definedName name="BExKKPD3F7YS2YQ6SP6IE2YFXXTU" hidden="1">#N/A</definedName>
    <definedName name="BExKKVYHSVY0BQE32I98O1SPLGN3" localSheetId="14" hidden="1">Analysis Report All #REF!</definedName>
    <definedName name="BExKKVYHSVY0BQE32I98O1SPLGN3" hidden="1">Analysis Report All #REF!</definedName>
    <definedName name="BExKKWK145SN9IY4TII9TTPXWJOS" localSheetId="14" hidden="1">Net #REF!</definedName>
    <definedName name="BExKKWK145SN9IY4TII9TTPXWJOS" hidden="1">Net #REF!</definedName>
    <definedName name="BExKKX05KCZZZPKOR1NE5A8RGVT4" localSheetId="14" hidden="1">#REF!</definedName>
    <definedName name="BExKKX05KCZZZPKOR1NE5A8RGVT4" hidden="1">#REF!</definedName>
    <definedName name="BExKL3G870L59EXLBD78XLHMDN5H" localSheetId="14" hidden="1">Analysis Report All #REF!</definedName>
    <definedName name="BExKL3G870L59EXLBD78XLHMDN5H" hidden="1">Analysis Report All #REF!</definedName>
    <definedName name="BExKL53GK2D82DVHV8GSHAHBY5QO" localSheetId="14" hidden="1">#REF!</definedName>
    <definedName name="BExKL53GK2D82DVHV8GSHAHBY5QO" hidden="1">#REF!</definedName>
    <definedName name="BExKL6QW7E0MHHCHXPGYN18DRXTD" localSheetId="14" hidden="1">Balance #REF!</definedName>
    <definedName name="BExKL6QW7E0MHHCHXPGYN18DRXTD" hidden="1">Balance #REF!</definedName>
    <definedName name="BExKL7703QWQEKLDVVC3PEERUSWZ" localSheetId="14" hidden="1">Trade Working #REF!</definedName>
    <definedName name="BExKL7703QWQEKLDVVC3PEERUSWZ" hidden="1">Trade Working #REF!</definedName>
    <definedName name="BExKLA1EGJB4N0XXBXAWAZD3BDHG" localSheetId="14" hidden="1">Analysis Report All #REF!</definedName>
    <definedName name="BExKLA1EGJB4N0XXBXAWAZD3BDHG" hidden="1">Analysis Report All #REF!</definedName>
    <definedName name="BExKLH31QOQIA4264POWOQ53MVNP" localSheetId="14" hidden="1">Analysis Report All #REF!</definedName>
    <definedName name="BExKLH31QOQIA4264POWOQ53MVNP" hidden="1">Analysis Report All #REF!</definedName>
    <definedName name="BExKLIA82SXX214DQOKSQLZ7WTGP" localSheetId="14" hidden="1">#REF!</definedName>
    <definedName name="BExKLIA82SXX214DQOKSQLZ7WTGP" hidden="1">#REF!</definedName>
    <definedName name="BExKLMHAMBK68M1QJLNQJJ8PPL3G" hidden="1">#REF!</definedName>
    <definedName name="BExKLQDKF5NDG4C5AIPJ3LLT1R59" localSheetId="14" hidden="1">Balance #REF!</definedName>
    <definedName name="BExKLQDKF5NDG4C5AIPJ3LLT1R59" hidden="1">Balance #REF!</definedName>
    <definedName name="BExKLYRO3U5AN5QTW9M4S4LDMN8K" localSheetId="14" hidden="1">#REF!</definedName>
    <definedName name="BExKLYRO3U5AN5QTW9M4S4LDMN8K" hidden="1">#REF!</definedName>
    <definedName name="BExKM8NPNKSGKZKYUK3UA2UCNC27" localSheetId="14" hidden="1">Analysis Report All #REF!</definedName>
    <definedName name="BExKM8NPNKSGKZKYUK3UA2UCNC27" hidden="1">Analysis Report All #REF!</definedName>
    <definedName name="BExKMLE6RF5I2ZHBY7Q85HJIMR5K" localSheetId="14" hidden="1">Gross Profit bef. Distr. #REF!</definedName>
    <definedName name="BExKMLE6RF5I2ZHBY7Q85HJIMR5K" hidden="1">Gross Profit bef. Distr. #REF!</definedName>
    <definedName name="BExKMUONQV6VCZ4KOCYAVM4G8S23" localSheetId="14" hidden="1">Check Closing #REF!</definedName>
    <definedName name="BExKMUONQV6VCZ4KOCYAVM4G8S23" hidden="1">Check Closing #REF!</definedName>
    <definedName name="BExKMWBX4EH3EYJ07UFEM08NB40Z" localSheetId="14" hidden="1">#REF!</definedName>
    <definedName name="BExKMWBX4EH3EYJ07UFEM08NB40Z" hidden="1">#REF!</definedName>
    <definedName name="BExKMZ15Z457XHJ0HRO34IXOHR7V" localSheetId="14" hidden="1">Net #REF!</definedName>
    <definedName name="BExKMZ15Z457XHJ0HRO34IXOHR7V" hidden="1">Net #REF!</definedName>
    <definedName name="BExKMZBTTIH8KC4QCHV3KGO91CUX" localSheetId="14" hidden="1">#REF!</definedName>
    <definedName name="BExKMZBTTIH8KC4QCHV3KGO91CUX" hidden="1">#REF!</definedName>
    <definedName name="BExKNCTBZTSY3MO42VU5PLV6YUHZ" localSheetId="14" hidden="1">#REF!</definedName>
    <definedName name="BExKNCTBZTSY3MO42VU5PLV6YUHZ" hidden="1">#REF!</definedName>
    <definedName name="BExKNOCTY7B5JKCVIWCDHTWDO91E" localSheetId="14" hidden="1">Analysis Report All #REF!</definedName>
    <definedName name="BExKNOCTY7B5JKCVIWCDHTWDO91E" hidden="1">Analysis Report All #REF!</definedName>
    <definedName name="BExKNV8UHVRGT2U8NYNU1ORY98AG" localSheetId="14" hidden="1">Personnel in #REF!</definedName>
    <definedName name="BExKNV8UHVRGT2U8NYNU1ORY98AG" hidden="1">Personnel in #REF!</definedName>
    <definedName name="BExKNZQUKQQG2Y97R74G4O4BJP1L" localSheetId="14" hidden="1">#REF!</definedName>
    <definedName name="BExKNZQUKQQG2Y97R74G4O4BJP1L" hidden="1">#REF!</definedName>
    <definedName name="BExKO01MXK16UFKKZZWVH28TK1D9" localSheetId="14" hidden="1">Analysis Report All #REF!</definedName>
    <definedName name="BExKO01MXK16UFKKZZWVH28TK1D9" hidden="1">Analysis Report All #REF!</definedName>
    <definedName name="BExKO2AHHSGNI1AZOIOW21KPXKPE" localSheetId="14" hidden="1">#REF!</definedName>
    <definedName name="BExKO2AHHSGNI1AZOIOW21KPXKPE" hidden="1">#REF!</definedName>
    <definedName name="BExKO2FXWJWC5IZLDN8JHYILQJ2N" hidden="1">#REF!</definedName>
    <definedName name="BExKO36TU7AWPC62PKKTX4THZG12" localSheetId="14" hidden="1">Analysis Report All #REF!</definedName>
    <definedName name="BExKO36TU7AWPC62PKKTX4THZG12" hidden="1">Analysis Report All #REF!</definedName>
    <definedName name="BExKO6SBFRQ1OL1QLTGQHUBCLGWH" localSheetId="14" hidden="1">Operating #REF!</definedName>
    <definedName name="BExKO6SBFRQ1OL1QLTGQHUBCLGWH" hidden="1">Operating #REF!</definedName>
    <definedName name="BExKOCS3PNYU4ZH5TX38QDWN3TP0" localSheetId="14" hidden="1">Analysis Report All #REF!</definedName>
    <definedName name="BExKOCS3PNYU4ZH5TX38QDWN3TP0" hidden="1">Analysis Report All #REF!</definedName>
    <definedName name="BExKOEA2LUNY127ZP2UZC5MH2O8I" localSheetId="14" hidden="1">Net #REF!</definedName>
    <definedName name="BExKOEA2LUNY127ZP2UZC5MH2O8I" hidden="1">Net #REF!</definedName>
    <definedName name="BExKOL0WAT0SMFQCCL518N5HX8ZF" localSheetId="14" hidden="1">Net #REF!</definedName>
    <definedName name="BExKOL0WAT0SMFQCCL518N5HX8ZF" hidden="1">Net #REF!</definedName>
    <definedName name="BExKOL67IEESNRCWZ6PXLTEPH7AG" localSheetId="14" hidden="1">Analysis Report All #REF!</definedName>
    <definedName name="BExKOL67IEESNRCWZ6PXLTEPH7AG" hidden="1">Analysis Report All #REF!</definedName>
    <definedName name="BExKOVID0F212G94VWKJQKUQASHL" localSheetId="14" hidden="1">#REF!</definedName>
    <definedName name="BExKOVID0F212G94VWKJQKUQASHL" hidden="1">#REF!</definedName>
    <definedName name="BExKP4STVDSB3HUV6CJNHU3W9LDS" localSheetId="14" hidden="1">Net #REF!</definedName>
    <definedName name="BExKP4STVDSB3HUV6CJNHU3W9LDS" hidden="1">Net #REF!</definedName>
    <definedName name="BExKP5P88JXK6Z2H1FK8U9C1VRXB" localSheetId="14" hidden="1">Operating #REF!</definedName>
    <definedName name="BExKP5P88JXK6Z2H1FK8U9C1VRXB" hidden="1">Operating #REF!</definedName>
    <definedName name="BExKP8ZWIBBSTNZOWNWG9FYHPRIF" localSheetId="14" hidden="1">Operating #REF!</definedName>
    <definedName name="BExKP8ZWIBBSTNZOWNWG9FYHPRIF" hidden="1">Operating #REF!</definedName>
    <definedName name="BExKPTOEMFP17A3URZWYWAFOC6JZ" localSheetId="14" hidden="1">Analysis Report All #REF!</definedName>
    <definedName name="BExKPTOEMFP17A3URZWYWAFOC6JZ" hidden="1">Analysis Report All #REF!</definedName>
    <definedName name="BExKQALWGALF1WCQNVA0J5ODBS4G" localSheetId="14" hidden="1">Operating #REF!</definedName>
    <definedName name="BExKQALWGALF1WCQNVA0J5ODBS4G" hidden="1">Operating #REF!</definedName>
    <definedName name="BExKQE7E2I25DCVP6VZT6GDRLCDK" localSheetId="14" hidden="1">#REF!</definedName>
    <definedName name="BExKQE7E2I25DCVP6VZT6GDRLCDK" hidden="1">#REF!</definedName>
    <definedName name="BExKQF98NE65T0JRALT2S7YJDTAR" localSheetId="14" hidden="1">Balance #REF!</definedName>
    <definedName name="BExKQF98NE65T0JRALT2S7YJDTAR" hidden="1">Balance #REF!</definedName>
    <definedName name="BExKQOEA7HV9U5DH9C8JXFD62EKH" localSheetId="14" hidden="1">#REF!</definedName>
    <definedName name="BExKQOEA7HV9U5DH9C8JXFD62EKH" hidden="1">#REF!</definedName>
    <definedName name="BExKQPLFADN9NE410W9LSHFQ6ZOL" hidden="1">#N/A</definedName>
    <definedName name="BExKQQN9LGEE68JDK7V6W91AREHZ" localSheetId="14" hidden="1">#REF!</definedName>
    <definedName name="BExKQQN9LGEE68JDK7V6W91AREHZ" hidden="1">#REF!</definedName>
    <definedName name="BExKQU39D9L8NC53RD21GKBDRFHX" localSheetId="14" hidden="1">Operating #REF!</definedName>
    <definedName name="BExKQU39D9L8NC53RD21GKBDRFHX" hidden="1">Operating #REF!</definedName>
    <definedName name="BExKQVL7HPOIZ4FHANDFMVOJLEPR" localSheetId="14" hidden="1">#REF!</definedName>
    <definedName name="BExKQVL7HPOIZ4FHANDFMVOJLEPR" hidden="1">#REF!</definedName>
    <definedName name="BExKR2BXFK85CWWDKMCLYUGHT1YH" localSheetId="14" hidden="1">#REF!</definedName>
    <definedName name="BExKR2BXFK85CWWDKMCLYUGHT1YH" hidden="1">#REF!</definedName>
    <definedName name="BExKR6Z8WF1GN838OX1X8IHUCT22" hidden="1">#REF!</definedName>
    <definedName name="BExKRF7UXQPVEUKD965BXRVP22VR" hidden="1">#N/A</definedName>
    <definedName name="BExKRKB9ZFLPE9V3Z4ICW5P9MHOU" hidden="1">#REF!</definedName>
    <definedName name="BExKRSJXAF2Z0V9W93BJYSLDWHCK" localSheetId="14" hidden="1">Analysis Report All #REF!</definedName>
    <definedName name="BExKRSJXAF2Z0V9W93BJYSLDWHCK" hidden="1">Analysis Report All #REF!</definedName>
    <definedName name="BExKRWAW9YDIF1HVTDB8UREBMDF1" localSheetId="14" hidden="1">Analysis Report All Items #REF!</definedName>
    <definedName name="BExKRWAW9YDIF1HVTDB8UREBMDF1" hidden="1">Analysis Report All Items #REF!</definedName>
    <definedName name="BExKS3HT7KZY40ESYY7GRXMG9VMS" localSheetId="14" hidden="1">Analysis Report All #REF!</definedName>
    <definedName name="BExKS3HT7KZY40ESYY7GRXMG9VMS" hidden="1">Analysis Report All #REF!</definedName>
    <definedName name="BExKSA37DZTCK6H13HPIKR0ZFVL8" localSheetId="14" hidden="1">#REF!</definedName>
    <definedName name="BExKSA37DZTCK6H13HPIKR0ZFVL8" hidden="1">#REF!</definedName>
    <definedName name="BExKSDOO6R9ZNGZ8MJSG0YK44ZEZ" localSheetId="14" hidden="1">Analysis Report All #REF!</definedName>
    <definedName name="BExKSDOO6R9ZNGZ8MJSG0YK44ZEZ" hidden="1">Analysis Report All #REF!</definedName>
    <definedName name="BExKSFMOMSZYDE0WNC94F40S6636" localSheetId="14" hidden="1">#REF!</definedName>
    <definedName name="BExKSFMOMSZYDE0WNC94F40S6636" hidden="1">#REF!</definedName>
    <definedName name="BExKSPO9BVUXWAZC9BY27H2P4H0Z" localSheetId="14" hidden="1">Analysis Report All #REF!</definedName>
    <definedName name="BExKSPO9BVUXWAZC9BY27H2P4H0Z" hidden="1">Analysis Report All #REF!</definedName>
    <definedName name="BExKSUBEQ7GKRKNWNHLK3DY3M5FV" localSheetId="14" hidden="1">Check Closing #REF!</definedName>
    <definedName name="BExKSUBEQ7GKRKNWNHLK3DY3M5FV" hidden="1">Check Closing #REF!</definedName>
    <definedName name="BExKSX60G1MUS689FXIGYP2F7C62" localSheetId="14" hidden="1">#REF!</definedName>
    <definedName name="BExKSX60G1MUS689FXIGYP2F7C62" hidden="1">#REF!</definedName>
    <definedName name="BExKT0LZY94UU70YGY3RN7ZYL30X" localSheetId="14" hidden="1">Operating #REF!</definedName>
    <definedName name="BExKT0LZY94UU70YGY3RN7ZYL30X" hidden="1">Operating #REF!</definedName>
    <definedName name="BExKT3GJFNGAM09H5F615E36A38C" localSheetId="14" hidden="1">#REF!</definedName>
    <definedName name="BExKT3GJFNGAM09H5F615E36A38C" hidden="1">#REF!</definedName>
    <definedName name="BExKTLL8O8UHSMU3C94G0UGTVSRY" localSheetId="14" hidden="1">Trade Working #REF!</definedName>
    <definedName name="BExKTLL8O8UHSMU3C94G0UGTVSRY" hidden="1">Trade Working #REF!</definedName>
    <definedName name="BExKTPSBXDA6IWQJZ7JRIJOXWKIP" localSheetId="14" hidden="1">Order #REF!</definedName>
    <definedName name="BExKTPSBXDA6IWQJZ7JRIJOXWKIP" hidden="1">Order #REF!</definedName>
    <definedName name="BExKTQU66QM3IEVCRR92T1LKC5QW" localSheetId="14" hidden="1">Operating #REF!</definedName>
    <definedName name="BExKTQU66QM3IEVCRR92T1LKC5QW" hidden="1">Operating #REF!</definedName>
    <definedName name="BExKTSHES3X9UP589CUXO42Z69ES" localSheetId="14" hidden="1">Personnel in #REF!</definedName>
    <definedName name="BExKTSHES3X9UP589CUXO42Z69ES" hidden="1">Personnel in #REF!</definedName>
    <definedName name="BExKTUKYYU0F6TUW1RXV24LRAZFE" localSheetId="14" hidden="1">#REF!</definedName>
    <definedName name="BExKTUKYYU0F6TUW1RXV24LRAZFE" hidden="1">#REF!</definedName>
    <definedName name="BExKTVHCXX7J6D3AOOSMDR7L7JP0" localSheetId="14" hidden="1">Net #REF!</definedName>
    <definedName name="BExKTVHCXX7J6D3AOOSMDR7L7JP0" hidden="1">Net #REF!</definedName>
    <definedName name="BExKU70O6I80HSSQF1WWWD951SNJ" localSheetId="14" hidden="1">#REF!</definedName>
    <definedName name="BExKU70O6I80HSSQF1WWWD951SNJ" hidden="1">#REF!</definedName>
    <definedName name="BExKU7X0MBYJAY4970REY0MM7TSY" localSheetId="14" hidden="1">#REF!</definedName>
    <definedName name="BExKU7X0MBYJAY4970REY0MM7TSY" hidden="1">#REF!</definedName>
    <definedName name="BExKU82I99FEUIZLODXJDOJC96CQ" hidden="1">#REF!</definedName>
    <definedName name="BExKUCPN3QOF8IZTRA4S2TITDXQ0" localSheetId="14" hidden="1">List of Journal #REF!</definedName>
    <definedName name="BExKUCPN3QOF8IZTRA4S2TITDXQ0" hidden="1">List of Journal #REF!</definedName>
    <definedName name="BExKUENVD9MJF69OHRTV1RIDHCW5" localSheetId="14" hidden="1">Personnel in #REF!</definedName>
    <definedName name="BExKUENVD9MJF69OHRTV1RIDHCW5" hidden="1">Personnel in #REF!</definedName>
    <definedName name="BExKUJR9V457BWP7Y1W82B6Y0TNN" localSheetId="14" hidden="1">Order #REF!</definedName>
    <definedName name="BExKUJR9V457BWP7Y1W82B6Y0TNN" hidden="1">Order #REF!</definedName>
    <definedName name="BExKUOJWN6XRXIRPUHUC8K2WY72H" localSheetId="14" hidden="1">Analysis Report All #REF!</definedName>
    <definedName name="BExKUOJWN6XRXIRPUHUC8K2WY72H" hidden="1">Analysis Report All #REF!</definedName>
    <definedName name="BExKUQY92GOKR8MUHFH436L9AWNK" localSheetId="14" hidden="1">Operating #REF!</definedName>
    <definedName name="BExKUQY92GOKR8MUHFH436L9AWNK" hidden="1">Operating #REF!</definedName>
    <definedName name="BExKUTSMQI53P39A57A6ID56ROUY" localSheetId="14" hidden="1">Gross Profit #REF!</definedName>
    <definedName name="BExKUTSMQI53P39A57A6ID56ROUY" hidden="1">Gross Profit #REF!</definedName>
    <definedName name="BExKV9OI7VRDLTLMHPD3KD9E7W2J" localSheetId="14" hidden="1">Group Balance #REF!</definedName>
    <definedName name="BExKV9OI7VRDLTLMHPD3KD9E7W2J" hidden="1">Group Balance #REF!</definedName>
    <definedName name="BExKVAVNXDPY6V18P1CJZP5P9I1O" localSheetId="14" hidden="1">#REF!</definedName>
    <definedName name="BExKVAVNXDPY6V18P1CJZP5P9I1O" hidden="1">#REF!</definedName>
    <definedName name="BExKVD4OIV9CJ91UWB35TT8EE261" hidden="1">#N/A</definedName>
    <definedName name="BExKVDVK6HN74GQPTXICP9BFC8CF" localSheetId="14" hidden="1">#REF!</definedName>
    <definedName name="BExKVDVK6HN74GQPTXICP9BFC8CF" hidden="1">#REF!</definedName>
    <definedName name="BExKVQ5Y5I1S2EMI73GMLCMH5X8P" localSheetId="14" hidden="1">Balance #REF!</definedName>
    <definedName name="BExKVQ5Y5I1S2EMI73GMLCMH5X8P" hidden="1">Balance #REF!</definedName>
    <definedName name="BExKVUYK4ZITJCIIJYZJMM95A4XU" localSheetId="14" hidden="1">Analysis Report All #REF!</definedName>
    <definedName name="BExKVUYK4ZITJCIIJYZJMM95A4XU" hidden="1">Analysis Report All #REF!</definedName>
    <definedName name="BExKVZ5MC4MVFDGDVODNEWAVDHI0" localSheetId="14" hidden="1">Operating #REF!</definedName>
    <definedName name="BExKVZ5MC4MVFDGDVODNEWAVDHI0" hidden="1">Operating #REF!</definedName>
    <definedName name="BExKW0CSH7DA02YSNV64PSEIXB2P" localSheetId="14" hidden="1">#REF!</definedName>
    <definedName name="BExKW0CSH7DA02YSNV64PSEIXB2P" hidden="1">#REF!</definedName>
    <definedName name="BExKWAJN4FHM9TEU9PXT7U6S9Q3S" localSheetId="14" hidden="1">#REF!</definedName>
    <definedName name="BExKWAJN4FHM9TEU9PXT7U6S9Q3S" hidden="1">#REF!</definedName>
    <definedName name="BExKWF1HUKP51Y4958RWNMHWKVL7" localSheetId="14" hidden="1">Net #REF!</definedName>
    <definedName name="BExKWF1HUKP51Y4958RWNMHWKVL7" hidden="1">Net #REF!</definedName>
    <definedName name="BExKWO15BLKJG8WHF3O0A53R0EJ5" localSheetId="14" hidden="1">Operating #REF!</definedName>
    <definedName name="BExKWO15BLKJG8WHF3O0A53R0EJ5" hidden="1">Operating #REF!</definedName>
    <definedName name="BExM94D568DD8EY7OFESPO9TBL11" localSheetId="14" hidden="1">Operating #REF!</definedName>
    <definedName name="BExM94D568DD8EY7OFESPO9TBL11" hidden="1">Operating #REF!</definedName>
    <definedName name="BExM9NUG3Q31X01AI9ZJCZIX25CS" localSheetId="14" hidden="1">#REF!</definedName>
    <definedName name="BExM9NUG3Q31X01AI9ZJCZIX25CS" hidden="1">#REF!</definedName>
    <definedName name="BExMA5TUQ28CIWWJE6OJMX2YCBPP" localSheetId="14" hidden="1">Trade Working #REF!</definedName>
    <definedName name="BExMA5TUQ28CIWWJE6OJMX2YCBPP" hidden="1">Trade Working #REF!</definedName>
    <definedName name="BExMA6Q7YOY5XJSVPP8H730FAPV2" localSheetId="14" hidden="1">Analysis Report All Items #REF!</definedName>
    <definedName name="BExMA6Q7YOY5XJSVPP8H730FAPV2" hidden="1">Analysis Report All Items #REF!</definedName>
    <definedName name="BExMAJ0KV31M1CUYFW46904L8EM4" localSheetId="14" hidden="1">Group Trade Working #REF!</definedName>
    <definedName name="BExMAJ0KV31M1CUYFW46904L8EM4" hidden="1">Group Trade Working #REF!</definedName>
    <definedName name="BExMAJM5EIX1A9Y5NDECQWNDC2ED" localSheetId="14" hidden="1">Analysis Report All #REF!</definedName>
    <definedName name="BExMAJM5EIX1A9Y5NDECQWNDC2ED" hidden="1">Analysis Report All #REF!</definedName>
    <definedName name="BExMAPLYL2EH8FS1XCFHYDYPH448" hidden="1">#N/A</definedName>
    <definedName name="BExMAPWS27HCXH1MARBJP9LGM0J5" localSheetId="14" hidden="1">Operating #REF!</definedName>
    <definedName name="BExMAPWS27HCXH1MARBJP9LGM0J5" hidden="1">Operating #REF!</definedName>
    <definedName name="BExMASLULN2PJJCW14ZG189G4T6S" localSheetId="14" hidden="1">Operating #REF!</definedName>
    <definedName name="BExMASLULN2PJJCW14ZG189G4T6S" hidden="1">Operating #REF!</definedName>
    <definedName name="BExMAXJS82ZJ8RS22VLE0V0LDUII" localSheetId="14" hidden="1">#REF!</definedName>
    <definedName name="BExMAXJS82ZJ8RS22VLE0V0LDUII" hidden="1">#REF!</definedName>
    <definedName name="BExMBGA8IFV8PQTW4HRIJFOG9NSS" localSheetId="14" hidden="1">#REF!</definedName>
    <definedName name="BExMBGA8IFV8PQTW4HRIJFOG9NSS" hidden="1">#REF!</definedName>
    <definedName name="BExMBIJ1RB1D91I2CFDSHVN7EZZS" hidden="1">#REF!</definedName>
    <definedName name="BExMBOOC4RWBD2PYSFEUF10M3B08" localSheetId="14" hidden="1">List of Journal #REF!</definedName>
    <definedName name="BExMBOOC4RWBD2PYSFEUF10M3B08" hidden="1">List of Journal #REF!</definedName>
    <definedName name="BExMBQRPP4E4A70OE0Z0XLUHSU57" localSheetId="14" hidden="1">Operating #REF!</definedName>
    <definedName name="BExMBQRPP4E4A70OE0Z0XLUHSU57" hidden="1">Operating #REF!</definedName>
    <definedName name="BExMBUIN39FOHDRMDZ9H0LMSL1QO" localSheetId="14" hidden="1">Analysis Report All #REF!</definedName>
    <definedName name="BExMBUIN39FOHDRMDZ9H0LMSL1QO" hidden="1">Analysis Report All #REF!</definedName>
    <definedName name="BExMBYPQDG9AYDQ5E8IECVFREPO6" localSheetId="14" hidden="1">#REF!</definedName>
    <definedName name="BExMBYPQDG9AYDQ5E8IECVFREPO6" hidden="1">#REF!</definedName>
    <definedName name="BExMC0NQLTGQEWL1CBWD2VAO8ILJ" localSheetId="14" hidden="1">Net #REF!</definedName>
    <definedName name="BExMC0NQLTGQEWL1CBWD2VAO8ILJ" hidden="1">Net #REF!</definedName>
    <definedName name="BExMC1ET86WGV4VID6GAOVNQL1DL" localSheetId="14" hidden="1">Operating #REF!</definedName>
    <definedName name="BExMC1ET86WGV4VID6GAOVNQL1DL" hidden="1">Operating #REF!</definedName>
    <definedName name="BExMC4997VE6EYTLYIGXQ039QKSQ" hidden="1">#N/A</definedName>
    <definedName name="BExMC5GJEIAUT0VVYXK2YCVU1FY7" localSheetId="14" hidden="1">Net #REF!</definedName>
    <definedName name="BExMC5GJEIAUT0VVYXK2YCVU1FY7" hidden="1">Net #REF!</definedName>
    <definedName name="BExMC61ZIB16IRS9TGL6LFFDNX6Z" localSheetId="14" hidden="1">Trade Working #REF!</definedName>
    <definedName name="BExMC61ZIB16IRS9TGL6LFFDNX6Z" hidden="1">Trade Working #REF!</definedName>
    <definedName name="BExMC79B6HYZAANOLE0EIXZIF10D" localSheetId="14" hidden="1">#REF!</definedName>
    <definedName name="BExMC79B6HYZAANOLE0EIXZIF10D" hidden="1">#REF!</definedName>
    <definedName name="BExMC8B0LAEIF0CME7GGTNJFDN15" localSheetId="14" hidden="1">Trade Working #REF!</definedName>
    <definedName name="BExMC8B0LAEIF0CME7GGTNJFDN15" hidden="1">Trade Working #REF!</definedName>
    <definedName name="BExMCCSTJF8OU8TAC0EER0BLNVJ6" localSheetId="14" hidden="1">#REF!</definedName>
    <definedName name="BExMCCSTJF8OU8TAC0EER0BLNVJ6" hidden="1">#REF!</definedName>
    <definedName name="BExMCFSPWL41J2Z4BFTYJXIWX1ZU" localSheetId="14" hidden="1">#REF!</definedName>
    <definedName name="BExMCFSPWL41J2Z4BFTYJXIWX1ZU" hidden="1">#REF!</definedName>
    <definedName name="BExMCKLDSZMO0UG9WT80AQUNWKU1" localSheetId="14" hidden="1">List of Journal #REF!</definedName>
    <definedName name="BExMCKLDSZMO0UG9WT80AQUNWKU1" hidden="1">List of Journal #REF!</definedName>
    <definedName name="BExMCYTT6TVDWMJXO1NZANRTVNAN" localSheetId="14" hidden="1">#REF!</definedName>
    <definedName name="BExMCYTT6TVDWMJXO1NZANRTVNAN" hidden="1">#REF!</definedName>
    <definedName name="BExMD0H7UB10IJP6XNG9HUN6MZNW" localSheetId="14" hidden="1">Analysis Report All #REF!</definedName>
    <definedName name="BExMD0H7UB10IJP6XNG9HUN6MZNW" hidden="1">Analysis Report All #REF!</definedName>
    <definedName name="BExMD0H91ENVUAF6C018E2I7ZQP2" localSheetId="14" hidden="1">#REF!</definedName>
    <definedName name="BExMD0H91ENVUAF6C018E2I7ZQP2" hidden="1">#REF!</definedName>
    <definedName name="BExMD36AXD9QD8OE96E258J5UTAA" hidden="1">#N/A</definedName>
    <definedName name="BExMD3BMIM9VPVICI2VQJNKYKJBG" localSheetId="14" hidden="1">Analysis Report All #REF!</definedName>
    <definedName name="BExMD3BMIM9VPVICI2VQJNKYKJBG" hidden="1">Analysis Report All #REF!</definedName>
    <definedName name="BExMD5F6IAV108XYJLXUO9HD0IT6" localSheetId="14" hidden="1">#REF!</definedName>
    <definedName name="BExMD5F6IAV108XYJLXUO9HD0IT6" hidden="1">#REF!</definedName>
    <definedName name="BExMDA7SGI9MDQHI6576EAFJMX9Y" localSheetId="14" hidden="1">Operating #REF!</definedName>
    <definedName name="BExMDA7SGI9MDQHI6576EAFJMX9Y" hidden="1">Operating #REF!</definedName>
    <definedName name="BExMDBEXWELFFMVWKGLFQZUQYR9Q" localSheetId="14" hidden="1">Trade Working #REF!</definedName>
    <definedName name="BExMDBEXWELFFMVWKGLFQZUQYR9Q" hidden="1">Trade Working #REF!</definedName>
    <definedName name="BExMDH3Z779O8Z0QJ569LEVMTR6T" localSheetId="14" hidden="1">Analysis Report All #REF!</definedName>
    <definedName name="BExMDH3Z779O8Z0QJ569LEVMTR6T" hidden="1">Analysis Report All #REF!</definedName>
    <definedName name="BExMDIRDK0DI8P86HB7WPH8QWLSQ" localSheetId="14" hidden="1">#REF!</definedName>
    <definedName name="BExMDIRDK0DI8P86HB7WPH8QWLSQ" hidden="1">#REF!</definedName>
    <definedName name="BExMDMNMR2X446PIPCTMWIDX854V" localSheetId="14" hidden="1">Analysis Report All #REF!</definedName>
    <definedName name="BExMDMNMR2X446PIPCTMWIDX854V" hidden="1">Analysis Report All #REF!</definedName>
    <definedName name="BExMDMYA9QQIHPTP7DVXH1JC2RL9" localSheetId="14" hidden="1">Operating #REF!</definedName>
    <definedName name="BExMDMYA9QQIHPTP7DVXH1JC2RL9" hidden="1">Operating #REF!</definedName>
    <definedName name="BExMDPI2FVMORSWDDCVAJ85WYAYO" localSheetId="14" hidden="1">#REF!</definedName>
    <definedName name="BExMDPI2FVMORSWDDCVAJ85WYAYO" hidden="1">#REF!</definedName>
    <definedName name="BExMDUWB7VWHFFR266QXO46BNV2S" localSheetId="14" hidden="1">#REF!</definedName>
    <definedName name="BExMDUWB7VWHFFR266QXO46BNV2S" hidden="1">#REF!</definedName>
    <definedName name="BExME46S0I5RQUP123E172BDCI6C" localSheetId="14" hidden="1">Trade Working #REF!</definedName>
    <definedName name="BExME46S0I5RQUP123E172BDCI6C" hidden="1">Trade Working #REF!</definedName>
    <definedName name="BExME830XJNNNQ5L0WBEK4B2N3M5" localSheetId="14" hidden="1">Operating #REF!</definedName>
    <definedName name="BExME830XJNNNQ5L0WBEK4B2N3M5" hidden="1">Operating #REF!</definedName>
    <definedName name="BExMEAS3F23S5I3EY6QFG78ZU3MZ" localSheetId="14" hidden="1">Analysis Report All #REF!</definedName>
    <definedName name="BExMEAS3F23S5I3EY6QFG78ZU3MZ" hidden="1">Analysis Report All #REF!</definedName>
    <definedName name="BExMEFQ2P14INRTU483C8Z9QQ9FX" localSheetId="14" hidden="1">Operating #REF!</definedName>
    <definedName name="BExMEFQ2P14INRTU483C8Z9QQ9FX" hidden="1">Operating #REF!</definedName>
    <definedName name="BExMEJGZY1S74RNRHGEH0FDQEL3Q" localSheetId="14" hidden="1">Net #REF!</definedName>
    <definedName name="BExMEJGZY1S74RNRHGEH0FDQEL3Q" hidden="1">Net #REF!</definedName>
    <definedName name="BExMEKDEHEPCFLG7SRTHSY71KQK8" localSheetId="14" hidden="1">#REF!</definedName>
    <definedName name="BExMEKDEHEPCFLG7SRTHSY71KQK8" hidden="1">#REF!</definedName>
    <definedName name="BExMEMX0LFSGVKD0XA4BRJ3RH31Y" localSheetId="14" hidden="1">#REF!</definedName>
    <definedName name="BExMEMX0LFSGVKD0XA4BRJ3RH31Y" hidden="1">#REF!</definedName>
    <definedName name="BExMF1LP6FJ21F47W4KDLLKWU7D4" localSheetId="14" hidden="1">Balance #REF!</definedName>
    <definedName name="BExMF1LP6FJ21F47W4KDLLKWU7D4" hidden="1">Balance #REF!</definedName>
    <definedName name="BExMF7WASK5VSY7MRFSI4Z9SVIS8" localSheetId="14" hidden="1">Net #REF!</definedName>
    <definedName name="BExMF7WASK5VSY7MRFSI4Z9SVIS8" hidden="1">Net #REF!</definedName>
    <definedName name="BExMF81S343L48GCQK54A8RPI8FD" localSheetId="14" hidden="1">List of Journal #REF!</definedName>
    <definedName name="BExMF81S343L48GCQK54A8RPI8FD" hidden="1">List of Journal #REF!</definedName>
    <definedName name="BExMFDLBSWFMRDYJ2DZETI3EXKN2" localSheetId="14" hidden="1">#REF!</definedName>
    <definedName name="BExMFDLBSWFMRDYJ2DZETI3EXKN2" hidden="1">#REF!</definedName>
    <definedName name="BExMFPA3VTMXT5LW1OZWPXINQ98B" localSheetId="14" hidden="1">Analysis Report All #REF!</definedName>
    <definedName name="BExMFPA3VTMXT5LW1OZWPXINQ98B" hidden="1">Analysis Report All #REF!</definedName>
    <definedName name="BExMFPQ7PTZOYAMO7TK32TVHV3IU" localSheetId="14" hidden="1">Analysis Report All #REF!</definedName>
    <definedName name="BExMFPQ7PTZOYAMO7TK32TVHV3IU" hidden="1">Analysis Report All #REF!</definedName>
    <definedName name="BExMFUTMG7RD14F4SYGLCM2RSLW9" localSheetId="14" hidden="1">Order #REF!</definedName>
    <definedName name="BExMFUTMG7RD14F4SYGLCM2RSLW9" hidden="1">Order #REF!</definedName>
    <definedName name="BExMFXDF37HYES7OHLRQANMEXXYJ" localSheetId="14" hidden="1">Operating #REF!</definedName>
    <definedName name="BExMFXDF37HYES7OHLRQANMEXXYJ" hidden="1">Operating #REF!</definedName>
    <definedName name="BExMG4POF3R3LF76FJ67AVJYL2ZW" localSheetId="14" hidden="1">Analysis Report All #REF!</definedName>
    <definedName name="BExMG4POF3R3LF76FJ67AVJYL2ZW" hidden="1">Analysis Report All #REF!</definedName>
    <definedName name="BExMGG3PFIHPHX7NXB7HDFI3N12L" localSheetId="14" hidden="1">#REF!</definedName>
    <definedName name="BExMGG3PFIHPHX7NXB7HDFI3N12L" hidden="1">#REF!</definedName>
    <definedName name="BExMGI78UPPE5NSRY7E3SIW6KIH0" localSheetId="14" hidden="1">Analysis Report All #REF!</definedName>
    <definedName name="BExMGI78UPPE5NSRY7E3SIW6KIH0" hidden="1">Analysis Report All #REF!</definedName>
    <definedName name="BExMGISSZUXLFO4U5OXVRL79XFB9" localSheetId="14" hidden="1">Net #REF!</definedName>
    <definedName name="BExMGISSZUXLFO4U5OXVRL79XFB9" hidden="1">Net #REF!</definedName>
    <definedName name="BExMGJZYDMETMUWS1XQVINXJP8VB" localSheetId="14" hidden="1">#REF!</definedName>
    <definedName name="BExMGJZYDMETMUWS1XQVINXJP8VB" hidden="1">#REF!</definedName>
    <definedName name="BExMGOXXNDRIHXNWQFZRSIEASYQ8" localSheetId="14" hidden="1">Net #REF!</definedName>
    <definedName name="BExMGOXXNDRIHXNWQFZRSIEASYQ8" hidden="1">Net #REF!</definedName>
    <definedName name="BExMGPOY7XIFVBDE7SFRQOFJN3IW" localSheetId="14" hidden="1">Group Operating #REF!</definedName>
    <definedName name="BExMGPOY7XIFVBDE7SFRQOFJN3IW" hidden="1">Group Operating #REF!</definedName>
    <definedName name="BExMGWQL2AHASBU0YVHLJTHK9SGB" hidden="1">#N/A</definedName>
    <definedName name="BExMHCX3DD8H0MT2Y7B28P833EQ9" localSheetId="14" hidden="1">#REF!</definedName>
    <definedName name="BExMHCX3DD8H0MT2Y7B28P833EQ9" hidden="1">#REF!</definedName>
    <definedName name="BExMHLWR47FUD3NN2FXPT78JEDQV" localSheetId="14" hidden="1">Analysis Report All #REF!</definedName>
    <definedName name="BExMHLWR47FUD3NN2FXPT78JEDQV" hidden="1">Analysis Report All #REF!</definedName>
    <definedName name="BExMHNEPGZ4ANQD41LXJW3MDETAR" localSheetId="14" hidden="1">#REF!</definedName>
    <definedName name="BExMHNEPGZ4ANQD41LXJW3MDETAR" hidden="1">#REF!</definedName>
    <definedName name="BExMHUAVE82T1NSPUXD71K2WIE6J" localSheetId="14" hidden="1">Group Net #REF!</definedName>
    <definedName name="BExMHUAVE82T1NSPUXD71K2WIE6J" hidden="1">Group Net #REF!</definedName>
    <definedName name="BExMHYY0ZDHJSBX5LWBV4JYSSOTH" localSheetId="14" hidden="1">Trade Working #REF!</definedName>
    <definedName name="BExMHYY0ZDHJSBX5LWBV4JYSSOTH" hidden="1">Trade Working #REF!</definedName>
    <definedName name="BExMHZ3IIW1N1G4B9C971RR7R76M" localSheetId="14" hidden="1">Gross Profit bef. Distr. #REF!</definedName>
    <definedName name="BExMHZ3IIW1N1G4B9C971RR7R76M" hidden="1">Gross Profit bef. Distr. #REF!</definedName>
    <definedName name="BExMI4CEHWNAE0OXGPOSPONL61WF" localSheetId="14" hidden="1">Analysis Report All #REF!</definedName>
    <definedName name="BExMI4CEHWNAE0OXGPOSPONL61WF" hidden="1">Analysis Report All #REF!</definedName>
    <definedName name="BExMI8JB94SBD9EMNJEK7Y2T6GYU" localSheetId="14" hidden="1">#REF!</definedName>
    <definedName name="BExMI8JB94SBD9EMNJEK7Y2T6GYU" hidden="1">#REF!</definedName>
    <definedName name="BExMIBDWYJL2LNKWHSZSTB1XX914" localSheetId="14" hidden="1">Analysis Report All Items #REF!</definedName>
    <definedName name="BExMIBDWYJL2LNKWHSZSTB1XX914" hidden="1">Analysis Report All Items #REF!</definedName>
    <definedName name="BExMIDBYNEFAEW7SNFXWWQAOXJFR" localSheetId="14" hidden="1">Operating #REF!</definedName>
    <definedName name="BExMIDBYNEFAEW7SNFXWWQAOXJFR" hidden="1">Operating #REF!</definedName>
    <definedName name="BExMIIQ5MBWSIHTFWAQADXMZC22Q" localSheetId="14" hidden="1">#REF!</definedName>
    <definedName name="BExMIIQ5MBWSIHTFWAQADXMZC22Q" hidden="1">#REF!</definedName>
    <definedName name="BExMIMBMVITF3Z9JKY5U07T258IR" hidden="1">#N/A</definedName>
    <definedName name="BExMINDGSIMU0NUZQQAE2O1V6U2M" localSheetId="14" hidden="1">Net #REF!</definedName>
    <definedName name="BExMINDGSIMU0NUZQQAE2O1V6U2M" hidden="1">Net #REF!</definedName>
    <definedName name="BExMINTKNDPEOD1T2F2RDBB9HCUO" localSheetId="14" hidden="1">Analysis Report All #REF!</definedName>
    <definedName name="BExMINTKNDPEOD1T2F2RDBB9HCUO" hidden="1">Analysis Report All #REF!</definedName>
    <definedName name="BExMIZT6AN7E6YMW2S87CTCN2UXH" localSheetId="14" hidden="1">#REF!</definedName>
    <definedName name="BExMIZT6AN7E6YMW2S87CTCN2UXH" hidden="1">#REF!</definedName>
    <definedName name="BExMJ15T9F3475M0896SG60TN0SR" hidden="1">#REF!</definedName>
    <definedName name="BExMJ2T1HK5A18KT5S5URUCQ0H42" localSheetId="14" hidden="1">Balance #REF!</definedName>
    <definedName name="BExMJ2T1HK5A18KT5S5URUCQ0H42" hidden="1">Balance #REF!</definedName>
    <definedName name="BExMJ8CLWB709IB5ZD5XTP32E26F" localSheetId="14" hidden="1">List of Journal #REF!</definedName>
    <definedName name="BExMJ8CLWB709IB5ZD5XTP32E26F" hidden="1">List of Journal #REF!</definedName>
    <definedName name="BExMJ8SUHWVFCKFFA1VWRHX5P5FQ" localSheetId="14" hidden="1">#REF!</definedName>
    <definedName name="BExMJ8SUHWVFCKFFA1VWRHX5P5FQ" hidden="1">#REF!</definedName>
    <definedName name="BExMJ9EG0CH3TSV43VX2O58RRIA9" localSheetId="14" hidden="1">Operating #REF!</definedName>
    <definedName name="BExMJ9EG0CH3TSV43VX2O58RRIA9" hidden="1">Operating #REF!</definedName>
    <definedName name="BExMJALKDU7JIEZX6ROXX6BNXIWJ" localSheetId="14" hidden="1">List of Journal #REF!</definedName>
    <definedName name="BExMJALKDU7JIEZX6ROXX6BNXIWJ" hidden="1">List of Journal #REF!</definedName>
    <definedName name="BExMJFE8WFKZXZIK8QNW794MK2RG" localSheetId="14" hidden="1">Group Operating Profit-#REF!</definedName>
    <definedName name="BExMJFE8WFKZXZIK8QNW794MK2RG" hidden="1">Group Operating Profit-#REF!</definedName>
    <definedName name="BExMJJQMM1V08ES3ZWUM13E7A3RK" localSheetId="14" hidden="1">#REF!</definedName>
    <definedName name="BExMJJQMM1V08ES3ZWUM13E7A3RK" hidden="1">#REF!</definedName>
    <definedName name="BExMJJW2NDE78Q6P01D3WHNEZODT" localSheetId="14" hidden="1">List of Journal #REF!</definedName>
    <definedName name="BExMJJW2NDE78Q6P01D3WHNEZODT" hidden="1">List of Journal #REF!</definedName>
    <definedName name="BExMJLU4MOL0V0FKMIQU8OA4UB93" localSheetId="14" hidden="1">Personnel in #REF!</definedName>
    <definedName name="BExMJLU4MOL0V0FKMIQU8OA4UB93" hidden="1">Personnel in #REF!</definedName>
    <definedName name="BExMJU2XUNJ3OR2LCK51J7U4ML4G" hidden="1">#N/A</definedName>
    <definedName name="BExMJYKSARPSV1RS8GIQI6O2PZ4J" localSheetId="14" hidden="1">Operating #REF!</definedName>
    <definedName name="BExMJYKSARPSV1RS8GIQI6O2PZ4J" hidden="1">Operating #REF!</definedName>
    <definedName name="BExMJYVKCHMCBSSB1CBFPASZH3U6" localSheetId="14" hidden="1">Analysis Report All #REF!</definedName>
    <definedName name="BExMJYVKCHMCBSSB1CBFPASZH3U6" hidden="1">Analysis Report All #REF!</definedName>
    <definedName name="BExMKBGQDUZ8AWXYHA3QVMSDVZ3D" localSheetId="14" hidden="1">#REF!</definedName>
    <definedName name="BExMKBGQDUZ8AWXYHA3QVMSDVZ3D" hidden="1">#REF!</definedName>
    <definedName name="BExMKBM1467553LDFZRRKVSHN374" hidden="1">#REF!</definedName>
    <definedName name="BExMKELX0WK1X48QJ17W9OCA4LJD" localSheetId="14" hidden="1">Net #REF!</definedName>
    <definedName name="BExMKELX0WK1X48QJ17W9OCA4LJD" hidden="1">Net #REF!</definedName>
    <definedName name="BExMKGK5FJUC0AU8MABRGDC5ZM70" localSheetId="14" hidden="1">#REF!</definedName>
    <definedName name="BExMKGK5FJUC0AU8MABRGDC5ZM70" hidden="1">#REF!</definedName>
    <definedName name="BExMKJ3RTTN0RLNBWUHVOUM56V80" localSheetId="14" hidden="1">Analysis Report All #REF!</definedName>
    <definedName name="BExMKJ3RTTN0RLNBWUHVOUM56V80" hidden="1">Analysis Report All #REF!</definedName>
    <definedName name="BExMKL1ZJAJBID9TVNHPQXNJNJAB" localSheetId="14" hidden="1">List of Journal #REF!</definedName>
    <definedName name="BExMKL1ZJAJBID9TVNHPQXNJNJAB" hidden="1">List of Journal #REF!</definedName>
    <definedName name="BExMKRHVVIPPZKBVFDWJMLJZNVWC" hidden="1">#N/A</definedName>
    <definedName name="BExMKTW7R5SOV4PHAFGHU3W73DYE" localSheetId="14" hidden="1">#REF!</definedName>
    <definedName name="BExMKTW7R5SOV4PHAFGHU3W73DYE" hidden="1">#REF!</definedName>
    <definedName name="BExMKU7051J2W1RQXGZGE62NBRUZ" localSheetId="14"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4" hidden="1">Personnel in #REF!</definedName>
    <definedName name="BExMLQES7NQUA8JQ15J3N9XWEN6F" hidden="1">Personnel in #REF!</definedName>
    <definedName name="BExMLSYL41GPAQH7N2TOQMJXTS71" localSheetId="14" hidden="1">#REF!</definedName>
    <definedName name="BExMLSYL41GPAQH7N2TOQMJXTS71" hidden="1">#REF!</definedName>
    <definedName name="BExMLY7BW3PLF90RA9G31XS5EWF2" localSheetId="14" hidden="1">Analysis Report All #REF!</definedName>
    <definedName name="BExMLY7BW3PLF90RA9G31XS5EWF2" hidden="1">Analysis Report All #REF!</definedName>
    <definedName name="BExMM05EDZ5ZUTV2ZVR5FF2166OY" localSheetId="14" hidden="1">Trade Working #REF!</definedName>
    <definedName name="BExMM05EDZ5ZUTV2ZVR5FF2166OY" hidden="1">Trade Working #REF!</definedName>
    <definedName name="BExMM0WGQ3WVTD8RX5Y4B0TGNBWS" localSheetId="14" hidden="1">Analysis Report All #REF!</definedName>
    <definedName name="BExMM0WGQ3WVTD8RX5Y4B0TGNBWS" hidden="1">Analysis Report All #REF!</definedName>
    <definedName name="BExMMH8EAZB09XXQ5X4LR0P4NHG9" localSheetId="14" hidden="1">#REF!</definedName>
    <definedName name="BExMMH8EAZB09XXQ5X4LR0P4NHG9" hidden="1">#REF!</definedName>
    <definedName name="BExMMN2VC02QKN7N3HTE5UXDAMAZ" localSheetId="14" hidden="1">Check Closing #REF!</definedName>
    <definedName name="BExMMN2VC02QKN7N3HTE5UXDAMAZ" hidden="1">Check Closing #REF!</definedName>
    <definedName name="BExMMN8D0MZUEX8EON6XF3G32PK6" localSheetId="14" hidden="1">Check Closing #REF!</definedName>
    <definedName name="BExMMN8D0MZUEX8EON6XF3G32PK6" hidden="1">Check Closing #REF!</definedName>
    <definedName name="BExMMTDGRAW0O1X4TOMKWYR1JLK3" localSheetId="14" hidden="1">Analysis Report All #REF!</definedName>
    <definedName name="BExMMTDGRAW0O1X4TOMKWYR1JLK3" hidden="1">Analysis Report All #REF!</definedName>
    <definedName name="BExMMTIXETA5VAKBSOFDD5SRU887" localSheetId="14"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4" hidden="1">Check Closing #REF!</definedName>
    <definedName name="BExMN70AT3XET13WVAGQJJCUHKN1" hidden="1">Check Closing #REF!</definedName>
    <definedName name="BExMN9PEB3VU0OQG1ZMZC8615NTF" localSheetId="14" hidden="1">#REF!</definedName>
    <definedName name="BExMN9PEB3VU0OQG1ZMZC8615NTF" hidden="1">#REF!</definedName>
    <definedName name="BExMNDR4V2VG5RFZDGTAGD3Q9PPG" localSheetId="14"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4" hidden="1">Net #REF!</definedName>
    <definedName name="BExMNQHM9LBXTKR7NO16PD71QFZS" hidden="1">Net #REF!</definedName>
    <definedName name="BExMO1A185FOIDL8I4IOTJ5VDUSD" localSheetId="14" hidden="1">Group Operating #REF!</definedName>
    <definedName name="BExMO1A185FOIDL8I4IOTJ5VDUSD" hidden="1">Group Operating #REF!</definedName>
    <definedName name="BExMOAKK0VYMSSOTIIWTAWGXRDYN" localSheetId="14" hidden="1">Operating #REF!</definedName>
    <definedName name="BExMOAKK0VYMSSOTIIWTAWGXRDYN" hidden="1">Operating #REF!</definedName>
    <definedName name="BExMOD46PEFBD686ZCGYAHXC2GI6" localSheetId="14" hidden="1">Order #REF!</definedName>
    <definedName name="BExMOD46PEFBD686ZCGYAHXC2GI6" hidden="1">Order #REF!</definedName>
    <definedName name="BExMOI29DOEK5R1A5QZPUDKF7N6T" localSheetId="14" hidden="1">#REF!</definedName>
    <definedName name="BExMOI29DOEK5R1A5QZPUDKF7N6T" hidden="1">#REF!</definedName>
    <definedName name="BExMOICX4NSI69J6BNX98XUT22VA" localSheetId="14" hidden="1">Analysis Report All #REF!</definedName>
    <definedName name="BExMOICX4NSI69J6BNX98XUT22VA" hidden="1">Analysis Report All #REF!</definedName>
    <definedName name="BExMOPJV6TV0Y7P76336TB29QV2C" localSheetId="14" hidden="1">Check Closing #REF!</definedName>
    <definedName name="BExMOPJV6TV0Y7P76336TB29QV2C" hidden="1">Check Closing #REF!</definedName>
    <definedName name="BExMORI2VNPIWTBSQA602KUB4DMH" localSheetId="14" hidden="1">Order #REF!</definedName>
    <definedName name="BExMORI2VNPIWTBSQA602KUB4DMH" hidden="1">Order #REF!</definedName>
    <definedName name="BExMOU1UCTW0LSG4N69MTS719OFH" localSheetId="14" hidden="1">Balance #REF!</definedName>
    <definedName name="BExMOU1UCTW0LSG4N69MTS719OFH" hidden="1">Balance #REF!</definedName>
    <definedName name="BExMP06ZFI4TJ7WF3FV5G7BMRNA9" localSheetId="14" hidden="1">#REF!</definedName>
    <definedName name="BExMP06ZFI4TJ7WF3FV5G7BMRNA9" hidden="1">#REF!</definedName>
    <definedName name="BExMP1JMLBFTRI4U5OA5Y8TJ4VM3" localSheetId="14" hidden="1">#REF!</definedName>
    <definedName name="BExMP1JMLBFTRI4U5OA5Y8TJ4VM3" hidden="1">#REF!</definedName>
    <definedName name="BExMP7DWGJMVAFLQ982QQEQLM57W" hidden="1">#N/A</definedName>
    <definedName name="BExMPADT50M52P0GQ0FM1INBI832" localSheetId="14" hidden="1">List of Journal #REF!</definedName>
    <definedName name="BExMPADT50M52P0GQ0FM1INBI832" hidden="1">List of Journal #REF!</definedName>
    <definedName name="BExMPGZ848E38FUH1JBQN97DGWAT" localSheetId="14" hidden="1">#REF!</definedName>
    <definedName name="BExMPGZ848E38FUH1JBQN97DGWAT" hidden="1">#REF!</definedName>
    <definedName name="BExMPJTLN5G1J9VXKBB82G69B8ES" localSheetId="14" hidden="1">#REF!</definedName>
    <definedName name="BExMPJTLN5G1J9VXKBB82G69B8ES" hidden="1">#REF!</definedName>
    <definedName name="BExMPMTICOSMQENOFKQ18K0ZT4S8" hidden="1">#REF!</definedName>
    <definedName name="BExMPYYFQJBT84UJZGUR4MXZN4ZK" localSheetId="14" hidden="1">Personnel in #REF!</definedName>
    <definedName name="BExMPYYFQJBT84UJZGUR4MXZN4ZK" hidden="1">Personnel in #REF!</definedName>
    <definedName name="BExMPYYKZU7CEYXVLA3E77SH1NY4" localSheetId="14" hidden="1">Group Net #REF!</definedName>
    <definedName name="BExMPYYKZU7CEYXVLA3E77SH1NY4" hidden="1">Group Net #REF!</definedName>
    <definedName name="BExMPZJZ5NG64HC3X9AXQOLS44NI" localSheetId="14" hidden="1">Personnel in #REF!</definedName>
    <definedName name="BExMPZJZ5NG64HC3X9AXQOLS44NI" hidden="1">Personnel in #REF!</definedName>
    <definedName name="BExMQ8ZX0XGBVXS9L2KK30UI3T3E" localSheetId="14" hidden="1">#REF!</definedName>
    <definedName name="BExMQ8ZX0XGBVXS9L2KK30UI3T3E" hidden="1">#REF!</definedName>
    <definedName name="BExMQ95E1VQBY2Y3WGMQF08ZCSV1" localSheetId="14" hidden="1">Net #REF!</definedName>
    <definedName name="BExMQ95E1VQBY2Y3WGMQF08ZCSV1" hidden="1">Net #REF!</definedName>
    <definedName name="BExMQ9WBHIHTIZFQVO6XC8R1G9H9" localSheetId="14" hidden="1">#REF!</definedName>
    <definedName name="BExMQ9WBHIHTIZFQVO6XC8R1G9H9" hidden="1">#REF!</definedName>
    <definedName name="BExMQBJLUOJ1BEOLQUDOP6OZFFOK" localSheetId="14" hidden="1">Operating #REF!</definedName>
    <definedName name="BExMQBJLUOJ1BEOLQUDOP6OZFFOK" hidden="1">Operating #REF!</definedName>
    <definedName name="BExMQCLFF35FSJ9DOTMMU4H393ET" localSheetId="14" hidden="1">Operating #REF!</definedName>
    <definedName name="BExMQCLFF35FSJ9DOTMMU4H393ET" hidden="1">Operating #REF!</definedName>
    <definedName name="BExMQEOXBGA416E2C2KLIEO3LL04" localSheetId="14" hidden="1">Order #REF!</definedName>
    <definedName name="BExMQEOXBGA416E2C2KLIEO3LL04" hidden="1">Order #REF!</definedName>
    <definedName name="BExMQGXWZ0HAOOO3J65W23U5KZZ6" localSheetId="14" hidden="1">#REF!</definedName>
    <definedName name="BExMQGXWZ0HAOOO3J65W23U5KZZ6" hidden="1">#REF!</definedName>
    <definedName name="BExMQJ6S92BY1TTQHA3CWVSE62MU" localSheetId="14" hidden="1">Operating #REF!</definedName>
    <definedName name="BExMQJ6S92BY1TTQHA3CWVSE62MU" hidden="1">Operating #REF!</definedName>
    <definedName name="BExMQNOMY54NHSVH0RR53KMBFFQN" localSheetId="14" hidden="1">#REF!</definedName>
    <definedName name="BExMQNOMY54NHSVH0RR53KMBFFQN" hidden="1">#REF!</definedName>
    <definedName name="BExMQPXHT1L5FA53OJSAZ5Q0BMTY" hidden="1">#N/A</definedName>
    <definedName name="BExMQSBR7PL4KLB1Q4961QO45Y4G" localSheetId="14" hidden="1">#REF!</definedName>
    <definedName name="BExMQSBR7PL4KLB1Q4961QO45Y4G" hidden="1">#REF!</definedName>
    <definedName name="BExMQTDM7YRT3KPABSWKTG00YRKO" localSheetId="14" hidden="1">Group Net #REF!</definedName>
    <definedName name="BExMQTDM7YRT3KPABSWKTG00YRKO" hidden="1">Group Net #REF!</definedName>
    <definedName name="BExMQWZ4LWT2SX7LOB47KCZRB0X5" localSheetId="14" hidden="1">Group #REF!</definedName>
    <definedName name="BExMQWZ4LWT2SX7LOB47KCZRB0X5" hidden="1">Group #REF!</definedName>
    <definedName name="BExMR8YQHA7N77HGHY4Y6R30I3XT" localSheetId="14" hidden="1">#REF!</definedName>
    <definedName name="BExMR8YQHA7N77HGHY4Y6R30I3XT" hidden="1">#REF!</definedName>
    <definedName name="BExMR941V2CHM8TJR517W4T2GQKJ" localSheetId="14" hidden="1">#REF!</definedName>
    <definedName name="BExMR941V2CHM8TJR517W4T2GQKJ" hidden="1">#REF!</definedName>
    <definedName name="BExMRARG48WTIURKZGBQQLXI58H3" localSheetId="14" hidden="1">Analysis Report All #REF!</definedName>
    <definedName name="BExMRARG48WTIURKZGBQQLXI58H3" hidden="1">Analysis Report All #REF!</definedName>
    <definedName name="BExMRGGFFZPI6NER2PEXPCZ9JJT7" localSheetId="14" hidden="1">Net Sales #REF!</definedName>
    <definedName name="BExMRGGFFZPI6NER2PEXPCZ9JJT7" hidden="1">Net Sales #REF!</definedName>
    <definedName name="BExMRPAO1Q8XXVJ1GQRRZ7VKK70Y" localSheetId="14" hidden="1">Analysis Report All #REF!</definedName>
    <definedName name="BExMRPAO1Q8XXVJ1GQRRZ7VKK70Y" hidden="1">Analysis Report All #REF!</definedName>
    <definedName name="BExMRQHUEHGF2FS4LCB0THFELGDI" localSheetId="14" hidden="1">#REF!</definedName>
    <definedName name="BExMRQHUEHGF2FS4LCB0THFELGDI" hidden="1">#REF!</definedName>
    <definedName name="BExMRRJNUMGRSDD5GGKKGEIZ6FTS" hidden="1">#REF!</definedName>
    <definedName name="BExMS2HE88TMRHW4I94C615N9ICA" localSheetId="14" hidden="1">Analysis Report All #REF!</definedName>
    <definedName name="BExMS2HE88TMRHW4I94C615N9ICA" hidden="1">Analysis Report All #REF!</definedName>
    <definedName name="BExMSAVHF7RWGI92J9OFH0850OCN" hidden="1">#N/A</definedName>
    <definedName name="BExMSH631CG282AEAAQ0M0J7FCLC" hidden="1">#N/A</definedName>
    <definedName name="BExMSID7UEUNQT9G4A855LL6QZM6" localSheetId="14" hidden="1">Analysis Report All #REF!</definedName>
    <definedName name="BExMSID7UEUNQT9G4A855LL6QZM6" hidden="1">Analysis Report All #REF!</definedName>
    <definedName name="BExMSLD50DOIH2P01MJUW2WF5JF1" localSheetId="14" hidden="1">Net Sales #REF!</definedName>
    <definedName name="BExMSLD50DOIH2P01MJUW2WF5JF1" hidden="1">Net Sales #REF!</definedName>
    <definedName name="BExMSM9IB57K9ZM666KFKDE6D9N2" localSheetId="14" hidden="1">Analysis Report All #REF!</definedName>
    <definedName name="BExMSM9IB57K9ZM666KFKDE6D9N2" hidden="1">Analysis Report All #REF!</definedName>
    <definedName name="BExMTL14WLTH53DP3DXRJGSKQBHI" localSheetId="14" hidden="1">Net #REF!</definedName>
    <definedName name="BExMTL14WLTH53DP3DXRJGSKQBHI" hidden="1">Net #REF!</definedName>
    <definedName name="BExO4D9SWLP6R3LKGGEKQZPJ63ZR" localSheetId="14" hidden="1">Balance #REF!</definedName>
    <definedName name="BExO4D9SWLP6R3LKGGEKQZPJ63ZR" hidden="1">Balance #REF!</definedName>
    <definedName name="BExO4J9LR712G00TVA82VNTG8O7H" localSheetId="14" hidden="1">#REF!</definedName>
    <definedName name="BExO4J9LR712G00TVA82VNTG8O7H" hidden="1">#REF!</definedName>
    <definedName name="BExO4X1YEHWJA72QKYUSS0OO0QYZ" hidden="1">#N/A</definedName>
    <definedName name="BExO59N3HIK4QEV88ABQXGJ2K46J" localSheetId="14" hidden="1">Balance #REF!</definedName>
    <definedName name="BExO59N3HIK4QEV88ABQXGJ2K46J" hidden="1">Balance #REF!</definedName>
    <definedName name="BExO5J8DXOBN6D1A37648ZV77STS" hidden="1">#N/A</definedName>
    <definedName name="BExO5N4MLR981C0Q50AJ4CKT1OSQ" localSheetId="14" hidden="1">Operating #REF!</definedName>
    <definedName name="BExO5N4MLR981C0Q50AJ4CKT1OSQ" hidden="1">Operating #REF!</definedName>
    <definedName name="BExO5YTG38X4DS0T05ZUFSOMLHAO" localSheetId="14" hidden="1">List of Journal #REF!</definedName>
    <definedName name="BExO5YTG38X4DS0T05ZUFSOMLHAO" hidden="1">List of Journal #REF!</definedName>
    <definedName name="BExO6BPEKMT0G8MZHI511HBWAK2D" localSheetId="14" hidden="1">Operating #REF!</definedName>
    <definedName name="BExO6BPEKMT0G8MZHI511HBWAK2D" hidden="1">Operating #REF!</definedName>
    <definedName name="BExO6LQROZDD18YLUD7PMKUXWP36" localSheetId="14" hidden="1">Analysis Report All #REF!</definedName>
    <definedName name="BExO6LQROZDD18YLUD7PMKUXWP36" hidden="1">Analysis Report All #REF!</definedName>
    <definedName name="BExO6RL89KOTSU74CVQCFUU34LDI" localSheetId="14" hidden="1">List of Journal #REF!</definedName>
    <definedName name="BExO6RL89KOTSU74CVQCFUU34LDI" hidden="1">List of Journal #REF!</definedName>
    <definedName name="BExO6S6U9PU374OGDOI36JTF8UQX" localSheetId="14" hidden="1">Analysis Report All #REF!</definedName>
    <definedName name="BExO6S6U9PU374OGDOI36JTF8UQX" hidden="1">Analysis Report All #REF!</definedName>
    <definedName name="BExO734LLWK2QXB48U2F6IHMRLOE" localSheetId="14" hidden="1">Analysis Report All #REF!</definedName>
    <definedName name="BExO734LLWK2QXB48U2F6IHMRLOE" hidden="1">Analysis Report All #REF!</definedName>
    <definedName name="BExO76KQLB5C2BMA8YZL8TRK7GO6" hidden="1">#N/A</definedName>
    <definedName name="BExO7CPTIYEFY7LLENXJZL4I73P6" localSheetId="14" hidden="1">Analysis Report All #REF!</definedName>
    <definedName name="BExO7CPTIYEFY7LLENXJZL4I73P6" hidden="1">Analysis Report All #REF!</definedName>
    <definedName name="BExO7EIJY2ZU28XJDXL1N5KUK12B" localSheetId="14" hidden="1">Net #REF!</definedName>
    <definedName name="BExO7EIJY2ZU28XJDXL1N5KUK12B" hidden="1">Net #REF!</definedName>
    <definedName name="BExO7H7NWAPZE04G9HVSA3XRA3QX" localSheetId="14" hidden="1">#REF!</definedName>
    <definedName name="BExO7H7NWAPZE04G9HVSA3XRA3QX" hidden="1">#REF!</definedName>
    <definedName name="BExO7JB7DMQPGH7K5L75M62O9HG8" hidden="1">#N/A</definedName>
    <definedName name="BExO7JRBB20GXWSOT7UFCCET2VGT" localSheetId="14" hidden="1">Group Balance #REF!</definedName>
    <definedName name="BExO7JRBB20GXWSOT7UFCCET2VGT" hidden="1">Group Balance #REF!</definedName>
    <definedName name="BExO7JWT16PBSFTH2SPD54MM3M5G" localSheetId="14" hidden="1">Group Balance #REF!</definedName>
    <definedName name="BExO7JWT16PBSFTH2SPD54MM3M5G" hidden="1">Group Balance #REF!</definedName>
    <definedName name="BExO7L3YI5FGK5Q3CUWZMZENTBW1" localSheetId="14" hidden="1">Analysis Report All #REF!</definedName>
    <definedName name="BExO7L3YI5FGK5Q3CUWZMZENTBW1" hidden="1">Analysis Report All #REF!</definedName>
    <definedName name="BExO7MWPQQ27XAPCKV0UBH8ZJQM5" localSheetId="14" hidden="1">Gross Profit #REF!</definedName>
    <definedName name="BExO7MWPQQ27XAPCKV0UBH8ZJQM5" hidden="1">Gross Profit #REF!</definedName>
    <definedName name="BExO7OK3SNFGM8SYZF1CGK47T78X" localSheetId="14" hidden="1">Trade Working #REF!</definedName>
    <definedName name="BExO7OK3SNFGM8SYZF1CGK47T78X" hidden="1">Trade Working #REF!</definedName>
    <definedName name="BExO7RUNUNVOE6DG34X4HGFCYJTI" localSheetId="14" hidden="1">Analysis Report All Items #REF!</definedName>
    <definedName name="BExO7RUNUNVOE6DG34X4HGFCYJTI" hidden="1">Analysis Report All Items #REF!</definedName>
    <definedName name="BExO7X3I3L7XMOJ9T61KOPFSH612" localSheetId="14" hidden="1">Analysis Report All #REF!</definedName>
    <definedName name="BExO7X3I3L7XMOJ9T61KOPFSH612" hidden="1">Analysis Report All #REF!</definedName>
    <definedName name="BExO7Z729GJYNZ9A3V24EN20JCWH" localSheetId="14" hidden="1">#REF!</definedName>
    <definedName name="BExO7Z729GJYNZ9A3V24EN20JCWH" hidden="1">#REF!</definedName>
    <definedName name="BExO85HMYXZJ7SONWBKKIAXMCI3C" hidden="1">#REF!</definedName>
    <definedName name="BExO88HJIXM6RJTCYOZ76LLQU1GK" localSheetId="14" hidden="1">Analysis Report All #REF!</definedName>
    <definedName name="BExO88HJIXM6RJTCYOZ76LLQU1GK" hidden="1">Analysis Report All #REF!</definedName>
    <definedName name="BExO89ZIOXN0HOKHY24F7HDZ87UT" localSheetId="14" hidden="1">#REF!</definedName>
    <definedName name="BExO89ZIOXN0HOKHY24F7HDZ87UT" hidden="1">#REF!</definedName>
    <definedName name="BExO8AVPR6V4FJ16MX0X5DDPTCCY" localSheetId="14" hidden="1">Net #REF!</definedName>
    <definedName name="BExO8AVPR6V4FJ16MX0X5DDPTCCY" hidden="1">Net #REF!</definedName>
    <definedName name="BExO8C8B2V03YGUDYM3N8XK3Y1R5" localSheetId="14" hidden="1">Operating #REF!</definedName>
    <definedName name="BExO8C8B2V03YGUDYM3N8XK3Y1R5" hidden="1">Operating #REF!</definedName>
    <definedName name="BExO8FOGQL9V3QA51RQHNGEYCI41" localSheetId="14" hidden="1">#REF!</definedName>
    <definedName name="BExO8FOGQL9V3QA51RQHNGEYCI41" hidden="1">#REF!</definedName>
    <definedName name="BExO8IZ05ZG0XVOL3W41KBQE176A" localSheetId="14" hidden="1">#REF!</definedName>
    <definedName name="BExO8IZ05ZG0XVOL3W41KBQE176A" hidden="1">#REF!</definedName>
    <definedName name="BExO8JKMVIPE7Q3HQV9AG9RWNWJS" localSheetId="14" hidden="1">Operating #REF!</definedName>
    <definedName name="BExO8JKMVIPE7Q3HQV9AG9RWNWJS" hidden="1">Operating #REF!</definedName>
    <definedName name="BExO8Q0NXUFFG7LBX05F1UG0J53X" localSheetId="14" hidden="1">#REF!</definedName>
    <definedName name="BExO8Q0NXUFFG7LBX05F1UG0J53X" hidden="1">#REF!</definedName>
    <definedName name="BExO9CCDJFRAATKPDP7UARIKOV98" localSheetId="14"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4" hidden="1">Operating #REF!</definedName>
    <definedName name="BExO9WKTGV60IQ9LT04MI5TAFWHQ" hidden="1">Operating #REF!</definedName>
    <definedName name="BExO9ZF8DHYWOFD9HB7ZI1F7PVRX" localSheetId="14" hidden="1">Analysis Report All #REF!</definedName>
    <definedName name="BExO9ZF8DHYWOFD9HB7ZI1F7PVRX" hidden="1">Analysis Report All #REF!</definedName>
    <definedName name="BExOA3GX0Z9XFVBEL1UGWAHR3IME" localSheetId="14" hidden="1">Analysis Report All #REF!</definedName>
    <definedName name="BExOA3GX0Z9XFVBEL1UGWAHR3IME" hidden="1">Analysis Report All #REF!</definedName>
    <definedName name="BExOA8EVDO0HP4UMWHRZPHSN7FB0" localSheetId="14" hidden="1">Net Sales #REF!</definedName>
    <definedName name="BExOA8EVDO0HP4UMWHRZPHSN7FB0" hidden="1">Net Sales #REF!</definedName>
    <definedName name="BExOAFWMN5TPXGYH9ILVL5Q8M4IF" localSheetId="14" hidden="1">Operating #REF!</definedName>
    <definedName name="BExOAFWMN5TPXGYH9ILVL5Q8M4IF" hidden="1">Operating #REF!</definedName>
    <definedName name="BExOAG7FBXAL5IP60VNS25AMJLDJ" localSheetId="14" hidden="1">#REF!</definedName>
    <definedName name="BExOAG7FBXAL5IP60VNS25AMJLDJ" hidden="1">#REF!</definedName>
    <definedName name="BExOAGI7XP7W31NADHRDQUHPB9B9" localSheetId="14" hidden="1">#REF!</definedName>
    <definedName name="BExOAGI7XP7W31NADHRDQUHPB9B9" hidden="1">#REF!</definedName>
    <definedName name="BExOAILPR2SGQOCR19RH4WIWPRNG" hidden="1">#REF!</definedName>
    <definedName name="BExOAILQLSWKQ0WCBIS9E74GU42I" localSheetId="14" hidden="1">Net #REF!</definedName>
    <definedName name="BExOAILQLSWKQ0WCBIS9E74GU42I" hidden="1">Net #REF!</definedName>
    <definedName name="BExOAJNK42PQ1IZE3L66XRDNPNVV" localSheetId="14" hidden="1">Analysis Report All #REF!</definedName>
    <definedName name="BExOAJNK42PQ1IZE3L66XRDNPNVV" hidden="1">Analysis Report All #REF!</definedName>
    <definedName name="BExOAMCJJ8BGUZWGOSPXANMB2VRE" localSheetId="14" hidden="1">Analysis Report All Items #REF!</definedName>
    <definedName name="BExOAMCJJ8BGUZWGOSPXANMB2VRE" hidden="1">Analysis Report All Items #REF!</definedName>
    <definedName name="BExOAOARE8XOCBUCZP6S16CCMO8Q" localSheetId="14" hidden="1">#REF!</definedName>
    <definedName name="BExOAOARE8XOCBUCZP6S16CCMO8Q" hidden="1">#REF!</definedName>
    <definedName name="BExOAPHWOLKTMBBGR6XUJHKRD72V" localSheetId="14" hidden="1">Analysis Report All #REF!</definedName>
    <definedName name="BExOAPHWOLKTMBBGR6XUJHKRD72V" hidden="1">Analysis Report All #REF!</definedName>
    <definedName name="BExOAULBL633F5HAYNHH91EE1ABY" localSheetId="14" hidden="1">Group #REF!</definedName>
    <definedName name="BExOAULBL633F5HAYNHH91EE1ABY" hidden="1">Group #REF!</definedName>
    <definedName name="BExOAVSGIPTT95A8VK8RSZM1CRR4" localSheetId="14" hidden="1">Gross Profit #REF!</definedName>
    <definedName name="BExOAVSGIPTT95A8VK8RSZM1CRR4" hidden="1">Gross Profit #REF!</definedName>
    <definedName name="BExOAY6TPIH9WADP81P1C56AC0SF" localSheetId="14" hidden="1">Balance #REF!</definedName>
    <definedName name="BExOAY6TPIH9WADP81P1C56AC0SF" hidden="1">Balance #REF!</definedName>
    <definedName name="BExOB64NIXHK306A9TKRL2BJORMU" localSheetId="14" hidden="1">Personnel in #REF!</definedName>
    <definedName name="BExOB64NIXHK306A9TKRL2BJORMU" hidden="1">Personnel in #REF!</definedName>
    <definedName name="BExOB6KWJOJLM6DAMY9CUDTQ12E8" localSheetId="14" hidden="1">Order #REF!</definedName>
    <definedName name="BExOB6KWJOJLM6DAMY9CUDTQ12E8" hidden="1">Order #REF!</definedName>
    <definedName name="BExOBABQDBW99094JSDRNNHU5P7I" localSheetId="14" hidden="1">Analysis Report All #REF!</definedName>
    <definedName name="BExOBABQDBW99094JSDRNNHU5P7I" hidden="1">Analysis Report All #REF!</definedName>
    <definedName name="BExOBE7YPGMV9Q67B6F8XUV52MOE" localSheetId="14" hidden="1">Operating #REF!</definedName>
    <definedName name="BExOBE7YPGMV9Q67B6F8XUV52MOE" hidden="1">Operating #REF!</definedName>
    <definedName name="BExOBIV49Z0H2RRYWDXGLXEUUP5R" localSheetId="14" hidden="1">List of Journal #REF!</definedName>
    <definedName name="BExOBIV49Z0H2RRYWDXGLXEUUP5R" hidden="1">List of Journal #REF!</definedName>
    <definedName name="BExOBOKAFK6V27O6R0KS7DZXH83Z" localSheetId="14" hidden="1">Net Sales #REF!</definedName>
    <definedName name="BExOBOKAFK6V27O6R0KS7DZXH83Z" hidden="1">Net Sales #REF!</definedName>
    <definedName name="BExOC0EE586JXQBOIDIRWX07U95Z" localSheetId="14" hidden="1">Analysis Report All #REF!</definedName>
    <definedName name="BExOC0EE586JXQBOIDIRWX07U95Z" hidden="1">Analysis Report All #REF!</definedName>
    <definedName name="BExOC33HU9KXDHJLUJZ2MZMNYRXN" localSheetId="14" hidden="1">Check Closing #REF!</definedName>
    <definedName name="BExOC33HU9KXDHJLUJZ2MZMNYRXN" hidden="1">Check Closing #REF!</definedName>
    <definedName name="BExOCDABYADXPX3I44OR9GW8WMAA" localSheetId="14" hidden="1">Balance #REF!</definedName>
    <definedName name="BExOCDABYADXPX3I44OR9GW8WMAA" hidden="1">Balance #REF!</definedName>
    <definedName name="BExOCIZDONRGRZOLAK9UDSZ1NT5S" hidden="1">#N/A</definedName>
    <definedName name="BExOCKBTAT90GUMFOA80VADVF69H" localSheetId="14" hidden="1">#REF!</definedName>
    <definedName name="BExOCKBTAT90GUMFOA80VADVF69H" hidden="1">#REF!</definedName>
    <definedName name="BExOCQMFENFRAWZWWXUEGYKCKE2P" localSheetId="14" hidden="1">Analysis Report All #REF!</definedName>
    <definedName name="BExOCQMFENFRAWZWWXUEGYKCKE2P" hidden="1">Analysis Report All #REF!</definedName>
    <definedName name="BExOCUTG82UPEUCQ3SN8TH70Y01L" localSheetId="14" hidden="1">Analysis Report All #REF!</definedName>
    <definedName name="BExOCUTG82UPEUCQ3SN8TH70Y01L" hidden="1">Analysis Report All #REF!</definedName>
    <definedName name="BExOCVVCD356IJ5UZGU3WDI1WCG9" localSheetId="14" hidden="1">Net #REF!</definedName>
    <definedName name="BExOCVVCD356IJ5UZGU3WDI1WCG9" hidden="1">Net #REF!</definedName>
    <definedName name="BExOCW0LS14T7IQ3I0BIHJYO2DIX" localSheetId="14" hidden="1">Net Sales #REF!</definedName>
    <definedName name="BExOCW0LS14T7IQ3I0BIHJYO2DIX" hidden="1">Net Sales #REF!</definedName>
    <definedName name="BExOD2GPL5A59WIGA8D3MP1SRNPS" localSheetId="14" hidden="1">Personnel in #REF!</definedName>
    <definedName name="BExOD2GPL5A59WIGA8D3MP1SRNPS" hidden="1">Personnel in #REF!</definedName>
    <definedName name="BExOD6IAM021OK3QNLKLVMTG5YB9" localSheetId="14" hidden="1">Analysis Report All #REF!</definedName>
    <definedName name="BExOD6IAM021OK3QNLKLVMTG5YB9" hidden="1">Analysis Report All #REF!</definedName>
    <definedName name="BExODGUKBZBVVPE06N27DAISJNAD" localSheetId="14" hidden="1">List of Journal #REF!</definedName>
    <definedName name="BExODGUKBZBVVPE06N27DAISJNAD" hidden="1">List of Journal #REF!</definedName>
    <definedName name="BExODME4KBXDMMXDR16MAYQH2UP6" localSheetId="14" hidden="1">#REF!</definedName>
    <definedName name="BExODME4KBXDMMXDR16MAYQH2UP6" hidden="1">#REF!</definedName>
    <definedName name="BExODQ4X6G9C2BT6QCP6LB97NQDN" hidden="1">#N/A</definedName>
    <definedName name="BExODZFEIWV26E8RFU7XQYX1J458" localSheetId="14" hidden="1">#REF!</definedName>
    <definedName name="BExODZFEIWV26E8RFU7XQYX1J458" hidden="1">#REF!</definedName>
    <definedName name="BExOE2FAX554K56SX03J3ZC19H5T" hidden="1">#REF!</definedName>
    <definedName name="BExOE9M7RKIDCQESKRVA5FCV53L8" hidden="1">#N/A</definedName>
    <definedName name="BExOEBKG55EROA2VL360A06LKASE" hidden="1">#REF!</definedName>
    <definedName name="BExOEEEVDB01040NPVE7GLJPKS78" localSheetId="14" hidden="1">Trade Working #REF!</definedName>
    <definedName name="BExOEEEVDB01040NPVE7GLJPKS78" hidden="1">Trade Working #REF!</definedName>
    <definedName name="BExOEI5SFX9MRLPG5IP9MFSN5UF0" localSheetId="14" hidden="1">Group Operating #REF!</definedName>
    <definedName name="BExOEI5SFX9MRLPG5IP9MFSN5UF0" hidden="1">Group Operating #REF!</definedName>
    <definedName name="BExOEUWBD242FY97ICFSABXGLXFS" localSheetId="14" hidden="1">Personnel in #REF!</definedName>
    <definedName name="BExOEUWBD242FY97ICFSABXGLXFS" hidden="1">Personnel in #REF!</definedName>
    <definedName name="BExOEZ3DPYM42YE02TGI9L6615OC" localSheetId="14" hidden="1">Check Closing #REF!</definedName>
    <definedName name="BExOEZ3DPYM42YE02TGI9L6615OC" hidden="1">Check Closing #REF!</definedName>
    <definedName name="BExOF0FTB1OJ6ZW9L5H2QA3OP351" localSheetId="14" hidden="1">#REF!</definedName>
    <definedName name="BExOF0FTB1OJ6ZW9L5H2QA3OP351" hidden="1">#REF!</definedName>
    <definedName name="BExOF239ZX8VAGIWKF8X4B3H80CE" localSheetId="14" hidden="1">Operating #REF!</definedName>
    <definedName name="BExOF239ZX8VAGIWKF8X4B3H80CE" hidden="1">Operating #REF!</definedName>
    <definedName name="BExOF536RT3VE2OXOZ3UD7NYJXW5" localSheetId="14" hidden="1">Personnel in #REF!</definedName>
    <definedName name="BExOF536RT3VE2OXOZ3UD7NYJXW5" hidden="1">Personnel in #REF!</definedName>
    <definedName name="BExOFKDE6SHLV2KOX31X6L80BBSJ" localSheetId="14" hidden="1">Group Operating #REF!</definedName>
    <definedName name="BExOFKDE6SHLV2KOX31X6L80BBSJ" hidden="1">Group Operating #REF!</definedName>
    <definedName name="BExOFQD7WBLETR16CF34BRWBWIFF" localSheetId="14" hidden="1">List of Journal #REF!</definedName>
    <definedName name="BExOFQD7WBLETR16CF34BRWBWIFF" hidden="1">List of Journal #REF!</definedName>
    <definedName name="BExOFQIK6BM8C11KLXIY3G42VIBD" localSheetId="14" hidden="1">Operating #REF!</definedName>
    <definedName name="BExOFQIK6BM8C11KLXIY3G42VIBD" hidden="1">Operating #REF!</definedName>
    <definedName name="BExOFQTAKXSLOAPS5G2A3GJ8BB0U" localSheetId="14" hidden="1">Analysis Report All #REF!</definedName>
    <definedName name="BExOFQTAKXSLOAPS5G2A3GJ8BB0U" hidden="1">Analysis Report All #REF!</definedName>
    <definedName name="BExOFYGK3JYJE15XXRR3BAN4SME2" localSheetId="14" hidden="1">Operating #REF!</definedName>
    <definedName name="BExOFYGK3JYJE15XXRR3BAN4SME2" hidden="1">Operating #REF!</definedName>
    <definedName name="BExOG1WJG02DRSWKVAN6WKDGLKQ3" localSheetId="14" hidden="1">Gross Profit bef. Distr. #REF!</definedName>
    <definedName name="BExOG1WJG02DRSWKVAN6WKDGLKQ3" hidden="1">Gross Profit bef. Distr. #REF!</definedName>
    <definedName name="BExOG2I4DIWPMG03VG8MTP6JELPB" localSheetId="14" hidden="1">#REF!</definedName>
    <definedName name="BExOG2I4DIWPMG03VG8MTP6JELPB" hidden="1">#REF!</definedName>
    <definedName name="BExOG7AQKOWJ5YGXDMGJCTF1FDUO" localSheetId="14" hidden="1">Group Balance #REF!</definedName>
    <definedName name="BExOG7AQKOWJ5YGXDMGJCTF1FDUO" hidden="1">Group Balance #REF!</definedName>
    <definedName name="BExOGFE2SCL8HHT4DFAXKLUTJZOG" localSheetId="14" hidden="1">#REF!</definedName>
    <definedName name="BExOGFE2SCL8HHT4DFAXKLUTJZOG" hidden="1">#REF!</definedName>
    <definedName name="BExOGH6T71VNPQ4LHZU76JLL54U5" localSheetId="14" hidden="1">Group #REF!</definedName>
    <definedName name="BExOGH6T71VNPQ4LHZU76JLL54U5" hidden="1">Group #REF!</definedName>
    <definedName name="BExOGWMDP9LDTZZGDGS1F84807Z8" hidden="1">#N/A</definedName>
    <definedName name="BExOH262SEPOWIJVDS1I6RNWI75Q" localSheetId="14" hidden="1">Group Trade Working #REF!</definedName>
    <definedName name="BExOH262SEPOWIJVDS1I6RNWI75Q" hidden="1">Group Trade Working #REF!</definedName>
    <definedName name="BExOH67NTOW6TTNUBNACOCCLVEHT" localSheetId="14" hidden="1">Analysis Report All #REF!</definedName>
    <definedName name="BExOH67NTOW6TTNUBNACOCCLVEHT" hidden="1">Analysis Report All #REF!</definedName>
    <definedName name="BExOH8R9Z01NKJFJPDNTIKOH32KG" localSheetId="14" hidden="1">Analysis Report All #REF!</definedName>
    <definedName name="BExOH8R9Z01NKJFJPDNTIKOH32KG" hidden="1">Analysis Report All #REF!</definedName>
    <definedName name="BExOHCI8J6AGFWI3HJMKCS2VAI28" localSheetId="14" hidden="1">Analysis Report All #REF!</definedName>
    <definedName name="BExOHCI8J6AGFWI3HJMKCS2VAI28" hidden="1">Analysis Report All #REF!</definedName>
    <definedName name="BExOHE06ZKJRQH5GENREFQJYFJW6" localSheetId="14" hidden="1">Analysis Report All #REF!</definedName>
    <definedName name="BExOHE06ZKJRQH5GENREFQJYFJW6" hidden="1">Analysis Report All #REF!</definedName>
    <definedName name="BExOHO71BP9RE36YQ8AHI1HY1N0O" localSheetId="14" hidden="1">#REF!</definedName>
    <definedName name="BExOHO71BP9RE36YQ8AHI1HY1N0O" hidden="1">#REF!</definedName>
    <definedName name="BExOHRXUXO1MSUQF9IB700E495HP" localSheetId="14" hidden="1">Trade Working #REF!</definedName>
    <definedName name="BExOHRXUXO1MSUQF9IB700E495HP" hidden="1">Trade Working #REF!</definedName>
    <definedName name="BExOHTQPP8LQ98L6PYUI6QW08YID" localSheetId="14" hidden="1">#REF!</definedName>
    <definedName name="BExOHTQPP8LQ98L6PYUI6QW08YID" hidden="1">#REF!</definedName>
    <definedName name="BExOHUCAC3ESH8TCIXD6MDKF4U3B" localSheetId="14" hidden="1">Operating #REF!</definedName>
    <definedName name="BExOHUCAC3ESH8TCIXD6MDKF4U3B" hidden="1">Operating #REF!</definedName>
    <definedName name="BExOHXSB3R1OMXN2ZR7WCBI5DJFU" localSheetId="14" hidden="1">Check Closing #REF!</definedName>
    <definedName name="BExOHXSB3R1OMXN2ZR7WCBI5DJFU" hidden="1">Check Closing #REF!</definedName>
    <definedName name="BExOI0S7MGLFDPBK6GTZMZVX2DZJ" localSheetId="14" hidden="1">Personnel in #REF!</definedName>
    <definedName name="BExOI0S7MGLFDPBK6GTZMZVX2DZJ" hidden="1">Personnel in #REF!</definedName>
    <definedName name="BExOI1301U32Y08RK789TK8417MH" localSheetId="14" hidden="1">Group Net #REF!</definedName>
    <definedName name="BExOI1301U32Y08RK789TK8417MH" hidden="1">Group Net #REF!</definedName>
    <definedName name="BExOIFROBY1ULRWRTCM37O7P96YH" localSheetId="14" hidden="1">Operating #REF!</definedName>
    <definedName name="BExOIFROBY1ULRWRTCM37O7P96YH" hidden="1">Operating #REF!</definedName>
    <definedName name="BExOIJNZ7EE42EZZLTRH4MHUXJ3M" localSheetId="14" hidden="1">Order #REF!</definedName>
    <definedName name="BExOIJNZ7EE42EZZLTRH4MHUXJ3M" hidden="1">Order #REF!</definedName>
    <definedName name="BExOIPT1YN7RKMJDLJQTK4V9EDEK" localSheetId="14" hidden="1">Analysis Report All #REF!</definedName>
    <definedName name="BExOIPT1YN7RKMJDLJQTK4V9EDEK" hidden="1">Analysis Report All #REF!</definedName>
    <definedName name="BExOIWJVMJ6MG6JC4SPD1L00OHU1" localSheetId="14" hidden="1">#REF!</definedName>
    <definedName name="BExOIWJVMJ6MG6JC4SPD1L00OHU1" hidden="1">#REF!</definedName>
    <definedName name="BExOJ0LGOVRX3RXT958YRF8SEV17" hidden="1">#REF!</definedName>
    <definedName name="BExOJIVOA0E8JKDI2WFBIBQVOT6G" localSheetId="14" hidden="1">Gross Profit #REF!</definedName>
    <definedName name="BExOJIVOA0E8JKDI2WFBIBQVOT6G" hidden="1">Gross Profit #REF!</definedName>
    <definedName name="BExOJN2Q8M8ZS65LRNFLDT5SS9SW" localSheetId="14" hidden="1">Analysis Report All #REF!</definedName>
    <definedName name="BExOJN2Q8M8ZS65LRNFLDT5SS9SW" hidden="1">Analysis Report All #REF!</definedName>
    <definedName name="BExOJPBK7XWG4424QJGV46CJWAK7" localSheetId="14" hidden="1">Check Closing #REF!</definedName>
    <definedName name="BExOJPBK7XWG4424QJGV46CJWAK7" hidden="1">Check Closing #REF!</definedName>
    <definedName name="BExOK1GL6X6CPPDOBP2MW6Z0XZZH" localSheetId="14" hidden="1">#REF!</definedName>
    <definedName name="BExOK1GL6X6CPPDOBP2MW6Z0XZZH" hidden="1">#REF!</definedName>
    <definedName name="BExOKENCYEOWDN9FOE1UET20BT40" localSheetId="14" hidden="1">#REF!</definedName>
    <definedName name="BExOKENCYEOWDN9FOE1UET20BT40" hidden="1">#REF!</definedName>
    <definedName name="BExOKU897UHFF4S2E5J0OU8NG7GB" localSheetId="14" hidden="1">Business EBIT #REF!</definedName>
    <definedName name="BExOKU897UHFF4S2E5J0OU8NG7GB" hidden="1">Business EBIT #REF!</definedName>
    <definedName name="BExOKU8GMLOCNVORDE329819XN67" localSheetId="14" hidden="1">#REF!</definedName>
    <definedName name="BExOKU8GMLOCNVORDE329819XN67" hidden="1">#REF!</definedName>
    <definedName name="BExOKZRYHLPT68L2NQ7QQS7GZEM4" localSheetId="14" hidden="1">Analysis Report All #REF!</definedName>
    <definedName name="BExOKZRYHLPT68L2NQ7QQS7GZEM4" hidden="1">Analysis Report All #REF!</definedName>
    <definedName name="BExOL4F411PCTZ3NJKO02EVAPYGA" localSheetId="14" hidden="1">Net #REF!</definedName>
    <definedName name="BExOL4F411PCTZ3NJKO02EVAPYGA" hidden="1">Net #REF!</definedName>
    <definedName name="BExOL565WBMGS4Q2JF1GYRJNXYNH" localSheetId="14" hidden="1">#REF!</definedName>
    <definedName name="BExOL565WBMGS4Q2JF1GYRJNXYNH" hidden="1">#REF!</definedName>
    <definedName name="BExOLB5YEJE8Z52TAUOJDKW9ZLH0" localSheetId="14" hidden="1">Operating #REF!</definedName>
    <definedName name="BExOLB5YEJE8Z52TAUOJDKW9ZLH0" hidden="1">Operating #REF!</definedName>
    <definedName name="BExOLERABNLGO81RPPP4JSXPLYTT" localSheetId="14" hidden="1">Net #REF!</definedName>
    <definedName name="BExOLERABNLGO81RPPP4JSXPLYTT" hidden="1">Net #REF!</definedName>
    <definedName name="BExOLOI0WJS3QC12I3ISL0D9AWOF" localSheetId="14" hidden="1">#REF!</definedName>
    <definedName name="BExOLOI0WJS3QC12I3ISL0D9AWOF" hidden="1">#REF!</definedName>
    <definedName name="BExOLSJKMW2GGZWS381BGYBZJEQU" localSheetId="14" hidden="1">#REF!</definedName>
    <definedName name="BExOLSJKMW2GGZWS381BGYBZJEQU" hidden="1">#REF!</definedName>
    <definedName name="BExOLSP2AVXY29134JEMMA5Q8VNT" hidden="1">#REF!</definedName>
    <definedName name="BExOM72Z596TUCKOAOMMZ2EAKVV4" localSheetId="14" hidden="1">Operating #REF!</definedName>
    <definedName name="BExOM72Z596TUCKOAOMMZ2EAKVV4" hidden="1">Operating #REF!</definedName>
    <definedName name="BExOMKV58YDIFJWKEIRS81N1RHY6" localSheetId="14" hidden="1">Check Closing #REF!</definedName>
    <definedName name="BExOMKV58YDIFJWKEIRS81N1RHY6" hidden="1">Check Closing #REF!</definedName>
    <definedName name="BExOMTEPT94WWBUGIGU0YGX7FE3U" localSheetId="14" hidden="1">List of Journal #REF!</definedName>
    <definedName name="BExOMTEPT94WWBUGIGU0YGX7FE3U" hidden="1">List of Journal #REF!</definedName>
    <definedName name="BExOMTK7DU444E79MYMFEH0TTS5K" localSheetId="14" hidden="1">Analysis Report All #REF!</definedName>
    <definedName name="BExOMTK7DU444E79MYMFEH0TTS5K" hidden="1">Analysis Report All #REF!</definedName>
    <definedName name="BExOMVT21P58SEX6WTT8QRO9AXGO" localSheetId="14" hidden="1">Analysis Report All #REF!</definedName>
    <definedName name="BExOMVT21P58SEX6WTT8QRO9AXGO" hidden="1">Analysis Report All #REF!</definedName>
    <definedName name="BExON0AX35F2SI0UCVMGWGVIUNI3" localSheetId="14" hidden="1">#REF!</definedName>
    <definedName name="BExON0AX35F2SI0UCVMGWGVIUNI3" hidden="1">#REF!</definedName>
    <definedName name="BExONIL31DZWU7IFVN3VV0XTXJA1" hidden="1">#REF!</definedName>
    <definedName name="BExONLVRERZPDO8J8UG5HRBP4MNS" localSheetId="14" hidden="1">Personnel in #REF!</definedName>
    <definedName name="BExONLVRERZPDO8J8UG5HRBP4MNS" hidden="1">Personnel in #REF!</definedName>
    <definedName name="BExONPBQJR944BUDTKUVIHLF0S1N" localSheetId="14" hidden="1">List of Journal #REF!</definedName>
    <definedName name="BExONPBQJR944BUDTKUVIHLF0S1N" hidden="1">List of Journal #REF!</definedName>
    <definedName name="BExONS6CJ72W3L0ITN3SXU8UQIXO" hidden="1">#N/A</definedName>
    <definedName name="BExONWIP4HKX895JUC53Q9MBKYT5" localSheetId="14" hidden="1">#REF!</definedName>
    <definedName name="BExONWIP4HKX895JUC53Q9MBKYT5" hidden="1">#REF!</definedName>
    <definedName name="BExONXKJ4GZ5E42FEOYQ0TPAQJ0V" localSheetId="14" hidden="1">Analysis Report All #REF!</definedName>
    <definedName name="BExONXKJ4GZ5E42FEOYQ0TPAQJ0V" hidden="1">Analysis Report All #REF!</definedName>
    <definedName name="BExOO1WWIZSGB0YTGKESB45TSVMZ" localSheetId="14"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4" hidden="1">Analysis Report All #REF!</definedName>
    <definedName name="BExOOG01A5EJZTLJN9SJF5X2VNRE" hidden="1">Analysis Report All #REF!</definedName>
    <definedName name="BExOP62Q6L3ZA6XS3N65OZFKZZZA" localSheetId="14" hidden="1">Net #REF!</definedName>
    <definedName name="BExOP62Q6L3ZA6XS3N65OZFKZZZA" hidden="1">Net #REF!</definedName>
    <definedName name="BExOP9DEBV5W5P4Q25J3XCJBP5S9" localSheetId="14" hidden="1">#REF!</definedName>
    <definedName name="BExOP9DEBV5W5P4Q25J3XCJBP5S9" hidden="1">#REF!</definedName>
    <definedName name="BExOP9YYSJ6W9323FX58ZL7XOV61" localSheetId="14" hidden="1">Trade Working #REF!</definedName>
    <definedName name="BExOP9YYSJ6W9323FX58ZL7XOV61" hidden="1">Trade Working #REF!</definedName>
    <definedName name="BExOPLYK846GREJQMH4NRUJK9B1E" localSheetId="14" hidden="1">Analysis Report All #REF!</definedName>
    <definedName name="BExOPLYK846GREJQMH4NRUJK9B1E" hidden="1">Analysis Report All #REF!</definedName>
    <definedName name="BExOPQGF48H5CBSEZZDIN18IYRA2" localSheetId="14" hidden="1">#REF!</definedName>
    <definedName name="BExOPQGF48H5CBSEZZDIN18IYRA2" hidden="1">#REF!</definedName>
    <definedName name="BExOPQR69Y6CH5DNZT2YB2GWNJ2X" hidden="1">#REF!</definedName>
    <definedName name="BExOQ0N9CB84FIXQ1EC0QUBJLYCZ" localSheetId="14" hidden="1">Analysis Report All #REF!</definedName>
    <definedName name="BExOQ0N9CB84FIXQ1EC0QUBJLYCZ" hidden="1">Analysis Report All #REF!</definedName>
    <definedName name="BExOQFXIU6Q62VPIBL5T90NWI405" localSheetId="14" hidden="1">#REF!</definedName>
    <definedName name="BExOQFXIU6Q62VPIBL5T90NWI405" hidden="1">#REF!</definedName>
    <definedName name="BExQ11KVBKOJBP39SDRJDQA7MX51" localSheetId="14" hidden="1">Net #REF!</definedName>
    <definedName name="BExQ11KVBKOJBP39SDRJDQA7MX51" hidden="1">Net #REF!</definedName>
    <definedName name="BExQ29C73XR33S3668YYSYZAIHTG" localSheetId="14" hidden="1">#REF!</definedName>
    <definedName name="BExQ29C73XR33S3668YYSYZAIHTG" hidden="1">#REF!</definedName>
    <definedName name="BExQ2FS228IUDUP2023RA1D4AO4C" localSheetId="14" hidden="1">#REF!</definedName>
    <definedName name="BExQ2FS228IUDUP2023RA1D4AO4C" hidden="1">#REF!</definedName>
    <definedName name="BExQ39G8WEHOPF16TJ9RITEJAWZH" localSheetId="14" hidden="1">Trade Working #REF!</definedName>
    <definedName name="BExQ39G8WEHOPF16TJ9RITEJAWZH" hidden="1">Trade Working #REF!</definedName>
    <definedName name="BExQ3E8WLJWBSA2ZRZQ557QJ3T2O" localSheetId="14" hidden="1">#REF!</definedName>
    <definedName name="BExQ3E8WLJWBSA2ZRZQ557QJ3T2O" hidden="1">#REF!</definedName>
    <definedName name="BExQ3EP62QF0O6TZRCH839O3U3KO" localSheetId="14" hidden="1">Check Closing #REF!</definedName>
    <definedName name="BExQ3EP62QF0O6TZRCH839O3U3KO" hidden="1">Check Closing #REF!</definedName>
    <definedName name="BExQ3MC6WI7HKQN8L6R0A3Z61KKE" localSheetId="14" hidden="1">#REF!</definedName>
    <definedName name="BExQ3MC6WI7HKQN8L6R0A3Z61KKE" hidden="1">#REF!</definedName>
    <definedName name="BExQ3MMZM4EFFG62Y9SWPWYT6NA7" localSheetId="14" hidden="1">Balance #REF!</definedName>
    <definedName name="BExQ3MMZM4EFFG62Y9SWPWYT6NA7" hidden="1">Balance #REF!</definedName>
    <definedName name="BExQ3NU5OF9SO8LNQ7JU8NBON2GL" localSheetId="14" hidden="1">Trade Working #REF!</definedName>
    <definedName name="BExQ3NU5OF9SO8LNQ7JU8NBON2GL" hidden="1">Trade Working #REF!</definedName>
    <definedName name="BExQ434E3W5D5L7C4Y9AH9BCZY9M" localSheetId="14" hidden="1">#REF!</definedName>
    <definedName name="BExQ434E3W5D5L7C4Y9AH9BCZY9M" hidden="1">#REF!</definedName>
    <definedName name="BExQ499KBJ5W7A1G293A0K14EVQB" localSheetId="14" hidden="1">#REF!</definedName>
    <definedName name="BExQ499KBJ5W7A1G293A0K14EVQB" hidden="1">#REF!</definedName>
    <definedName name="BExQ4BTB9I1VQR7ABW9HKMPBHTUA" localSheetId="14" hidden="1">List of Journal #REF!</definedName>
    <definedName name="BExQ4BTB9I1VQR7ABW9HKMPBHTUA" hidden="1">List of Journal #REF!</definedName>
    <definedName name="BExQ4ET84STUD1OIZ2E9FI2RXIV9" localSheetId="14" hidden="1">#REF!</definedName>
    <definedName name="BExQ4ET84STUD1OIZ2E9FI2RXIV9" hidden="1">#REF!</definedName>
    <definedName name="BExQ4HIAOG2V93IDUFRBWUUFU5XG" localSheetId="14" hidden="1">#REF!</definedName>
    <definedName name="BExQ4HIAOG2V93IDUFRBWUUFU5XG" hidden="1">#REF!</definedName>
    <definedName name="BExQ4HT4PUV8YXJE8H7NJIWP9P60" hidden="1">#REF!</definedName>
    <definedName name="BExQ4JLTHGFJLCYMEB1B673KN9K3" localSheetId="14" hidden="1">Analysis Report All #REF!</definedName>
    <definedName name="BExQ4JLTHGFJLCYMEB1B673KN9K3" hidden="1">Analysis Report All #REF!</definedName>
    <definedName name="BExQ4T74LQ5PYTV1MUQUW75A4BDY" localSheetId="14" hidden="1">#REF!</definedName>
    <definedName name="BExQ4T74LQ5PYTV1MUQUW75A4BDY" hidden="1">#REF!</definedName>
    <definedName name="BExQ4WHSMYA540OYSHV67SVNCW11" localSheetId="14" hidden="1">Analysis Report All #REF!</definedName>
    <definedName name="BExQ4WHSMYA540OYSHV67SVNCW11" hidden="1">Analysis Report All #REF!</definedName>
    <definedName name="BExQ4XJHD7EJCNH7S1MJDZJ2MNWG" localSheetId="14" hidden="1">#REF!</definedName>
    <definedName name="BExQ4XJHD7EJCNH7S1MJDZJ2MNWG" hidden="1">#REF!</definedName>
    <definedName name="BExQ521CC3JPZ035JCMN0YKCU81J" localSheetId="14" hidden="1">List of Journal #REF!</definedName>
    <definedName name="BExQ521CC3JPZ035JCMN0YKCU81J" hidden="1">List of Journal #REF!</definedName>
    <definedName name="BExQ5HRTPRCCATZHOAF4PTIHROYH" localSheetId="14" hidden="1">Group Trade Working #REF!</definedName>
    <definedName name="BExQ5HRTPRCCATZHOAF4PTIHROYH" hidden="1">Group Trade Working #REF!</definedName>
    <definedName name="BExQ5I7ZZGOTLWRFDSTDL1KCZKWR" localSheetId="14" hidden="1">Analysis Report All Items #REF!</definedName>
    <definedName name="BExQ5I7ZZGOTLWRFDSTDL1KCZKWR" hidden="1">Analysis Report All Items #REF!</definedName>
    <definedName name="BExQ65ARM3D5DFKIBY28X1WI17XN" localSheetId="14" hidden="1">Gross Profit bef. Distr. #REF!</definedName>
    <definedName name="BExQ65ARM3D5DFKIBY28X1WI17XN" hidden="1">Gross Profit bef. Distr. #REF!</definedName>
    <definedName name="BExQ68LFLEC920U5UO4WAKGBBCPG" localSheetId="14" hidden="1">Analysis Report All #REF!</definedName>
    <definedName name="BExQ68LFLEC920U5UO4WAKGBBCPG" hidden="1">Analysis Report All #REF!</definedName>
    <definedName name="BExQ691JJ8Z5YFUXLOI7NHXIJA74" localSheetId="14" hidden="1">Operating #REF!</definedName>
    <definedName name="BExQ691JJ8Z5YFUXLOI7NHXIJA74" hidden="1">Operating #REF!</definedName>
    <definedName name="BExQ6EW1R5OGO35804IVYSFQYTQ3" localSheetId="14" hidden="1">#REF!</definedName>
    <definedName name="BExQ6EW1R5OGO35804IVYSFQYTQ3" hidden="1">#REF!</definedName>
    <definedName name="BExQ6KA2XD9XLQKSE9OEVPMS1DTM" localSheetId="14" hidden="1">Analysis Report All #REF!</definedName>
    <definedName name="BExQ6KA2XD9XLQKSE9OEVPMS1DTM" hidden="1">Analysis Report All #REF!</definedName>
    <definedName name="BExQ6POH065GV0I74XXVD0VUPBJW" localSheetId="14" hidden="1">#REF!</definedName>
    <definedName name="BExQ6POH065GV0I74XXVD0VUPBJW" hidden="1">#REF!</definedName>
    <definedName name="BExQ6W4BQSDJET0K2YHQ89ZVIZS6" localSheetId="14" hidden="1">Net #REF!</definedName>
    <definedName name="BExQ6W4BQSDJET0K2YHQ89ZVIZS6" hidden="1">Net #REF!</definedName>
    <definedName name="BExQ6Z9QF7DGGM9ZQ7B32GM9GI62" localSheetId="14" hidden="1">Operating #REF!</definedName>
    <definedName name="BExQ6Z9QF7DGGM9ZQ7B32GM9GI62" hidden="1">Operating #REF!</definedName>
    <definedName name="BExQ705XB9U6VQFBCPVS9VANKZLF" hidden="1">#N/A</definedName>
    <definedName name="BExQ783XTMM2A9I3UKCFWJH1PP2N" localSheetId="14" hidden="1">#REF!</definedName>
    <definedName name="BExQ783XTMM2A9I3UKCFWJH1PP2N" hidden="1">#REF!</definedName>
    <definedName name="BExQ79LX01ZPQB8EGD1ZHR2VK2H3" localSheetId="14" hidden="1">#REF!</definedName>
    <definedName name="BExQ79LX01ZPQB8EGD1ZHR2VK2H3" hidden="1">#REF!</definedName>
    <definedName name="BExQ7CAZUSOBL9MHCW44L66BLXLY" localSheetId="14" hidden="1">Order #REF!</definedName>
    <definedName name="BExQ7CAZUSOBL9MHCW44L66BLXLY" hidden="1">Order #REF!</definedName>
    <definedName name="BExQ7KUF6UZ0CTY2ODMD4DFWDA5J" localSheetId="14" hidden="1">Group Operating #REF!</definedName>
    <definedName name="BExQ7KUF6UZ0CTY2ODMD4DFWDA5J" hidden="1">Group Operating #REF!</definedName>
    <definedName name="BExQ7MSO2D3AT5O2U7C3C9HECA7A" hidden="1">#N/A</definedName>
    <definedName name="BExQ8A0Q8OU130PUSL2SMMQ6UH4O" localSheetId="14" hidden="1">List of Journal #REF!</definedName>
    <definedName name="BExQ8A0Q8OU130PUSL2SMMQ6UH4O" hidden="1">List of Journal #REF!</definedName>
    <definedName name="BExQ8ED4KA8YZEIEXLJI4KC56WQR" localSheetId="14" hidden="1">#REF!</definedName>
    <definedName name="BExQ8ED4KA8YZEIEXLJI4KC56WQR" hidden="1">#REF!</definedName>
    <definedName name="BExQ8MWQRH34PQ41LBB7968B634E" localSheetId="14" hidden="1">Group #REF!</definedName>
    <definedName name="BExQ8MWQRH34PQ41LBB7968B634E" hidden="1">Group #REF!</definedName>
    <definedName name="BExQ8O3WEU8HNTTGKTW5T0QSKCLP" localSheetId="14" hidden="1">#REF!</definedName>
    <definedName name="BExQ8O3WEU8HNTTGKTW5T0QSKCLP" hidden="1">#REF!</definedName>
    <definedName name="BExQ8R92XTWQYRX7M921SU17JS8W" localSheetId="14" hidden="1">Analysis Report All #REF!</definedName>
    <definedName name="BExQ8R92XTWQYRX7M921SU17JS8W" hidden="1">Analysis Report All #REF!</definedName>
    <definedName name="BExQ8TSV935N78H15LXSBMQNUK8E" localSheetId="14" hidden="1">Net #REF!</definedName>
    <definedName name="BExQ8TSV935N78H15LXSBMQNUK8E" hidden="1">Net #REF!</definedName>
    <definedName name="BExQ94W2L3MKDFAI2BT33IQCNRW7" localSheetId="14" hidden="1">#REF!</definedName>
    <definedName name="BExQ94W2L3MKDFAI2BT33IQCNRW7" hidden="1">#REF!</definedName>
    <definedName name="BExQ9A4SWIPY6L863DFCZCZOE12C" localSheetId="14" hidden="1">#REF!</definedName>
    <definedName name="BExQ9A4SWIPY6L863DFCZCZOE12C" hidden="1">#REF!</definedName>
    <definedName name="BExQ9C32MJ9K3597PB5QJWPWE7CN" localSheetId="14" hidden="1">Analysis Report All #REF!</definedName>
    <definedName name="BExQ9C32MJ9K3597PB5QJWPWE7CN" hidden="1">Analysis Report All #REF!</definedName>
    <definedName name="BExQ9F2YH4UUCCMQITJ475B3S3NP" localSheetId="14" hidden="1">#REF!</definedName>
    <definedName name="BExQ9F2YH4UUCCMQITJ475B3S3NP" hidden="1">#REF!</definedName>
    <definedName name="BExQ9GFES1CG5XAPQ7CIYHJU8ZO0" localSheetId="14" hidden="1">Net #REF!</definedName>
    <definedName name="BExQ9GFES1CG5XAPQ7CIYHJU8ZO0" hidden="1">Net #REF!</definedName>
    <definedName name="BExQ9KMGK133NNWOUJ3S8GNDIE0I" localSheetId="14" hidden="1">Analysis Report All #REF!</definedName>
    <definedName name="BExQ9KMGK133NNWOUJ3S8GNDIE0I" hidden="1">Analysis Report All #REF!</definedName>
    <definedName name="BExQ9KX9734KIAK7IMRLHCPYDHO2" localSheetId="14" hidden="1">#REF!</definedName>
    <definedName name="BExQ9KX9734KIAK7IMRLHCPYDHO2" hidden="1">#REF!</definedName>
    <definedName name="BExQ9RDB3HXHWLJYQU0ZLX09S4RK" hidden="1">#N/A</definedName>
    <definedName name="BExQ9X7MNJ94JAEKC9L014O31QRF" localSheetId="14" hidden="1">Analysis Report All #REF!</definedName>
    <definedName name="BExQ9X7MNJ94JAEKC9L014O31QRF" hidden="1">Analysis Report All #REF!</definedName>
    <definedName name="BExQ9ZLYHWABXAA9NJDW8ZS0UQ9P" localSheetId="14" hidden="1">#REF!</definedName>
    <definedName name="BExQ9ZLYHWABXAA9NJDW8ZS0UQ9P" hidden="1">#REF!</definedName>
    <definedName name="BExQA32342MMPKGYGGRTPWQYATYE" hidden="1">#REF!</definedName>
    <definedName name="BExQA9CNXEAI139LCSY3EB6MBFB8" localSheetId="14" hidden="1">Net #REF!</definedName>
    <definedName name="BExQA9CNXEAI139LCSY3EB6MBFB8" hidden="1">Net #REF!</definedName>
    <definedName name="BExQA9HZIN9XEMHEEVHT99UU9Z82" localSheetId="14" hidden="1">#REF!</definedName>
    <definedName name="BExQA9HZIN9XEMHEEVHT99UU9Z82" hidden="1">#REF!</definedName>
    <definedName name="BExQAAJNYVE3AZZ3V0S5JBYX72CE" localSheetId="14" hidden="1">Gross Profit bef. Distr. #REF!</definedName>
    <definedName name="BExQAAJNYVE3AZZ3V0S5JBYX72CE" hidden="1">Gross Profit bef. Distr. #REF!</definedName>
    <definedName name="BExQAGZR8KJ555KJJS23Q5HF88LC" localSheetId="14" hidden="1">#REF!</definedName>
    <definedName name="BExQAGZR8KJ555KJJS23Q5HF88LC" hidden="1">#REF!</definedName>
    <definedName name="BExQAQVN5ZQVB6WCWOMJJ46ESL6R" localSheetId="14" hidden="1">#REF!</definedName>
    <definedName name="BExQAQVN5ZQVB6WCWOMJJ46ESL6R" hidden="1">#REF!</definedName>
    <definedName name="BExQAS8A3P7DE9DLX7QN5B8VOI1V" localSheetId="14" hidden="1">Operating #REF!</definedName>
    <definedName name="BExQAS8A3P7DE9DLX7QN5B8VOI1V" hidden="1">Operating #REF!</definedName>
    <definedName name="BExQBDICMZTSA1X73TMHNO4JSFLN" localSheetId="14" hidden="1">#REF!</definedName>
    <definedName name="BExQBDICMZTSA1X73TMHNO4JSFLN" hidden="1">#REF!</definedName>
    <definedName name="BExQBDYM4TEN5VPU6R8F8DVDQWNV" localSheetId="14"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4" hidden="1">Trade Working #REF!</definedName>
    <definedName name="BExQBHUP82NY56Z6OBYRWWCZ61IQ" hidden="1">Trade Working #REF!</definedName>
    <definedName name="BExQBI5JK5JS0UAMMW4BHI6B88MV" localSheetId="14" hidden="1">#REF!</definedName>
    <definedName name="BExQBI5JK5JS0UAMMW4BHI6B88MV" hidden="1">#REF!</definedName>
    <definedName name="BExQBIGGY5TXI2FJVVZSLZ0LTZYH" localSheetId="14" hidden="1">#REF!</definedName>
    <definedName name="BExQBIGGY5TXI2FJVVZSLZ0LTZYH" hidden="1">#REF!</definedName>
    <definedName name="BExQBPN9NTTJCR43YLTG2KDKPRQ5" localSheetId="14" hidden="1">Business EBIT #REF!</definedName>
    <definedName name="BExQBPN9NTTJCR43YLTG2KDKPRQ5" hidden="1">Business EBIT #REF!</definedName>
    <definedName name="BExQC3QDSD7A62LPIRNX5T7SQGWT" hidden="1">#N/A</definedName>
    <definedName name="BExQC82WZLVLSIJGKWL8O7CVLLPS" localSheetId="14" hidden="1">#REF!</definedName>
    <definedName name="BExQC82WZLVLSIJGKWL8O7CVLLPS" hidden="1">#REF!</definedName>
    <definedName name="BExQC94JL9F5GW4S8DQCAF4WB2DA" localSheetId="14" hidden="1">#REF!</definedName>
    <definedName name="BExQC94JL9F5GW4S8DQCAF4WB2DA" hidden="1">#REF!</definedName>
    <definedName name="BExQCB2MY2PNUWGQVQTNLGTDL2HW" localSheetId="14" hidden="1">Analysis Report All #REF!</definedName>
    <definedName name="BExQCB2MY2PNUWGQVQTNLGTDL2HW" hidden="1">Analysis Report All #REF!</definedName>
    <definedName name="BExQCEIT4KWETVBFRIMZOSWISP7L" hidden="1">#N/A</definedName>
    <definedName name="BExQCTT1DFNWH5OH3K216R44JAN5" localSheetId="14" hidden="1">Analysis Report All #REF!</definedName>
    <definedName name="BExQCTT1DFNWH5OH3K216R44JAN5" hidden="1">Analysis Report All #REF!</definedName>
    <definedName name="BExQDD4X3WNWGQ0R3IHOUCO488CX" localSheetId="14" hidden="1">Order #REF!</definedName>
    <definedName name="BExQDD4X3WNWGQ0R3IHOUCO488CX" hidden="1">Order #REF!</definedName>
    <definedName name="BExQDMKUQ80XUTZUPLHGCLXXOZVE" localSheetId="14" hidden="1">Operating #REF!</definedName>
    <definedName name="BExQDMKUQ80XUTZUPLHGCLXXOZVE" hidden="1">Operating #REF!</definedName>
    <definedName name="BExQDP4I39UJEYXLKBAPR1Y5SGRH" localSheetId="14" hidden="1">Analysis Report All #REF!</definedName>
    <definedName name="BExQDP4I39UJEYXLKBAPR1Y5SGRH" hidden="1">Analysis Report All #REF!</definedName>
    <definedName name="BExQDU2MA671GQ6RN9ERGCH22YEM" localSheetId="14" hidden="1">Trade Working #REF!</definedName>
    <definedName name="BExQDU2MA671GQ6RN9ERGCH22YEM" hidden="1">Trade Working #REF!</definedName>
    <definedName name="BExQDZBCTP5IU5WSOK7JKGAPW4K9" localSheetId="14" hidden="1">Analysis Report All #REF!</definedName>
    <definedName name="BExQDZBCTP5IU5WSOK7JKGAPW4K9" hidden="1">Analysis Report All #REF!</definedName>
    <definedName name="BExQE07P1F0X68J0FJBXIOUL6FEA" hidden="1">#N/A</definedName>
    <definedName name="BExQE6NN16AI0YW2JRYVO6WAB090" localSheetId="14" hidden="1">Operating #REF!</definedName>
    <definedName name="BExQE6NN16AI0YW2JRYVO6WAB090" hidden="1">Operating #REF!</definedName>
    <definedName name="BExQEBWI0RS9PS7ATDPSAVBOVHZR" localSheetId="14" hidden="1">Net Sales #REF!</definedName>
    <definedName name="BExQEBWI0RS9PS7ATDPSAVBOVHZR" hidden="1">Net Sales #REF!</definedName>
    <definedName name="BExQEC7BRIJ30PTU3UPFOIP2HPE3" localSheetId="14" hidden="1">#REF!</definedName>
    <definedName name="BExQEC7BRIJ30PTU3UPFOIP2HPE3" hidden="1">#REF!</definedName>
    <definedName name="BExQECSUPCFRWQD5Q7IJ34PIYNBD" localSheetId="14" hidden="1">Net #REF!</definedName>
    <definedName name="BExQECSUPCFRWQD5Q7IJ34PIYNBD" hidden="1">Net #REF!</definedName>
    <definedName name="BExQEFHZO1OUFP6US6V3QTYBWALV" localSheetId="14" hidden="1">Analysis Report All #REF!</definedName>
    <definedName name="BExQEFHZO1OUFP6US6V3QTYBWALV" hidden="1">Analysis Report All #REF!</definedName>
    <definedName name="BExQEGECBRM293EC6WJ577C1BXQC" localSheetId="14" hidden="1">Group Balance #REF!</definedName>
    <definedName name="BExQEGECBRM293EC6WJ577C1BXQC" hidden="1">Group Balance #REF!</definedName>
    <definedName name="BExQEP8KHI2WFBX00C9URWHI5OFT" localSheetId="14" hidden="1">#REF!</definedName>
    <definedName name="BExQEP8KHI2WFBX00C9URWHI5OFT" hidden="1">#REF!</definedName>
    <definedName name="BExQEPOV08I1D9KXNZR3VFY8BY03" localSheetId="14" hidden="1">#REF!</definedName>
    <definedName name="BExQEPOV08I1D9KXNZR3VFY8BY03" hidden="1">#REF!</definedName>
    <definedName name="BExQER6R9OORNIHDIB0AWE47IHHJ" hidden="1">#REF!</definedName>
    <definedName name="BExQERSDEITZPRDTOLO2M7Q5ZHFM" localSheetId="14" hidden="1">Analysis Report All #REF!</definedName>
    <definedName name="BExQERSDEITZPRDTOLO2M7Q5ZHFM" hidden="1">Analysis Report All #REF!</definedName>
    <definedName name="BExQF9X2AQPFJZTCHTU5PTTR0JAH" localSheetId="14"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4" hidden="1">List of Journal #REF!</definedName>
    <definedName name="BExQFHPJV84EHEZ84WLFAEPLEM0X" hidden="1">List of Journal #REF!</definedName>
    <definedName name="BExQFK988JS9Q3P65T3XD0DL1PL1" localSheetId="14" hidden="1">Group Operating #REF!</definedName>
    <definedName name="BExQFK988JS9Q3P65T3XD0DL1PL1" hidden="1">Group Operating #REF!</definedName>
    <definedName name="BExQFLRC0LE8S4RP0PW7WDUQLXUZ" localSheetId="14" hidden="1">List of Journal #REF!</definedName>
    <definedName name="BExQFLRC0LE8S4RP0PW7WDUQLXUZ" hidden="1">List of Journal #REF!</definedName>
    <definedName name="BExQFLWNP1L6LM9CR7Q85OEQUT1O" localSheetId="14" hidden="1">Analysis Report All #REF!</definedName>
    <definedName name="BExQFLWNP1L6LM9CR7Q85OEQUT1O" hidden="1">Analysis Report All #REF!</definedName>
    <definedName name="BExQFPNFKA36IAPS22LAUMBDI4KE" localSheetId="14"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4" hidden="1">Trade Working #REF!</definedName>
    <definedName name="BExQGQYU473XOL7ECOQRURYGCLLQ" hidden="1">Trade Working #REF!</definedName>
    <definedName name="BExQGT2CDKS485JWS6RJNWGWQIM4" localSheetId="14" hidden="1">Net #REF!</definedName>
    <definedName name="BExQGT2CDKS485JWS6RJNWGWQIM4" hidden="1">Net #REF!</definedName>
    <definedName name="BExQGZNPKKIHJPXSME72HITI81LF" localSheetId="14" hidden="1">Operating #REF!</definedName>
    <definedName name="BExQGZNPKKIHJPXSME72HITI81LF" hidden="1">Operating #REF!</definedName>
    <definedName name="BExQH5SUMDZZN6G2PCTVKN8LIL1I" localSheetId="14" hidden="1">Analysis Report All #REF!</definedName>
    <definedName name="BExQH5SUMDZZN6G2PCTVKN8LIL1I" hidden="1">Analysis Report All #REF!</definedName>
    <definedName name="BExQH6ZZY0NR8SE48PSI9D0CU1TC" localSheetId="14" hidden="1">#REF!</definedName>
    <definedName name="BExQH6ZZY0NR8SE48PSI9D0CU1TC" hidden="1">#REF!</definedName>
    <definedName name="BExQHCZSBYUY8OKKJXFYWKBBM6AH" hidden="1">#REF!</definedName>
    <definedName name="BExQHE6Y36AZ69KTG1HTGUTJQ4KB" localSheetId="14" hidden="1">Check Closing #REF!</definedName>
    <definedName name="BExQHE6Y36AZ69KTG1HTGUTJQ4KB" hidden="1">Check Closing #REF!</definedName>
    <definedName name="BExQHJ4W61OTQXCMLA3CN669U0TV" localSheetId="14" hidden="1">Check Closing #REF!</definedName>
    <definedName name="BExQHJ4W61OTQXCMLA3CN669U0TV" hidden="1">Check Closing #REF!</definedName>
    <definedName name="BExQHJL59CWWSF02H6PMS2TP7TW6" localSheetId="14" hidden="1">#REF!</definedName>
    <definedName name="BExQHJL59CWWSF02H6PMS2TP7TW6" hidden="1">#REF!</definedName>
    <definedName name="BExQHPKXZ1K33V2F90NZIQRZYIAW" localSheetId="14" hidden="1">#REF!</definedName>
    <definedName name="BExQHPKXZ1K33V2F90NZIQRZYIAW" hidden="1">#REF!</definedName>
    <definedName name="BExQHR2VRBV9GH08J2UGY82VR026" hidden="1">#REF!</definedName>
    <definedName name="BExQHVVJ1465PK1B8ZS2L2KAG6T7" localSheetId="14" hidden="1">Analysis Report All #REF!</definedName>
    <definedName name="BExQHVVJ1465PK1B8ZS2L2KAG6T7" hidden="1">Analysis Report All #REF!</definedName>
    <definedName name="BExQIBWPAXU7HJZLKGJZY3EB7MIS" localSheetId="14" hidden="1">#REF!</definedName>
    <definedName name="BExQIBWPAXU7HJZLKGJZY3EB7MIS" hidden="1">#REF!</definedName>
    <definedName name="BExQICNLF7CAINGKX326YS9PWOBL" localSheetId="14" hidden="1">Trade Working #REF!</definedName>
    <definedName name="BExQICNLF7CAINGKX326YS9PWOBL" hidden="1">Trade Working #REF!</definedName>
    <definedName name="BExQILCN30LM5CADWAEGHH9OF7NQ" localSheetId="14" hidden="1">Analysis Report All #REF!</definedName>
    <definedName name="BExQILCN30LM5CADWAEGHH9OF7NQ" hidden="1">Analysis Report All #REF!</definedName>
    <definedName name="BExQIV393KLR7L9GLJP6HZB37WR5" localSheetId="14" hidden="1">Check Closing #REF!</definedName>
    <definedName name="BExQIV393KLR7L9GLJP6HZB37WR5" hidden="1">Check Closing #REF!</definedName>
    <definedName name="BExQIVJB9MJ25NDUHTCVMSODJY2C" localSheetId="14" hidden="1">#REF!</definedName>
    <definedName name="BExQIVJB9MJ25NDUHTCVMSODJY2C" hidden="1">#REF!</definedName>
    <definedName name="BExQIX1GE3T6D7GZS82C08AS0OLE" localSheetId="14" hidden="1">#REF!</definedName>
    <definedName name="BExQIX1GE3T6D7GZS82C08AS0OLE" hidden="1">#REF!</definedName>
    <definedName name="BExQIZVWCAJL5WYKLFKT6HBOMW8L" hidden="1">#REF!</definedName>
    <definedName name="BExQJ4ZB0YUWDZQXGB6XVB0K2SJI" localSheetId="14" hidden="1">Analysis Report All #REF!</definedName>
    <definedName name="BExQJ4ZB0YUWDZQXGB6XVB0K2SJI" hidden="1">Analysis Report All #REF!</definedName>
    <definedName name="BExQJBF7LAX128WR7VTMJC88ZLPG" localSheetId="14" hidden="1">#REF!</definedName>
    <definedName name="BExQJBF7LAX128WR7VTMJC88ZLPG" hidden="1">#REF!</definedName>
    <definedName name="BExQJN3Z33OOVL61N08O945LQTEN" localSheetId="14" hidden="1">Group Net #REF!</definedName>
    <definedName name="BExQJN3Z33OOVL61N08O945LQTEN" hidden="1">Group Net #REF!</definedName>
    <definedName name="BExQK1HVOIAAIJFVD9UYJS6BVXY3" localSheetId="14" hidden="1">Operating #REF!</definedName>
    <definedName name="BExQK1HVOIAAIJFVD9UYJS6BVXY3" hidden="1">Operating #REF!</definedName>
    <definedName name="BExQK35BYG5WSNIY87BJRW75Q5Q8" localSheetId="14" hidden="1">Operating #REF!</definedName>
    <definedName name="BExQK35BYG5WSNIY87BJRW75Q5Q8" hidden="1">Operating #REF!</definedName>
    <definedName name="BExQK3W7QRHT35T20UFVQCNZ1EX5" localSheetId="14" hidden="1">Analysis Report All #REF!</definedName>
    <definedName name="BExQK3W7QRHT35T20UFVQCNZ1EX5" hidden="1">Analysis Report All #REF!</definedName>
    <definedName name="BExQKG6LD6PLNDGNGO9DJXY865BR" localSheetId="14" hidden="1">#REF!</definedName>
    <definedName name="BExQKG6LD6PLNDGNGO9DJXY865BR" hidden="1">#REF!</definedName>
    <definedName name="BExQKL9Z2NMP1AZAXBMKSEUNWXJM" localSheetId="14" hidden="1">Group #REF!</definedName>
    <definedName name="BExQKL9Z2NMP1AZAXBMKSEUNWXJM" hidden="1">Group #REF!</definedName>
    <definedName name="BExRYXY0BTLJ7S4AAPVYI2V6AVNQ" hidden="1">#N/A</definedName>
    <definedName name="BExRZ8QG3ECTFRABYPB68WRRVX3V" hidden="1">#N/A</definedName>
    <definedName name="BExRZATXR87BL0V5GMACYZN3RNXL" localSheetId="14" hidden="1">#REF!</definedName>
    <definedName name="BExRZATXR87BL0V5GMACYZN3RNXL" hidden="1">#REF!</definedName>
    <definedName name="BExRZDZ5RK5S0RYUZALYH1A3AE46" localSheetId="14" hidden="1">Group #REF!</definedName>
    <definedName name="BExRZDZ5RK5S0RYUZALYH1A3AE46" hidden="1">Group #REF!</definedName>
    <definedName name="BExRZEQ9GRM2RZH693JMJ4DJ10PF" localSheetId="14" hidden="1">Net #REF!</definedName>
    <definedName name="BExRZEQ9GRM2RZH693JMJ4DJ10PF" hidden="1">Net #REF!</definedName>
    <definedName name="BExRZG85SKAECDTN62XNQA745FYW" localSheetId="14" hidden="1">#REF!</definedName>
    <definedName name="BExRZG85SKAECDTN62XNQA745FYW" hidden="1">#REF!</definedName>
    <definedName name="BExRZIRRIXRUMZ5GOO95S7460BMP" localSheetId="14"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4" hidden="1">Analysis Report All #REF!</definedName>
    <definedName name="BExS0BEA3HSE5D8YO6XK0S6FZ2Y2" hidden="1">Analysis Report All #REF!</definedName>
    <definedName name="BExS0BP2NCKWGDPR40DQ2YI17BRA" localSheetId="14"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4" hidden="1">Analysis Report All #REF!</definedName>
    <definedName name="BExS0TDOA1II18MME7NZ2U61BG9P" hidden="1">Analysis Report All #REF!</definedName>
    <definedName name="BExS0TIZDSLO5TESSKG8Q1JUAEB3" localSheetId="14" hidden="1">Order #REF!</definedName>
    <definedName name="BExS0TIZDSLO5TESSKG8Q1JUAEB3" hidden="1">Order #REF!</definedName>
    <definedName name="BExS0XQ22NAZQ9KUD50VCDG98TIO" localSheetId="14" hidden="1">Trade Working #REF!</definedName>
    <definedName name="BExS0XQ22NAZQ9KUD50VCDG98TIO" hidden="1">Trade Working #REF!</definedName>
    <definedName name="BExS109NWNCX1PKGBS32XI69BEQR" localSheetId="14" hidden="1">Div Engineering Order #REF!</definedName>
    <definedName name="BExS109NWNCX1PKGBS32XI69BEQR" hidden="1">Div Engineering Order #REF!</definedName>
    <definedName name="BExS14WZLTQ0XML8P7SAPRUHSB2O" localSheetId="14" hidden="1">Analysis Report All #REF!</definedName>
    <definedName name="BExS14WZLTQ0XML8P7SAPRUHSB2O" hidden="1">Analysis Report All #REF!</definedName>
    <definedName name="BExS1CPJ7X6ML6YYYUU742F4UJX5" localSheetId="14" hidden="1">#REF!</definedName>
    <definedName name="BExS1CPJ7X6ML6YYYUU742F4UJX5" hidden="1">#REF!</definedName>
    <definedName name="BExS1FEMY104GASDFBI6D54MUYKB" hidden="1">#REF!</definedName>
    <definedName name="BExS1FPEZJ71B6XXSXK57HHWA2O2" localSheetId="14" hidden="1">Order #REF!</definedName>
    <definedName name="BExS1FPEZJ71B6XXSXK57HHWA2O2" hidden="1">Order #REF!</definedName>
    <definedName name="BExS1LJQPRBQ7Z7IEJTQTHI5PAXA" localSheetId="14" hidden="1">#REF!</definedName>
    <definedName name="BExS1LJQPRBQ7Z7IEJTQTHI5PAXA" hidden="1">#REF!</definedName>
    <definedName name="BExS1N1OEF119OWXJ54CD0LS7ZQM" localSheetId="14" hidden="1">Analysis Report All #REF!</definedName>
    <definedName name="BExS1N1OEF119OWXJ54CD0LS7ZQM" hidden="1">Analysis Report All #REF!</definedName>
    <definedName name="BExS1P579CHZUSF66NN6VXZKCWN6" localSheetId="14" hidden="1">Operating #REF!</definedName>
    <definedName name="BExS1P579CHZUSF66NN6VXZKCWN6" hidden="1">Operating #REF!</definedName>
    <definedName name="BExS1RE7LG24V9U2UD0PRRHO27TA" localSheetId="14" hidden="1">Analysis Report All #REF!</definedName>
    <definedName name="BExS1RE7LG24V9U2UD0PRRHO27TA" hidden="1">Analysis Report All #REF!</definedName>
    <definedName name="BExS1ROZXMAXU4ND08N0GTXFOQOL" localSheetId="14" hidden="1">Net #REF!</definedName>
    <definedName name="BExS1ROZXMAXU4ND08N0GTXFOQOL" hidden="1">Net #REF!</definedName>
    <definedName name="BExS1XDV6QHWPMOFF1IXCVWVTLEE" localSheetId="14" hidden="1">Order #REF!</definedName>
    <definedName name="BExS1XDV6QHWPMOFF1IXCVWVTLEE" hidden="1">Order #REF!</definedName>
    <definedName name="BExS21FMBEKUWD9RU53W075WSFE7" hidden="1">#N/A</definedName>
    <definedName name="BExS244P2INNKZDZTV2EAX8508KQ" localSheetId="14" hidden="1">List of Journal #REF!</definedName>
    <definedName name="BExS244P2INNKZDZTV2EAX8508KQ" hidden="1">List of Journal #REF!</definedName>
    <definedName name="BExS26J0OCF28TMZ436XC5FRO0O5" localSheetId="14" hidden="1">Analysis Report All #REF!</definedName>
    <definedName name="BExS26J0OCF28TMZ436XC5FRO0O5" hidden="1">Analysis Report All #REF!</definedName>
    <definedName name="BExS26OI2QNNAH2WMDD95Z400048" localSheetId="14" hidden="1">#REF!</definedName>
    <definedName name="BExS26OI2QNNAH2WMDD95Z400048" hidden="1">#REF!</definedName>
    <definedName name="BExS2CTMJ0BYB0TRKG2FSTBG2X7B" localSheetId="14" hidden="1">Order #REF!</definedName>
    <definedName name="BExS2CTMJ0BYB0TRKG2FSTBG2X7B" hidden="1">Order #REF!</definedName>
    <definedName name="BExS2KBBJF8J1ZZG9QG2USZYKZSO" localSheetId="14" hidden="1">Operating #REF!</definedName>
    <definedName name="BExS2KBBJF8J1ZZG9QG2USZYKZSO" hidden="1">Operating #REF!</definedName>
    <definedName name="BExS2KBC8TBXV9G9D5F7QED0H9UY" localSheetId="14" hidden="1">Net #REF!</definedName>
    <definedName name="BExS2KBC8TBXV9G9D5F7QED0H9UY" hidden="1">Net #REF!</definedName>
    <definedName name="BExS2N5R87ZNGIYNC0OVVAPOSTHE" localSheetId="14" hidden="1">Analysis Report All #REF!</definedName>
    <definedName name="BExS2N5R87ZNGIYNC0OVVAPOSTHE" hidden="1">Analysis Report All #REF!</definedName>
    <definedName name="BExS2P9ADTICU727OQSKAGLUMQ7X" localSheetId="14" hidden="1">Net #REF!</definedName>
    <definedName name="BExS2P9ADTICU727OQSKAGLUMQ7X" hidden="1">Net #REF!</definedName>
    <definedName name="BExS2TLU1HONYV6S3ZD9T12D7CIG" localSheetId="14" hidden="1">#REF!</definedName>
    <definedName name="BExS2TLU1HONYV6S3ZD9T12D7CIG" hidden="1">#REF!</definedName>
    <definedName name="BExS2USZ8URPIDCI7YYIZEU8ZANP" hidden="1">#N/A</definedName>
    <definedName name="BExS2ZLMNZ5G8YS3YYZIHVTX3HH8" localSheetId="14" hidden="1">#REF!</definedName>
    <definedName name="BExS2ZLMNZ5G8YS3YYZIHVTX3HH8" hidden="1">#REF!</definedName>
    <definedName name="BExS30CJ04V2D256ZDSR6G3KPAD4" localSheetId="14" hidden="1">Analysis Report All #REF!</definedName>
    <definedName name="BExS30CJ04V2D256ZDSR6G3KPAD4" hidden="1">Analysis Report All #REF!</definedName>
    <definedName name="BExS318UV9I2FXPQQWUKKX00QLPJ" localSheetId="14" hidden="1">#REF!</definedName>
    <definedName name="BExS318UV9I2FXPQQWUKKX00QLPJ" hidden="1">#REF!</definedName>
    <definedName name="BExS39SGKYG3HCOHB2BHNBYHTMIL" localSheetId="14" hidden="1">Operating #REF!</definedName>
    <definedName name="BExS39SGKYG3HCOHB2BHNBYHTMIL" hidden="1">Operating #REF!</definedName>
    <definedName name="BExS3G8DPCJHJNJARTYRVBBCW9NJ" localSheetId="14" hidden="1">Balance #REF!</definedName>
    <definedName name="BExS3G8DPCJHJNJARTYRVBBCW9NJ" hidden="1">Balance #REF!</definedName>
    <definedName name="BExS3LBRY8GKOHLV2ZXOC7LOE2KV" localSheetId="14" hidden="1">Operating #REF!</definedName>
    <definedName name="BExS3LBRY8GKOHLV2ZXOC7LOE2KV" hidden="1">Operating #REF!</definedName>
    <definedName name="BExS3MTQ75VBXDGEBURP6YT8RROE" localSheetId="14" hidden="1">#REF!</definedName>
    <definedName name="BExS3MTQ75VBXDGEBURP6YT8RROE" hidden="1">#REF!</definedName>
    <definedName name="BExS3OMGYO0DFN5186UFKEXZ2RX3" localSheetId="14" hidden="1">#REF!</definedName>
    <definedName name="BExS3OMGYO0DFN5186UFKEXZ2RX3" hidden="1">#REF!</definedName>
    <definedName name="BExS3SD9AJNNWS3PPHNO1BHHPYIU" localSheetId="14" hidden="1">Analysis Report All #REF!</definedName>
    <definedName name="BExS3SD9AJNNWS3PPHNO1BHHPYIU" hidden="1">Analysis Report All #REF!</definedName>
    <definedName name="BExS3TKJY1DSB793WNF4ZPN2DMAR" localSheetId="14" hidden="1">Div Engineering Order #REF!</definedName>
    <definedName name="BExS3TKJY1DSB793WNF4ZPN2DMAR" hidden="1">Div Engineering Order #REF!</definedName>
    <definedName name="BExS3WKGM2Z9QR813P0P96S1QF71" localSheetId="14" hidden="1">Net #REF!</definedName>
    <definedName name="BExS3WKGM2Z9QR813P0P96S1QF71" hidden="1">Net #REF!</definedName>
    <definedName name="BExS4ASWKM93XA275AXHYP8AG6SU" localSheetId="14" hidden="1">#REF!</definedName>
    <definedName name="BExS4ASWKM93XA275AXHYP8AG6SU" hidden="1">#REF!</definedName>
    <definedName name="BExS4EJNYKLMI9NEBTN7DQE5WBTC" localSheetId="14" hidden="1">List of Journal #REF!</definedName>
    <definedName name="BExS4EJNYKLMI9NEBTN7DQE5WBTC" hidden="1">List of Journal #REF!</definedName>
    <definedName name="BExS4QU26BXVQU11QPCDQPCG32OV" localSheetId="14" hidden="1">Net #REF!</definedName>
    <definedName name="BExS4QU26BXVQU11QPCDQPCG32OV" hidden="1">Net #REF!</definedName>
    <definedName name="BExS4RVQUG8FESB8SKAQ2OMODS9M" localSheetId="14" hidden="1">#REF!</definedName>
    <definedName name="BExS4RVQUG8FESB8SKAQ2OMODS9M" hidden="1">#REF!</definedName>
    <definedName name="BExS4UFIEM0KW37ED81CZXHF9N8Y" localSheetId="14" hidden="1">Gross Profit #REF!</definedName>
    <definedName name="BExS4UFIEM0KW37ED81CZXHF9N8Y" hidden="1">Gross Profit #REF!</definedName>
    <definedName name="BExS4Y6HVFH5NS3W5TPTB30RS7NR" localSheetId="14" hidden="1">Analysis Report All #REF!</definedName>
    <definedName name="BExS4Y6HVFH5NS3W5TPTB30RS7NR" hidden="1">Analysis Report All #REF!</definedName>
    <definedName name="BExS54X72TJFC41FJK72MLRR2OO7" localSheetId="14" hidden="1">#REF!</definedName>
    <definedName name="BExS54X72TJFC41FJK72MLRR2OO7" hidden="1">#REF!</definedName>
    <definedName name="BExS55DAQ04B9KDN7YFAE0MEUCJ9" hidden="1">#REF!</definedName>
    <definedName name="BExS57X26BN6FK9FFSHBGSYIJVJA" localSheetId="14" hidden="1">Analysis Report All #REF!</definedName>
    <definedName name="BExS57X26BN6FK9FFSHBGSYIJVJA" hidden="1">Analysis Report All #REF!</definedName>
    <definedName name="BExS59F0PA1V2ZC7S5TN6IT41SXP" localSheetId="14" hidden="1">#REF!</definedName>
    <definedName name="BExS59F0PA1V2ZC7S5TN6IT41SXP" hidden="1">#REF!</definedName>
    <definedName name="BExS5D0IIBC4X3C6I3NY8K6YYG45" localSheetId="14" hidden="1">Operating #REF!</definedName>
    <definedName name="BExS5D0IIBC4X3C6I3NY8K6YYG45" hidden="1">Operating #REF!</definedName>
    <definedName name="BExS5HNOM1007XKU7LXH44VCD4LJ" localSheetId="14" hidden="1">Group Balance #REF!</definedName>
    <definedName name="BExS5HNOM1007XKU7LXH44VCD4LJ" hidden="1">Group Balance #REF!</definedName>
    <definedName name="BExS5N7CDL7FG7QGZS2V1BN3HH8K" localSheetId="14" hidden="1">Analysis Report All #REF!</definedName>
    <definedName name="BExS5N7CDL7FG7QGZS2V1BN3HH8K" hidden="1">Analysis Report All #REF!</definedName>
    <definedName name="BExS62XQ1F86XGZ247QDGMR2BC72" hidden="1">#N/A</definedName>
    <definedName name="BExS638J2ZKOFKOG5WNZR222C27K" localSheetId="14" hidden="1">Operating #REF!</definedName>
    <definedName name="BExS638J2ZKOFKOG5WNZR222C27K" hidden="1">Operating #REF!</definedName>
    <definedName name="BExS66ZGYESOFS34AUXWG4PKCV23" localSheetId="14" hidden="1">Operating #REF!</definedName>
    <definedName name="BExS66ZGYESOFS34AUXWG4PKCV23" hidden="1">Operating #REF!</definedName>
    <definedName name="BExS68HFZPTQ13J4FUI7FYBKOL45" localSheetId="14" hidden="1">Balance #REF!</definedName>
    <definedName name="BExS68HFZPTQ13J4FUI7FYBKOL45" hidden="1">Balance #REF!</definedName>
    <definedName name="BExS6A4O8PNQQZOCTU3N6IHVUW2L" localSheetId="14" hidden="1">Personnel in #REF!</definedName>
    <definedName name="BExS6A4O8PNQQZOCTU3N6IHVUW2L" hidden="1">Personnel in #REF!</definedName>
    <definedName name="BExS6HMF3HGB9L2OGYQDWGCKHW37" localSheetId="14" hidden="1">#REF!</definedName>
    <definedName name="BExS6HMF3HGB9L2OGYQDWGCKHW37" hidden="1">#REF!</definedName>
    <definedName name="BExS6IO2T93EXTNLQHH1759U38JR" localSheetId="14" hidden="1">Trade Working #REF!</definedName>
    <definedName name="BExS6IO2T93EXTNLQHH1759U38JR" hidden="1">Trade Working #REF!</definedName>
    <definedName name="BExS6J4CGU1D2E6O0RVWNW1W3HSA" localSheetId="14" hidden="1">Net #REF!</definedName>
    <definedName name="BExS6J4CGU1D2E6O0RVWNW1W3HSA" hidden="1">Net #REF!</definedName>
    <definedName name="BExS6JF5URX5IBKG43CPO30226PT" localSheetId="14" hidden="1">Balance #REF!</definedName>
    <definedName name="BExS6JF5URX5IBKG43CPO30226PT" hidden="1">Balance #REF!</definedName>
    <definedName name="BExS6N0LI574IAC89EFW6CLTCQ33" localSheetId="14" hidden="1">#REF!</definedName>
    <definedName name="BExS6N0LI574IAC89EFW6CLTCQ33" hidden="1">#REF!</definedName>
    <definedName name="BExS6PEXUUSWVZGTFQD3Q1H8BYRF" localSheetId="14"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4" hidden="1">Analysis Report All #REF!</definedName>
    <definedName name="BExS7DE3DL4HESP2JGZ9XV854Z97" hidden="1">Analysis Report All #REF!</definedName>
    <definedName name="BExS7DE5564TIMZVF8HIS1E9D2SZ" localSheetId="14" hidden="1">Net #REF!</definedName>
    <definedName name="BExS7DE5564TIMZVF8HIS1E9D2SZ" hidden="1">Net #REF!</definedName>
    <definedName name="BExS7MDSB3JEQQ3YYH6BMN1NB6GW" localSheetId="14" hidden="1">#REF!</definedName>
    <definedName name="BExS7MDSB3JEQQ3YYH6BMN1NB6GW" hidden="1">#REF!</definedName>
    <definedName name="BExS7OS4LW1A3C11V8FBT20N8NKP" localSheetId="14" hidden="1">List of Journal #REF!</definedName>
    <definedName name="BExS7OS4LW1A3C11V8FBT20N8NKP" hidden="1">List of Journal #REF!</definedName>
    <definedName name="BExS7RH8P0EZMLE68ZLGCYADY4MD" localSheetId="14" hidden="1">Analysis Report All #REF!</definedName>
    <definedName name="BExS7RH8P0EZMLE68ZLGCYADY4MD" hidden="1">Analysis Report All #REF!</definedName>
    <definedName name="BExS7Y2LNGVHSIBKC7C3R6X4LDR6" localSheetId="14"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4" hidden="1">Trade Working #REF!</definedName>
    <definedName name="BExS90A6FCF52QIXNO6AW6ZS3N9Z" hidden="1">Trade Working #REF!</definedName>
    <definedName name="BExS94S2NWC6PIHD5CS62EMWVH3H" localSheetId="14" hidden="1">Analysis Report All #REF!</definedName>
    <definedName name="BExS94S2NWC6PIHD5CS62EMWVH3H" hidden="1">Analysis Report All #REF!</definedName>
    <definedName name="BExS98OB4321YCHLCQ022PXKTT2W" localSheetId="14" hidden="1">#REF!</definedName>
    <definedName name="BExS98OB4321YCHLCQ022PXKTT2W" hidden="1">#REF!</definedName>
    <definedName name="BExS9AGWBEJXR8PGZWXPU0RF9IEA" localSheetId="14" hidden="1">Analysis Report All #REF!</definedName>
    <definedName name="BExS9AGWBEJXR8PGZWXPU0RF9IEA" hidden="1">Analysis Report All #REF!</definedName>
    <definedName name="BExS9CPVM5W1Q4A1IMZTWRHFL205" localSheetId="14" hidden="1">#REF!</definedName>
    <definedName name="BExS9CPVM5W1Q4A1IMZTWRHFL205" hidden="1">#REF!</definedName>
    <definedName name="BExS9E7UUAQ7SPS2AO6A0G0V950R" localSheetId="14" hidden="1">List of Journal #REF!</definedName>
    <definedName name="BExS9E7UUAQ7SPS2AO6A0G0V950R" hidden="1">List of Journal #REF!</definedName>
    <definedName name="BExS9G5VMPYS38GLZEPZL7D46A0Z" hidden="1">#N/A</definedName>
    <definedName name="BExS9LESS767750RRW6KYJ0A722C" localSheetId="14" hidden="1">Operating #REF!</definedName>
    <definedName name="BExS9LESS767750RRW6KYJ0A722C" hidden="1">Operating #REF!</definedName>
    <definedName name="BExS9LPJMLR4XLGBQM28M6JJCNBO" localSheetId="14" hidden="1">Analysis Report All #REF!</definedName>
    <definedName name="BExS9LPJMLR4XLGBQM28M6JJCNBO" hidden="1">Analysis Report All #REF!</definedName>
    <definedName name="BExS9OURZIX7TTNI06ZF1R3Y12FN" localSheetId="14"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4" hidden="1">Check Closing #REF!</definedName>
    <definedName name="BExSA8MWDIPWOVOLCCXW52ENEBFQ" hidden="1">Check Closing #REF!</definedName>
    <definedName name="BExSA9DYURUCJ2EJP2CAJHXL16JV" localSheetId="14" hidden="1">Analysis Report All #REF!</definedName>
    <definedName name="BExSA9DYURUCJ2EJP2CAJHXL16JV" hidden="1">Analysis Report All #REF!</definedName>
    <definedName name="BExSABXL7JTOPL922AUPSSVX6ING" localSheetId="14" hidden="1">Gross Profit #REF!</definedName>
    <definedName name="BExSABXL7JTOPL922AUPSSVX6ING" hidden="1">Gross Profit #REF!</definedName>
    <definedName name="BExSAJKSIKUKHCKB7R3PC9Z4ZTNZ" hidden="1">#N/A</definedName>
    <definedName name="BExSAR2DYPQKC38XGDRQ7HT9QM9J" localSheetId="14" hidden="1">Analysis Report All #REF!</definedName>
    <definedName name="BExSAR2DYPQKC38XGDRQ7HT9QM9J" hidden="1">Analysis Report All #REF!</definedName>
    <definedName name="BExSARYWST5C5EXAXZJUUNWQO6C5" localSheetId="14" hidden="1">List of Journal #REF!</definedName>
    <definedName name="BExSARYWST5C5EXAXZJUUNWQO6C5" hidden="1">List of Journal #REF!</definedName>
    <definedName name="BExSAUTCT4P7JP57NOR9MTX33QJZ" localSheetId="14" hidden="1">#REF!</definedName>
    <definedName name="BExSAUTCT4P7JP57NOR9MTX33QJZ" hidden="1">#REF!</definedName>
    <definedName name="BExSB2LV6UF6OUOXMQO2GKD560B6" localSheetId="14" hidden="1">Trade Working #REF!</definedName>
    <definedName name="BExSB2LV6UF6OUOXMQO2GKD560B6" hidden="1">Trade Working #REF!</definedName>
    <definedName name="BExSB3I93STRNC4Q9EEZYA8NZIN6" localSheetId="14" hidden="1">#REF!</definedName>
    <definedName name="BExSB3I93STRNC4Q9EEZYA8NZIN6" hidden="1">#REF!</definedName>
    <definedName name="BExSB4JYKQ3MINI7RAYK5M8BLJDC" localSheetId="14" hidden="1">#REF!</definedName>
    <definedName name="BExSB4JYKQ3MINI7RAYK5M8BLJDC" hidden="1">#REF!</definedName>
    <definedName name="BExSBEW8I68R1IYKQ82L287TFUB1" hidden="1">#REF!</definedName>
    <definedName name="BExSBPZFDYX6AVZAQXJM32YHNE9D" localSheetId="14" hidden="1">Net #REF!</definedName>
    <definedName name="BExSBPZFDYX6AVZAQXJM32YHNE9D" hidden="1">Net #REF!</definedName>
    <definedName name="BExSBVDNVISBBTQP72CBO9HRLV74" hidden="1">#N/A</definedName>
    <definedName name="BExSBWVLXEQ7DYL0WZNCUKK8BT7S" localSheetId="14" hidden="1">Operating #REF!</definedName>
    <definedName name="BExSBWVLXEQ7DYL0WZNCUKK8BT7S" hidden="1">Operating #REF!</definedName>
    <definedName name="BExSBXH8RUNFT1BOAUSJLDNZWKWQ" localSheetId="14" hidden="1">Net #REF!</definedName>
    <definedName name="BExSBXH8RUNFT1BOAUSJLDNZWKWQ" hidden="1">Net #REF!</definedName>
    <definedName name="BExSC0X7JLNWXEBQ6ZATTMCGEXEG" localSheetId="14" hidden="1">Operating #REF!</definedName>
    <definedName name="BExSC0X7JLNWXEBQ6ZATTMCGEXEG" hidden="1">Operating #REF!</definedName>
    <definedName name="BExSC30QV69JWKAGJKMOGS8G8IQP" localSheetId="14" hidden="1">Analysis Report All #REF!</definedName>
    <definedName name="BExSC30QV69JWKAGJKMOGS8G8IQP" hidden="1">Analysis Report All #REF!</definedName>
    <definedName name="BExSC9M5284JE078CHDC6QAWLJYZ" localSheetId="14" hidden="1">Analysis Report All #REF!</definedName>
    <definedName name="BExSC9M5284JE078CHDC6QAWLJYZ" hidden="1">Analysis Report All #REF!</definedName>
    <definedName name="BExSCCGOT0EYGT1YC3ZU1Q79FFG0" localSheetId="14" hidden="1">List of Journal #REF!</definedName>
    <definedName name="BExSCCGOT0EYGT1YC3ZU1Q79FFG0" hidden="1">List of Journal #REF!</definedName>
    <definedName name="BExSCL5FPWD8L2UGCISOJD35ACXI" localSheetId="14" hidden="1">Operating #REF!</definedName>
    <definedName name="BExSCL5FPWD8L2UGCISOJD35ACXI" hidden="1">Operating #REF!</definedName>
    <definedName name="BExSCMY5KYXUBIYG1HUB5AN4DVFK" localSheetId="14" hidden="1">Net #REF!</definedName>
    <definedName name="BExSCMY5KYXUBIYG1HUB5AN4DVFK" hidden="1">Net #REF!</definedName>
    <definedName name="BExSCOG41SKKG4GYU76WRWW1CTE6" localSheetId="14" hidden="1">#REF!</definedName>
    <definedName name="BExSCOG41SKKG4GYU76WRWW1CTE6" hidden="1">#REF!</definedName>
    <definedName name="BExSCULDWWU4EJ1898H4BXIFH63U" localSheetId="14" hidden="1">Analysis Report All #REF!</definedName>
    <definedName name="BExSCULDWWU4EJ1898H4BXIFH63U" hidden="1">Analysis Report All #REF!</definedName>
    <definedName name="BExSCUQP84SX0B4SD4X7869FENB0" localSheetId="14" hidden="1">Group #REF!</definedName>
    <definedName name="BExSCUQP84SX0B4SD4X7869FENB0" hidden="1">Group #REF!</definedName>
    <definedName name="BExSD1MUJM8X92JUXFDUDYJTLDKP" hidden="1">#N/A</definedName>
    <definedName name="BExSD6A6NY15YSMFH51ST6XJY429" localSheetId="14" hidden="1">#REF!</definedName>
    <definedName name="BExSD6A6NY15YSMFH51ST6XJY429" hidden="1">#REF!</definedName>
    <definedName name="BExSD9VH6PF6RQ135VOEE08YXPAW" localSheetId="14" hidden="1">#REF!</definedName>
    <definedName name="BExSD9VH6PF6RQ135VOEE08YXPAW" hidden="1">#REF!</definedName>
    <definedName name="BExSDBTPF5YXEXC8BYSQGOPEOU2B" hidden="1">#N/A</definedName>
    <definedName name="BExSDNTB7RHOJ3TFOR86MD02686S" localSheetId="14" hidden="1">Analysis Report All #REF!</definedName>
    <definedName name="BExSDNTB7RHOJ3TFOR86MD02686S" hidden="1">Analysis Report All #REF!</definedName>
    <definedName name="BExSDPRJ8BTGLJ5K10478V8JI8WJ" localSheetId="14" hidden="1">Personnel in #REF!</definedName>
    <definedName name="BExSDPRJ8BTGLJ5K10478V8JI8WJ" hidden="1">Personnel in #REF!</definedName>
    <definedName name="BExSDRPL4V5EYN211395J0TBKQ4M" localSheetId="14" hidden="1">#REF!</definedName>
    <definedName name="BExSDRPL4V5EYN211395J0TBKQ4M" hidden="1">#REF!</definedName>
    <definedName name="BExSDSWQIUCADKD8IF84P0E7R7YG" localSheetId="14" hidden="1">Net #REF!</definedName>
    <definedName name="BExSDSWQIUCADKD8IF84P0E7R7YG" hidden="1">Net #REF!</definedName>
    <definedName name="BExSDT20XUFXTDM37M148AXAP7HN" localSheetId="14" hidden="1">#REF!</definedName>
    <definedName name="BExSDT20XUFXTDM37M148AXAP7HN" hidden="1">#REF!</definedName>
    <definedName name="BExSDVGHUOINEOYT6ELCJ21YZ9IE" hidden="1">#N/A</definedName>
    <definedName name="BExSE1WEUDM5JH1CVYMPDGSW0YUV" localSheetId="14" hidden="1">Analysis Report All #REF!</definedName>
    <definedName name="BExSE1WEUDM5JH1CVYMPDGSW0YUV" hidden="1">Analysis Report All #REF!</definedName>
    <definedName name="BExSE3P4VMYMKGINI49Z0NT5P28B" localSheetId="14" hidden="1">#REF!</definedName>
    <definedName name="BExSE3P4VMYMKGINI49Z0NT5P28B" hidden="1">#REF!</definedName>
    <definedName name="BExSE755EBYVIQN8HKIK31MF3QNW" hidden="1">#REF!</definedName>
    <definedName name="BExSEC8KR4AG3EFTVO6C02VXFTNG" localSheetId="14" hidden="1">Analysis Report All #REF!</definedName>
    <definedName name="BExSEC8KR4AG3EFTVO6C02VXFTNG" hidden="1">Analysis Report All #REF!</definedName>
    <definedName name="BExSEKBVTT5HQ51RA1A8F3FP110I" localSheetId="14" hidden="1">Operating #REF!</definedName>
    <definedName name="BExSEKBVTT5HQ51RA1A8F3FP110I" hidden="1">Operating #REF!</definedName>
    <definedName name="BExSEP4JMSSZ0NJARFVC9YDWFOY0" localSheetId="14" hidden="1">Check Closing #REF!</definedName>
    <definedName name="BExSEP4JMSSZ0NJARFVC9YDWFOY0" hidden="1">Check Closing #REF!</definedName>
    <definedName name="BExSEP9UVOAI6TMXKNK587PQ3328" localSheetId="14" hidden="1">#REF!</definedName>
    <definedName name="BExSEP9UVOAI6TMXKNK587PQ3328" hidden="1">#REF!</definedName>
    <definedName name="BExSEQX9SR5OVZEM8NTVYF6ARAJV" hidden="1">#N/A</definedName>
    <definedName name="BExSER81UOPPY3X9HFCP09D3WMDS" localSheetId="14" hidden="1">Analysis Report All #REF!</definedName>
    <definedName name="BExSER81UOPPY3X9HFCP09D3WMDS" hidden="1">Analysis Report All #REF!</definedName>
    <definedName name="BExSER82B46EILFX7SGFMDH3W6IY" localSheetId="14" hidden="1">Net #REF!</definedName>
    <definedName name="BExSER82B46EILFX7SGFMDH3W6IY" hidden="1">Net #REF!</definedName>
    <definedName name="BExSETX6RGROAX8HGGPKY8VHWXVF" localSheetId="14" hidden="1">Operating #REF!</definedName>
    <definedName name="BExSETX6RGROAX8HGGPKY8VHWXVF" hidden="1">Operating #REF!</definedName>
    <definedName name="BExSF07QFLZCO4P6K6QF05XG7PH1" localSheetId="14" hidden="1">#REF!</definedName>
    <definedName name="BExSF07QFLZCO4P6K6QF05XG7PH1" hidden="1">#REF!</definedName>
    <definedName name="BExSF2RE0ZDCUSK2T0MQ3XEUSL8L" localSheetId="14" hidden="1">#REF!</definedName>
    <definedName name="BExSF2RE0ZDCUSK2T0MQ3XEUSL8L" hidden="1">#REF!</definedName>
    <definedName name="BExSF3252US9TRL72TB0F5IIBD1K" localSheetId="14" hidden="1">Analysis Report All Items #REF!</definedName>
    <definedName name="BExSF3252US9TRL72TB0F5IIBD1K" hidden="1">Analysis Report All Items #REF!</definedName>
    <definedName name="BExSF3YP41UQFPHZAA3CLSMJS16V" localSheetId="14" hidden="1">Gross Profit #REF!</definedName>
    <definedName name="BExSF3YP41UQFPHZAA3CLSMJS16V" hidden="1">Gross Profit #REF!</definedName>
    <definedName name="BExSF50CUO74XVY5LQMDG6YNOEUV" localSheetId="14" hidden="1">Check Closing #REF!</definedName>
    <definedName name="BExSF50CUO74XVY5LQMDG6YNOEUV" hidden="1">Check Closing #REF!</definedName>
    <definedName name="BExSF5B4ZDMMTPFF41YP968V833E" localSheetId="14" hidden="1">#REF!</definedName>
    <definedName name="BExSF5B4ZDMMTPFF41YP968V833E" hidden="1">#REF!</definedName>
    <definedName name="BExSFH59PBDV3PBQCN14WEKBPUC3" localSheetId="14" hidden="1">Analysis Report All #REF!</definedName>
    <definedName name="BExSFH59PBDV3PBQCN14WEKBPUC3" hidden="1">Analysis Report All #REF!</definedName>
    <definedName name="BExSFKANZNF1XGOJVEBDQ8WKZ09W" localSheetId="14" hidden="1">#REF!</definedName>
    <definedName name="BExSFKANZNF1XGOJVEBDQ8WKZ09W" hidden="1">#REF!</definedName>
    <definedName name="BExSFN529O1A4J18APWWD447HLX8" localSheetId="14" hidden="1">Personnel in #REF!</definedName>
    <definedName name="BExSFN529O1A4J18APWWD447HLX8" hidden="1">Personnel in #REF!</definedName>
    <definedName name="BExSFRHLJ97WECJNQNTZU0XR4QV5" localSheetId="14" hidden="1">Gross Profit #REF!</definedName>
    <definedName name="BExSFRHLJ97WECJNQNTZU0XR4QV5" hidden="1">Gross Profit #REF!</definedName>
    <definedName name="BExSFUC07ZUJ1KSFR9BCCXYEBQI5" localSheetId="14" hidden="1">Operating #REF!</definedName>
    <definedName name="BExSFUC07ZUJ1KSFR9BCCXYEBQI5" hidden="1">Operating #REF!</definedName>
    <definedName name="BExSFUS9VKSWCZTKG6YZRR0KJN8F" localSheetId="14" hidden="1">Gross Profit bef. Distr. #REF!</definedName>
    <definedName name="BExSFUS9VKSWCZTKG6YZRR0KJN8F" hidden="1">Gross Profit bef. Distr. #REF!</definedName>
    <definedName name="BExSFV8F1DRZ9MCXDUJX3HW3F691" localSheetId="14" hidden="1">#REF!</definedName>
    <definedName name="BExSFV8F1DRZ9MCXDUJX3HW3F691" hidden="1">#REF!</definedName>
    <definedName name="BExSFZVOOB2C94387N1LQWFPQXH4" localSheetId="14" hidden="1">Trade Working #REF!</definedName>
    <definedName name="BExSFZVOOB2C94387N1LQWFPQXH4" hidden="1">Trade Working #REF!</definedName>
    <definedName name="BExSG1OFXB2E75LVE6W9NB8ZAFN9" hidden="1">#N/A</definedName>
    <definedName name="BExSG5Q1GQ480ZLTQTKGQFUOA6RM" localSheetId="14" hidden="1">Analysis Report All #REF!</definedName>
    <definedName name="BExSG5Q1GQ480ZLTQTKGQFUOA6RM" hidden="1">Analysis Report All #REF!</definedName>
    <definedName name="BExSGE9LMAWKNHR4T1KJE47GVW8S" localSheetId="14" hidden="1">Personnel in #REF!</definedName>
    <definedName name="BExSGE9LMAWKNHR4T1KJE47GVW8S" hidden="1">Personnel in #REF!</definedName>
    <definedName name="BExSGF0I0T3PRPN2EOICAXQQIVAH" localSheetId="14" hidden="1">Balance #REF!</definedName>
    <definedName name="BExSGF0I0T3PRPN2EOICAXQQIVAH" hidden="1">Balance #REF!</definedName>
    <definedName name="BExSGR030TCTYJGLD7SU0OK09E7V" localSheetId="14" hidden="1">Check Closing #REF!</definedName>
    <definedName name="BExSGR030TCTYJGLD7SU0OK09E7V" hidden="1">Check Closing #REF!</definedName>
    <definedName name="BExSGVSP32O738LXNGLMQD1SSPL2" localSheetId="14" hidden="1">Check Closing #REF!</definedName>
    <definedName name="BExSGVSP32O738LXNGLMQD1SSPL2" hidden="1">Check Closing #REF!</definedName>
    <definedName name="BExSGZJO4J4ZO04E2N2ECVYS9DEZ" localSheetId="14" hidden="1">#REF!</definedName>
    <definedName name="BExSGZJO4J4ZO04E2N2ECVYS9DEZ" hidden="1">#REF!</definedName>
    <definedName name="BExSHQD8KYLTQGDXIRKCHQQ7MKIH" localSheetId="14" hidden="1">#REF!</definedName>
    <definedName name="BExSHQD8KYLTQGDXIRKCHQQ7MKIH" hidden="1">#REF!</definedName>
    <definedName name="BExSHTNYIW54V5RX5TCH32J22DQV" localSheetId="14" hidden="1">Trade Working #REF!</definedName>
    <definedName name="BExSHTNYIW54V5RX5TCH32J22DQV" hidden="1">Trade Working #REF!</definedName>
    <definedName name="BExSI75HMX4S8TTMJ3V6ER7A9W58" localSheetId="14" hidden="1">#REF!</definedName>
    <definedName name="BExSI75HMX4S8TTMJ3V6ER7A9W58" hidden="1">#REF!</definedName>
    <definedName name="BExSIFUDNRWXWIWNGCCFOOD8WIAZ" localSheetId="14" hidden="1">#REF!</definedName>
    <definedName name="BExSIFUDNRWXWIWNGCCFOOD8WIAZ" hidden="1">#REF!</definedName>
    <definedName name="BExTTEZ9HQ42HTCNXMQA7G52ULV9" localSheetId="14" hidden="1">Analysis Report All #REF!</definedName>
    <definedName name="BExTTEZ9HQ42HTCNXMQA7G52ULV9" hidden="1">Analysis Report All #REF!</definedName>
    <definedName name="BExTTO9QYGBNDIT5NKTFF8W80B7W" localSheetId="14" hidden="1">Net #REF!</definedName>
    <definedName name="BExTTO9QYGBNDIT5NKTFF8W80B7W" hidden="1">Net #REF!</definedName>
    <definedName name="BExTUBNB3G0I31UBPLFNF2UFKBXB" localSheetId="14" hidden="1">Operating #REF!</definedName>
    <definedName name="BExTUBNB3G0I31UBPLFNF2UFKBXB" hidden="1">Operating #REF!</definedName>
    <definedName name="BExTUECFMCT14LU7R6DHGURGOYDK" localSheetId="14" hidden="1">Trade Working #REF!</definedName>
    <definedName name="BExTUECFMCT14LU7R6DHGURGOYDK" hidden="1">Trade Working #REF!</definedName>
    <definedName name="BExTUF8TETVUONT04W15GQCEI3HC" localSheetId="14" hidden="1">Group Balance #REF!</definedName>
    <definedName name="BExTUF8TETVUONT04W15GQCEI3HC" hidden="1">Group Balance #REF!</definedName>
    <definedName name="BExTUJ53ANGZ3H1KDK4CR4Q0OD6P" localSheetId="14" hidden="1">#REF!</definedName>
    <definedName name="BExTUJ53ANGZ3H1KDK4CR4Q0OD6P" hidden="1">#REF!</definedName>
    <definedName name="BExTUPA6XOSRD4FPSCNTSLVV3A3T" localSheetId="14" hidden="1">Analysis Report All #REF!</definedName>
    <definedName name="BExTUPA6XOSRD4FPSCNTSLVV3A3T" hidden="1">Analysis Report All #REF!</definedName>
    <definedName name="BExTUUTVE7POYB40V8H3ARWP28K9" localSheetId="14" hidden="1">Analysis Report All #REF!</definedName>
    <definedName name="BExTUUTVE7POYB40V8H3ARWP28K9" hidden="1">Analysis Report All #REF!</definedName>
    <definedName name="BExTUY9WNSJ91GV8CP0SKJTEIV82" localSheetId="14" hidden="1">#REF!</definedName>
    <definedName name="BExTUY9WNSJ91GV8CP0SKJTEIV82" hidden="1">#REF!</definedName>
    <definedName name="BExTV8M7HO87RN06K5DFYDQYX7ZL" localSheetId="14" hidden="1">Check Closing #REF!</definedName>
    <definedName name="BExTV8M7HO87RN06K5DFYDQYX7ZL" hidden="1">Check Closing #REF!</definedName>
    <definedName name="BExTV92BFY7K9EBSLN1LF6UIZLA1" localSheetId="14" hidden="1">Net #REF!</definedName>
    <definedName name="BExTV92BFY7K9EBSLN1LF6UIZLA1" hidden="1">Net #REF!</definedName>
    <definedName name="BExTVAV1EV1YUB0MAH3B7C65N73D" hidden="1">#N/A</definedName>
    <definedName name="BExTVGPIQZ99YFXUC8OONUX5BD42" localSheetId="14" hidden="1">#REF!</definedName>
    <definedName name="BExTVGPIQZ99YFXUC8OONUX5BD42" hidden="1">#REF!</definedName>
    <definedName name="BExTVIT0L7J30INX6CY2ANO92UPK" localSheetId="14" hidden="1">#REF!</definedName>
    <definedName name="BExTVIT0L7J30INX6CY2ANO92UPK" hidden="1">#REF!</definedName>
    <definedName name="BExTVN5EV3J8PVOWYURQH0XF8OAX" localSheetId="14" hidden="1">Analysis Report All #REF!</definedName>
    <definedName name="BExTVN5EV3J8PVOWYURQH0XF8OAX" hidden="1">Analysis Report All #REF!</definedName>
    <definedName name="BExTVXHPMMOTGCX5CXTH7V0PSXBJ" localSheetId="14" hidden="1">Analysis Report All #REF!</definedName>
    <definedName name="BExTVXHPMMOTGCX5CXTH7V0PSXBJ" hidden="1">Analysis Report All #REF!</definedName>
    <definedName name="BExTW1E0O25HDI8ZF5MQ15CG9E9L" localSheetId="14" hidden="1">Analysis Report All #REF!</definedName>
    <definedName name="BExTW1E0O25HDI8ZF5MQ15CG9E9L" hidden="1">Analysis Report All #REF!</definedName>
    <definedName name="BExTW3S73S962Q052JE3NDBCRVKR" localSheetId="14" hidden="1">Group Operating #REF!</definedName>
    <definedName name="BExTW3S73S962Q052JE3NDBCRVKR" hidden="1">Group Operating #REF!</definedName>
    <definedName name="BExTW3XMM452HZSKUHDTQP5MNQN8" localSheetId="14" hidden="1">#REF!</definedName>
    <definedName name="BExTW3XMM452HZSKUHDTQP5MNQN8" hidden="1">#REF!</definedName>
    <definedName name="BExTW5FKMXO4X1D2RHPFD267AD94" localSheetId="14" hidden="1">Net Sales #REF!</definedName>
    <definedName name="BExTW5FKMXO4X1D2RHPFD267AD94" hidden="1">Net Sales #REF!</definedName>
    <definedName name="BExTWI0Q8AWXUA3ZN7I5V3QK2KM1" localSheetId="14" hidden="1">#REF!</definedName>
    <definedName name="BExTWI0Q8AWXUA3ZN7I5V3QK2KM1" hidden="1">#REF!</definedName>
    <definedName name="BExTWM2B9L2YWLF2SJJB9OANR7ZJ" localSheetId="14" hidden="1">Analysis Report All #REF!</definedName>
    <definedName name="BExTWM2B9L2YWLF2SJJB9OANR7ZJ" hidden="1">Analysis Report All #REF!</definedName>
    <definedName name="BExTWN9N1TYU24UPWSTVNQMG7OKO" localSheetId="14" hidden="1">Operating #REF!</definedName>
    <definedName name="BExTWN9N1TYU24UPWSTVNQMG7OKO" hidden="1">Operating #REF!</definedName>
    <definedName name="BExTWNPQODGCUN34YTRP7LB7EQIA" localSheetId="14" hidden="1">Check Closing #REF!</definedName>
    <definedName name="BExTWNPQODGCUN34YTRP7LB7EQIA" hidden="1">Check Closing #REF!</definedName>
    <definedName name="BExTWQPN7AQCJ4QBZ0BNYO0AOVSD" localSheetId="14" hidden="1">Analysis Report All #REF!</definedName>
    <definedName name="BExTWQPN7AQCJ4QBZ0BNYO0AOVSD" hidden="1">Analysis Report All #REF!</definedName>
    <definedName name="BExTWU5NRP5G3XOKTDHBPXUBG8A1" localSheetId="14" hidden="1">Business EBIT #REF!</definedName>
    <definedName name="BExTWU5NRP5G3XOKTDHBPXUBG8A1" hidden="1">Business EBIT #REF!</definedName>
    <definedName name="BExTWVT1NNGGVJY7QO1LBOP4FRCZ" localSheetId="14" hidden="1">Net #REF!</definedName>
    <definedName name="BExTWVT1NNGGVJY7QO1LBOP4FRCZ" hidden="1">Net #REF!</definedName>
    <definedName name="BExTWW3VY0VTHV78RYI9NHQA4K12" localSheetId="14" hidden="1">Order #REF!</definedName>
    <definedName name="BExTWW3VY0VTHV78RYI9NHQA4K12" hidden="1">Order #REF!</definedName>
    <definedName name="BExTX476KI0RNB71XI5TYMANSGBG" localSheetId="14" hidden="1">#REF!</definedName>
    <definedName name="BExTX476KI0RNB71XI5TYMANSGBG" hidden="1">#REF!</definedName>
    <definedName name="BExTXLQAOQQJ3VNPAZHBTRTEYO2O" localSheetId="14" hidden="1">Net #REF!</definedName>
    <definedName name="BExTXLQAOQQJ3VNPAZHBTRTEYO2O" hidden="1">Net #REF!</definedName>
    <definedName name="BExTXRVDRQ1EWAQ6FYLKDLCRYSND" hidden="1">#N/A</definedName>
    <definedName name="BExTXWO86G7CBV0U49AXE2VIWL22" localSheetId="14" hidden="1">Operating #REF!</definedName>
    <definedName name="BExTXWO86G7CBV0U49AXE2VIWL22" hidden="1">Operating #REF!</definedName>
    <definedName name="BExTY6UWCMSCWAG7FT0I9S7WPU57" localSheetId="14" hidden="1">Balance #REF!</definedName>
    <definedName name="BExTY6UWCMSCWAG7FT0I9S7WPU57" hidden="1">Balance #REF!</definedName>
    <definedName name="BExTY7LWWYUBICRUW6U1LNF5UA8U" localSheetId="14" hidden="1">List of Journal #REF!</definedName>
    <definedName name="BExTY7LWWYUBICRUW6U1LNF5UA8U" hidden="1">List of Journal #REF!</definedName>
    <definedName name="BExTYCJX1GA6S8ZCF8HSXC4MNBKH" localSheetId="14" hidden="1">#REF!</definedName>
    <definedName name="BExTYCJX1GA6S8ZCF8HSXC4MNBKH" hidden="1">#REF!</definedName>
    <definedName name="BExTYJ592MG49NLW30S3RLLQWHTR" localSheetId="14" hidden="1">#REF!</definedName>
    <definedName name="BExTYJ592MG49NLW30S3RLLQWHTR" hidden="1">#REF!</definedName>
    <definedName name="BExTYJQUWKU5RJQ8VLSZ4QKFMNOR" hidden="1">#REF!</definedName>
    <definedName name="BExTYL8SF9GS0XJXI8MYCPRZ5SXX" hidden="1">#N/A</definedName>
    <definedName name="BExTYLP269D2NA5ASMAELCNYDVTX" localSheetId="14" hidden="1">Operating #REF!</definedName>
    <definedName name="BExTYLP269D2NA5ASMAELCNYDVTX" hidden="1">Operating #REF!</definedName>
    <definedName name="BExTYNSLAKRECYQ82XOCX55IQKL9" localSheetId="14" hidden="1">Operating #REF!</definedName>
    <definedName name="BExTYNSLAKRECYQ82XOCX55IQKL9" hidden="1">Operating #REF!</definedName>
    <definedName name="BExTYPLA9N640MFRJJQPKXT7P88M" localSheetId="14" hidden="1">#REF!</definedName>
    <definedName name="BExTYPLA9N640MFRJJQPKXT7P88M" hidden="1">#REF!</definedName>
    <definedName name="BExTYQSHNQNDU26VRF0AG6T425M6" localSheetId="14" hidden="1">Gross Profit #REF!</definedName>
    <definedName name="BExTYQSHNQNDU26VRF0AG6T425M6" hidden="1">Gross Profit #REF!</definedName>
    <definedName name="BExTYT1BSTOHB4186SGMSW29UZKD" localSheetId="14" hidden="1">Net #REF!</definedName>
    <definedName name="BExTYT1BSTOHB4186SGMSW29UZKD" hidden="1">Net #REF!</definedName>
    <definedName name="BExTYTS6VBKY2WQXWKYA1FBQ67EE" localSheetId="14" hidden="1">#REF!</definedName>
    <definedName name="BExTYTS6VBKY2WQXWKYA1FBQ67EE" hidden="1">#REF!</definedName>
    <definedName name="BExTYVL3VJO5ML0XNJELPQ9JBTGG" hidden="1">#N/A</definedName>
    <definedName name="BExTZ1VNYEVXCRLRRP56JW8RE91P" localSheetId="14" hidden="1">Analysis Report All #REF!</definedName>
    <definedName name="BExTZ1VNYEVXCRLRRP56JW8RE91P" hidden="1">Analysis Report All #REF!</definedName>
    <definedName name="BExTZ6DJZA9Y3T19CWZUJ27GLVRK" localSheetId="14" hidden="1">Analysis Report All #REF!</definedName>
    <definedName name="BExTZ6DJZA9Y3T19CWZUJ27GLVRK" hidden="1">Analysis Report All #REF!</definedName>
    <definedName name="BExTZ74GOVXAO94CYF4ONBCF3FLF" localSheetId="14" hidden="1">Operating #REF!</definedName>
    <definedName name="BExTZ74GOVXAO94CYF4ONBCF3FLF" hidden="1">Operating #REF!</definedName>
    <definedName name="BExTZ9DFQGZ2PC5WP9KES4YFEST0" localSheetId="14" hidden="1">Analysis Report All #REF!</definedName>
    <definedName name="BExTZ9DFQGZ2PC5WP9KES4YFEST0" hidden="1">Analysis Report All #REF!</definedName>
    <definedName name="BExTZG9MFO55NXPA9W0UUOJTX504" hidden="1">#N/A</definedName>
    <definedName name="BExTZKB6L5SXV5UN71YVTCBEIGWY" localSheetId="14" hidden="1">#REF!</definedName>
    <definedName name="BExTZKB6L5SXV5UN71YVTCBEIGWY" hidden="1">#REF!</definedName>
    <definedName name="BExTZLICVKK4NBJFEGL270GJ2VQO" hidden="1">#REF!</definedName>
    <definedName name="BExTZW5APRGJZYONEEH2WTHMG3O0" localSheetId="14" hidden="1">List of Journal #REF!</definedName>
    <definedName name="BExTZW5APRGJZYONEEH2WTHMG3O0" hidden="1">List of Journal #REF!</definedName>
    <definedName name="BExTZY8TDV4U7FQL7O10G6VKWKPJ" localSheetId="14" hidden="1">#REF!</definedName>
    <definedName name="BExTZY8TDV4U7FQL7O10G6VKWKPJ" hidden="1">#REF!</definedName>
    <definedName name="BExU0DZ72JVS42JHY0DRPOTOLVW1" localSheetId="14" hidden="1">Net #REF!</definedName>
    <definedName name="BExU0DZ72JVS42JHY0DRPOTOLVW1" hidden="1">Net #REF!</definedName>
    <definedName name="BExU0FH5WTGW8MRFUFMDDSMJ6YQ5" localSheetId="14" hidden="1">#REF!</definedName>
    <definedName name="BExU0FH5WTGW8MRFUFMDDSMJ6YQ5" hidden="1">#REF!</definedName>
    <definedName name="BExU0GDOIL9U33QGU9ZU3YX3V1I4" localSheetId="14" hidden="1">#REF!</definedName>
    <definedName name="BExU0GDOIL9U33QGU9ZU3YX3V1I4" hidden="1">#REF!</definedName>
    <definedName name="BExU0GIYL7UX62I15KXIR5CHVOWC" localSheetId="14" hidden="1">Balance #REF!</definedName>
    <definedName name="BExU0GIYL7UX62I15KXIR5CHVOWC" hidden="1">Balance #REF!</definedName>
    <definedName name="BExU0JYYQGYJB94MSLI4C9DS4X0R" localSheetId="14" hidden="1">#REF!</definedName>
    <definedName name="BExU0JYYQGYJB94MSLI4C9DS4X0R" hidden="1">#REF!</definedName>
    <definedName name="BExU0MTJQPE041ZN7H8UKGV6MZT7" localSheetId="14" hidden="1">#REF!</definedName>
    <definedName name="BExU0MTJQPE041ZN7H8UKGV6MZT7" hidden="1">#REF!</definedName>
    <definedName name="BExU0UGMT4PUTV46641GNOSS8PRQ" localSheetId="14" hidden="1">Analysis Report All #REF!</definedName>
    <definedName name="BExU0UGMT4PUTV46641GNOSS8PRQ" hidden="1">Analysis Report All #REF!</definedName>
    <definedName name="BExU0XB6XCXI4SZ92YEUFMW4TAXF" localSheetId="14"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4" hidden="1">Analysis Report All Items #REF!</definedName>
    <definedName name="BExU165F8N49NHJOCOIN7OE9CTAN" hidden="1">Analysis Report All Items #REF!</definedName>
    <definedName name="BExU17CKOR3GNIHDNVLH9L1IOJS9" localSheetId="14" hidden="1">#REF!</definedName>
    <definedName name="BExU17CKOR3GNIHDNVLH9L1IOJS9" hidden="1">#REF!</definedName>
    <definedName name="BExU17I1WYKYT84GP57YVW6JBVQU" localSheetId="14" hidden="1">Analysis Report All #REF!</definedName>
    <definedName name="BExU17I1WYKYT84GP57YVW6JBVQU" hidden="1">Analysis Report All #REF!</definedName>
    <definedName name="BExU18P6ZMN9FNAVUJ3FSMHK4FRA" localSheetId="14" hidden="1">#REF!</definedName>
    <definedName name="BExU18P6ZMN9FNAVUJ3FSMHK4FRA" hidden="1">#REF!</definedName>
    <definedName name="BExU1HU7ZOB2940QUK5PXHQ8CN45" hidden="1">#REF!</definedName>
    <definedName name="BExU1OQDRL7AT8SDZ5LH0QJSOPOJ" localSheetId="14" hidden="1">Net #REF!</definedName>
    <definedName name="BExU1OQDRL7AT8SDZ5LH0QJSOPOJ" hidden="1">Net #REF!</definedName>
    <definedName name="BExU1WZ67TLQAXJJGGR6GGGWYL8V" localSheetId="14" hidden="1">Analysis Report All #REF!</definedName>
    <definedName name="BExU1WZ67TLQAXJJGGR6GGGWYL8V" hidden="1">Analysis Report All #REF!</definedName>
    <definedName name="BExU2161SL5P1JAAA85WO4BUXHGY" localSheetId="14" hidden="1">Analysis Report All #REF!</definedName>
    <definedName name="BExU2161SL5P1JAAA85WO4BUXHGY" hidden="1">Analysis Report All #REF!</definedName>
    <definedName name="BExU26V25O70GWYHEZ67AD63CKYR" localSheetId="14" hidden="1">Analysis Report All #REF!</definedName>
    <definedName name="BExU26V25O70GWYHEZ67AD63CKYR" hidden="1">Analysis Report All #REF!</definedName>
    <definedName name="BExU27WXDLVLXFSLZ85N4TTEF6EL" localSheetId="14" hidden="1">Balance #REF!</definedName>
    <definedName name="BExU27WXDLVLXFSLZ85N4TTEF6EL" hidden="1">Balance #REF!</definedName>
    <definedName name="BExU2IEJWSHVQK1KKPLJOBPK586W" localSheetId="14" hidden="1">Analysis Report All Items #REF!</definedName>
    <definedName name="BExU2IEJWSHVQK1KKPLJOBPK586W" hidden="1">Analysis Report All Items #REF!</definedName>
    <definedName name="BExU2TXVT25ZTOFQAF6CM53Z1RLF" localSheetId="14" hidden="1">#REF!</definedName>
    <definedName name="BExU2TXVT25ZTOFQAF6CM53Z1RLF" hidden="1">#REF!</definedName>
    <definedName name="BExU2VFU6W8UF37Q4XM7GJRUVTAC" localSheetId="14" hidden="1">Operating #REF!</definedName>
    <definedName name="BExU2VFU6W8UF37Q4XM7GJRUVTAC" hidden="1">Operating #REF!</definedName>
    <definedName name="BExU3BRSCW1ZMRLR205L6NVK9B74" localSheetId="14" hidden="1">Analysis Report All #REF!</definedName>
    <definedName name="BExU3BRSCW1ZMRLR205L6NVK9B74" hidden="1">Analysis Report All #REF!</definedName>
    <definedName name="BExU3CIU2M9XVQKO2MFUIDYEZ9CZ" localSheetId="14" hidden="1">Trade Working #REF!</definedName>
    <definedName name="BExU3CIU2M9XVQKO2MFUIDYEZ9CZ" hidden="1">Trade Working #REF!</definedName>
    <definedName name="BExU3GKKXOPY5NP2WIYC2PMDM0FG" localSheetId="14" hidden="1">Order #REF!</definedName>
    <definedName name="BExU3GKKXOPY5NP2WIYC2PMDM0FG" hidden="1">Order #REF!</definedName>
    <definedName name="BExU3JKB7VZN36WVWCHY39DXOQDQ" localSheetId="14" hidden="1">Analysis Report All #REF!</definedName>
    <definedName name="BExU3JKB7VZN36WVWCHY39DXOQDQ" hidden="1">Analysis Report All #REF!</definedName>
    <definedName name="BExU3MV05C0GTEIWCYYEG0X5C8PC" localSheetId="14" hidden="1">Analysis Report All #REF!</definedName>
    <definedName name="BExU3MV05C0GTEIWCYYEG0X5C8PC" hidden="1">Analysis Report All #REF!</definedName>
    <definedName name="BExU3RT2SYWFIE65PVMVSERQ4VX1" localSheetId="14" hidden="1">Group #REF!</definedName>
    <definedName name="BExU3RT2SYWFIE65PVMVSERQ4VX1" hidden="1">Group #REF!</definedName>
    <definedName name="BExU401R18N6XKZKL7CNFOZQCM14" localSheetId="14" hidden="1">#REF!</definedName>
    <definedName name="BExU401R18N6XKZKL7CNFOZQCM14" hidden="1">#REF!</definedName>
    <definedName name="BExU42QVGY7TK39W1BIN6CDRG2OE" localSheetId="14" hidden="1">#REF!</definedName>
    <definedName name="BExU42QVGY7TK39W1BIN6CDRG2OE" hidden="1">#REF!</definedName>
    <definedName name="BExU47OZMS6TCWMEHHF0UCSFLLPI" hidden="1">#REF!</definedName>
    <definedName name="BExU4D36E8TXN0M8KSNGEAFYP4DQ" hidden="1">#REF!</definedName>
    <definedName name="BExU4I14K3Q2H9KHHMFM8MW9HIDY" hidden="1">#N/A</definedName>
    <definedName name="BExU4J8AE30YYYXGHFAVS0JG3VWY" localSheetId="14" hidden="1">Net #REF!</definedName>
    <definedName name="BExU4J8AE30YYYXGHFAVS0JG3VWY" hidden="1">Net #REF!</definedName>
    <definedName name="BExU4VTG20H9YLXEENVJS8Z9OGTV" localSheetId="14" hidden="1">Operating #REF!</definedName>
    <definedName name="BExU4VTG20H9YLXEENVJS8Z9OGTV" hidden="1">Operating #REF!</definedName>
    <definedName name="BExU4XM73BXL1T81EM57O51VETJK" localSheetId="14" hidden="1">Analysis Report All #REF!</definedName>
    <definedName name="BExU4XM73BXL1T81EM57O51VETJK" hidden="1">Analysis Report All #REF!</definedName>
    <definedName name="BExU50WVBDVQUO3OP3AG78JYLCFK" localSheetId="14" hidden="1">Business EBIT #REF!</definedName>
    <definedName name="BExU50WVBDVQUO3OP3AG78JYLCFK" hidden="1">Business EBIT #REF!</definedName>
    <definedName name="BExU571Z6YGW78FJAH5FH1IXLN06" localSheetId="14" hidden="1">Group #REF!</definedName>
    <definedName name="BExU571Z6YGW78FJAH5FH1IXLN06" hidden="1">Group #REF!</definedName>
    <definedName name="BExU5G1N473ML2LW2IDFLP2LF148" localSheetId="14" hidden="1">#REF!</definedName>
    <definedName name="BExU5G1N473ML2LW2IDFLP2LF148" hidden="1">#REF!</definedName>
    <definedName name="BExU5HP2T0IM35AHAIRJ2IWASX05" localSheetId="14" hidden="1">Net #REF!</definedName>
    <definedName name="BExU5HP2T0IM35AHAIRJ2IWASX05" hidden="1">Net #REF!</definedName>
    <definedName name="BExU5KOZ7VSM40R9A7M38BYNWEM7" localSheetId="14" hidden="1">#REF!</definedName>
    <definedName name="BExU5KOZ7VSM40R9A7M38BYNWEM7" hidden="1">#REF!</definedName>
    <definedName name="BExU5LLBQHE44IZ6NFLHB07V7EKD" localSheetId="14"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4" hidden="1">Net #REF!</definedName>
    <definedName name="BExU63KPQ7A4AG0O1NOR10N9FYDS" hidden="1">Net #REF!</definedName>
    <definedName name="BExU66PWVT6WUJJ7ILRSMZS0ZNAS" localSheetId="14" hidden="1">#REF!</definedName>
    <definedName name="BExU66PWVT6WUJJ7ILRSMZS0ZNAS" hidden="1">#REF!</definedName>
    <definedName name="BExU6A5Y4BMLRXK7YUW0GE30QZ4P" localSheetId="14" hidden="1">#REF!</definedName>
    <definedName name="BExU6A5Y4BMLRXK7YUW0GE30QZ4P" hidden="1">#REF!</definedName>
    <definedName name="BExU6FEU1MRHU98R9YOJC5OKUJ6L" hidden="1">#REF!</definedName>
    <definedName name="BExU6J0BFY0SF0UZCFZVZDUQUPW3" localSheetId="14" hidden="1">Order #REF!</definedName>
    <definedName name="BExU6J0BFY0SF0UZCFZVZDUQUPW3" hidden="1">Order #REF!</definedName>
    <definedName name="BExU6Y54W2NUUUMUPJF3HTQRHA73" localSheetId="14" hidden="1">#REF!</definedName>
    <definedName name="BExU6Y54W2NUUUMUPJF3HTQRHA73" hidden="1">#REF!</definedName>
    <definedName name="BExU73JC3BPG6U7J2TODAKUAYR7B" localSheetId="14" hidden="1">Operating #REF!</definedName>
    <definedName name="BExU73JC3BPG6U7J2TODAKUAYR7B" hidden="1">Operating #REF!</definedName>
    <definedName name="BExU7BBTUF8BQ42DSGM94X5TG5GF" localSheetId="14" hidden="1">#REF!</definedName>
    <definedName name="BExU7BBTUF8BQ42DSGM94X5TG5GF" hidden="1">#REF!</definedName>
    <definedName name="BExU7JF6RWCVLQGRN2797XGT2E2Y" localSheetId="14"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4" hidden="1">Analysis Report All #REF!</definedName>
    <definedName name="BExU7UT5W8QDP0JDFX7MY2D52O7V" hidden="1">Analysis Report All #REF!</definedName>
    <definedName name="BExU831T9KPZHO7ZDUQAH6PDJXF4" localSheetId="14" hidden="1">Operating #REF!</definedName>
    <definedName name="BExU831T9KPZHO7ZDUQAH6PDJXF4" hidden="1">Operating #REF!</definedName>
    <definedName name="BExU837ADAU35QTPARVZSC3ZPQEO" hidden="1">#N/A</definedName>
    <definedName name="BExU848Z3JZJ80K3BW91CRHUZWEA" localSheetId="14" hidden="1">#REF!</definedName>
    <definedName name="BExU848Z3JZJ80K3BW91CRHUZWEA" hidden="1">#REF!</definedName>
    <definedName name="BExU84P7N8K0Z1ZVQBBIWFQ79U6Q" localSheetId="14" hidden="1">#REF!</definedName>
    <definedName name="BExU84P7N8K0Z1ZVQBBIWFQ79U6Q" hidden="1">#REF!</definedName>
    <definedName name="BExU85LMUHRUOR4R6FGD60LWJK09" hidden="1">#REF!</definedName>
    <definedName name="BExU8DZQB2DU8S0ZTBVF6ALSJEIW" localSheetId="14" hidden="1">Net #REF!</definedName>
    <definedName name="BExU8DZQB2DU8S0ZTBVF6ALSJEIW" hidden="1">Net #REF!</definedName>
    <definedName name="BExU8GE0NNPXA93ERMR7VSC6BAK4" hidden="1">#N/A</definedName>
    <definedName name="BExU8IMW2TWD6PQ9AN6OPIV8F2VT" localSheetId="14" hidden="1">Group Balance #REF!</definedName>
    <definedName name="BExU8IMW2TWD6PQ9AN6OPIV8F2VT" hidden="1">Group Balance #REF!</definedName>
    <definedName name="BExU8K4TK0R419JO0X8HQE9JQK9T" localSheetId="14" hidden="1">Trade Working #REF!</definedName>
    <definedName name="BExU8K4TK0R419JO0X8HQE9JQK9T" hidden="1">Trade Working #REF!</definedName>
    <definedName name="BExU8K4UHY2KJAKCQXE5GNEN8LYL" hidden="1">#N/A</definedName>
    <definedName name="BExU8NKZHZOXVI63X1HGT9RUZ5EJ" localSheetId="14" hidden="1">Gross Profit bef. Distr. #REF!</definedName>
    <definedName name="BExU8NKZHZOXVI63X1HGT9RUZ5EJ" hidden="1">Gross Profit bef. Distr. #REF!</definedName>
    <definedName name="BExU8QFFHVVF1N4CO3YWAZBZZH7X" localSheetId="14" hidden="1">Analysis Report All #REF!</definedName>
    <definedName name="BExU8QFFHVVF1N4CO3YWAZBZZH7X" hidden="1">Analysis Report All #REF!</definedName>
    <definedName name="BExU8UX9JX3XLB47YZ8GFXE0V7R2" localSheetId="14"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hidden="1">#N/A</definedName>
    <definedName name="BExU9LG29XU2K1GNKRO4438JYQZE" hidden="1">#REF!</definedName>
    <definedName name="BExU9RW36I5Z6JIXUIUB3PJH86LT" hidden="1">#REF!</definedName>
    <definedName name="BExUA0VSD6X1BA8UJ3FL4T838OFQ" localSheetId="14" hidden="1">Analysis Report All #REF!</definedName>
    <definedName name="BExUA0VSD6X1BA8UJ3FL4T838OFQ" hidden="1">Analysis Report All #REF!</definedName>
    <definedName name="BExUA28AO7OWDG3H23Q0CL4B7BHW" localSheetId="14" hidden="1">#REF!</definedName>
    <definedName name="BExUA28AO7OWDG3H23Q0CL4B7BHW" hidden="1">#REF!</definedName>
    <definedName name="BExUA3Q7LCHMSKOYTUMH8XCAXNPV" localSheetId="14" hidden="1">Operating #REF!</definedName>
    <definedName name="BExUA3Q7LCHMSKOYTUMH8XCAXNPV" hidden="1">Operating #REF!</definedName>
    <definedName name="BExUA64K3E5CJNPJGJ3O6CULFWT6" localSheetId="14" hidden="1">#REF!</definedName>
    <definedName name="BExUA64K3E5CJNPJGJ3O6CULFWT6" hidden="1">#REF!</definedName>
    <definedName name="BExUA6A0XQBP9IWSSMKTPNOYDF8K" localSheetId="14" hidden="1">#REF!</definedName>
    <definedName name="BExUA6A0XQBP9IWSSMKTPNOYDF8K" hidden="1">#REF!</definedName>
    <definedName name="BExUA6Q4K25VH452AQ3ZIRBCMS61" hidden="1">#REF!</definedName>
    <definedName name="BExUAB7Z48B0PL2BMJG14NTSZN7N" localSheetId="14" hidden="1">Operating #REF!</definedName>
    <definedName name="BExUAB7Z48B0PL2BMJG14NTSZN7N" hidden="1">Operating #REF!</definedName>
    <definedName name="BExUABTIV2VOBM9132MXDNCHKZCP" localSheetId="14" hidden="1">List of Journal #REF!</definedName>
    <definedName name="BExUABTIV2VOBM9132MXDNCHKZCP" hidden="1">List of Journal #REF!</definedName>
    <definedName name="BExUAGM708DBKFKPCC7YGVDYVEG8" localSheetId="14" hidden="1">Order #REF!</definedName>
    <definedName name="BExUAGM708DBKFKPCC7YGVDYVEG8" hidden="1">Order #REF!</definedName>
    <definedName name="BExUAI446BSJ9P78S2R4JM5EUPUZ" hidden="1">#N/A</definedName>
    <definedName name="BExUAIPPZ7SSY4UI4VF5UTRJHH9W" localSheetId="14" hidden="1">Analysis Report All #REF!</definedName>
    <definedName name="BExUAIPPZ7SSY4UI4VF5UTRJHH9W" hidden="1">Analysis Report All #REF!</definedName>
    <definedName name="BExUATSXQDMVPFR8UJNONZHB4KL8" localSheetId="14" hidden="1">Analysis Report All #REF!</definedName>
    <definedName name="BExUATSXQDMVPFR8UJNONZHB4KL8" hidden="1">Analysis Report All #REF!</definedName>
    <definedName name="BExUAX8WS5OPVLCDXRGKTU2QMTFO" localSheetId="14" hidden="1">#REF!</definedName>
    <definedName name="BExUAX8WS5OPVLCDXRGKTU2QMTFO" hidden="1">#REF!</definedName>
    <definedName name="BExUAZ751GWMSO1WPAYK05PR6LE8" hidden="1">#REF!</definedName>
    <definedName name="BExUB2SLO1MKIPK8W2E7XRTLA854" localSheetId="14" hidden="1">Operating #REF!</definedName>
    <definedName name="BExUB2SLO1MKIPK8W2E7XRTLA854" hidden="1">Operating #REF!</definedName>
    <definedName name="BExUB7L9DEOL3AKG4XJXAOLBEXLT" localSheetId="14" hidden="1">#REF!</definedName>
    <definedName name="BExUB7L9DEOL3AKG4XJXAOLBEXLT" hidden="1">#REF!</definedName>
    <definedName name="BExUBB6PY297CQDREHSYRFLM48ZE" localSheetId="14" hidden="1">Net #REF!</definedName>
    <definedName name="BExUBB6PY297CQDREHSYRFLM48ZE" hidden="1">Net #REF!</definedName>
    <definedName name="BExUBBC13B5UGO9J8SE049JMSP6W" localSheetId="14" hidden="1">Business EBIT #REF!</definedName>
    <definedName name="BExUBBC13B5UGO9J8SE049JMSP6W" hidden="1">Business EBIT #REF!</definedName>
    <definedName name="BExUBBMU1OAQ6IU51HL3X67YOLFK" localSheetId="14" hidden="1">Analysis Report All #REF!</definedName>
    <definedName name="BExUBBMU1OAQ6IU51HL3X67YOLFK" hidden="1">Analysis Report All #REF!</definedName>
    <definedName name="BExUBC345OPYLKBF6QVV4NI6A718" localSheetId="14" hidden="1">Personnel in #REF!</definedName>
    <definedName name="BExUBC345OPYLKBF6QVV4NI6A718" hidden="1">Personnel in #REF!</definedName>
    <definedName name="BExUBCDVZIEA7YT0LPSMHL5ZSERQ" localSheetId="14" hidden="1">#REF!</definedName>
    <definedName name="BExUBCDVZIEA7YT0LPSMHL5ZSERQ" hidden="1">#REF!</definedName>
    <definedName name="BExUBHXEAIJR78HLKRM8LYO7W3EZ" localSheetId="14" hidden="1">Trade Working #REF!</definedName>
    <definedName name="BExUBHXEAIJR78HLKRM8LYO7W3EZ" hidden="1">Trade Working #REF!</definedName>
    <definedName name="BExUBI86BDPZ2OQX098L2GTOJFEV" localSheetId="14" hidden="1">Check Closing #REF!</definedName>
    <definedName name="BExUBI86BDPZ2OQX098L2GTOJFEV" hidden="1">Check Closing #REF!</definedName>
    <definedName name="BExUBKXB1Z21U21VEE5PMY1PB9A6" localSheetId="14" hidden="1">#REF!</definedName>
    <definedName name="BExUBKXB1Z21U21VEE5PMY1PB9A6" hidden="1">#REF!</definedName>
    <definedName name="BExUBLOD7HO2EH0OU2V1LJBVZ5B3" localSheetId="14" hidden="1">#REF!</definedName>
    <definedName name="BExUBLOD7HO2EH0OU2V1LJBVZ5B3" hidden="1">#REF!</definedName>
    <definedName name="BExUBMKK1UQGVODTVO6W8Y7POTLF" localSheetId="14" hidden="1">Analysis Report All #REF!</definedName>
    <definedName name="BExUBMKK1UQGVODTVO6W8Y7POTLF" hidden="1">Analysis Report All #REF!</definedName>
    <definedName name="BExUBNX6U0GQJ3WPGQ0PANJCY76G" localSheetId="14" hidden="1">#REF!</definedName>
    <definedName name="BExUBNX6U0GQJ3WPGQ0PANJCY76G" hidden="1">#REF!</definedName>
    <definedName name="BExUBW5ZRJ11XGBJMOTEOUTIPLS5" localSheetId="14" hidden="1">Analysis Report All #REF!</definedName>
    <definedName name="BExUBW5ZRJ11XGBJMOTEOUTIPLS5" hidden="1">Analysis Report All #REF!</definedName>
    <definedName name="BExUBWBAXEYE0U2PA7NDT0LR8VFU" localSheetId="14" hidden="1">Div Engineering Order #REF!</definedName>
    <definedName name="BExUBWBAXEYE0U2PA7NDT0LR8VFU" hidden="1">Div Engineering Order #REF!</definedName>
    <definedName name="BExUBYPMY6F4808YM7GG6C511AM1" localSheetId="14" hidden="1">#REF!</definedName>
    <definedName name="BExUBYPMY6F4808YM7GG6C511AM1" hidden="1">#REF!</definedName>
    <definedName name="BExUC8WH8TCKBB5313JGYYQ1WFLT" localSheetId="14" hidden="1">#REF!</definedName>
    <definedName name="BExUC8WH8TCKBB5313JGYYQ1WFLT" hidden="1">#REF!</definedName>
    <definedName name="BExUCFCDK6SPH86I6STXX8X3WMC4" hidden="1">#REF!</definedName>
    <definedName name="BExUCFSNFG9HYE6D9T3Z2WGAMF72" localSheetId="14" hidden="1">Analysis Report All #REF!</definedName>
    <definedName name="BExUCFSNFG9HYE6D9T3Z2WGAMF72" hidden="1">Analysis Report All #REF!</definedName>
    <definedName name="BExUCMJCEIRE2H9P8XLZDGHJGQBJ" hidden="1">#N/A</definedName>
    <definedName name="BExUCPJ86CHM2YCIUCT1O5PVLBFO" localSheetId="14" hidden="1">#REF!</definedName>
    <definedName name="BExUCPJ86CHM2YCIUCT1O5PVLBFO" hidden="1">#REF!</definedName>
    <definedName name="BExUCPJ9BBAQ6BQIT56Y5B0D4255" localSheetId="14" hidden="1">Group Net #REF!</definedName>
    <definedName name="BExUCPJ9BBAQ6BQIT56Y5B0D4255" hidden="1">Group Net #REF!</definedName>
    <definedName name="BExUCPTZH6KFDGF0260X45Z8O7KY" localSheetId="14" hidden="1">Analysis Report All #REF!</definedName>
    <definedName name="BExUCPTZH6KFDGF0260X45Z8O7KY" hidden="1">Analysis Report All #REF!</definedName>
    <definedName name="BExUCPZH85ZA47SGAIR321ZA6N6S" localSheetId="14" hidden="1">Analysis Report All #REF!</definedName>
    <definedName name="BExUCPZH85ZA47SGAIR321ZA6N6S" hidden="1">Analysis Report All #REF!</definedName>
    <definedName name="BExUCRS8FVW21IWTA0O9LRZPFC5E" localSheetId="14" hidden="1">#REF!</definedName>
    <definedName name="BExUCRS8FVW21IWTA0O9LRZPFC5E" hidden="1">#REF!</definedName>
    <definedName name="BExUCWFDPXU5ZNG2PUNHWVV47ZPT" localSheetId="14" hidden="1">Gross Profit #REF!</definedName>
    <definedName name="BExUCWFDPXU5ZNG2PUNHWVV47ZPT" hidden="1">Gross Profit #REF!</definedName>
    <definedName name="BExUD47VNV5SC1M2XPN83MRFE927" localSheetId="14" hidden="1">Order #REF!</definedName>
    <definedName name="BExUD47VNV5SC1M2XPN83MRFE927" hidden="1">Order #REF!</definedName>
    <definedName name="BExUDGIAEM64ERZ586D4YI8HHN4O" localSheetId="14" hidden="1">Analysis Report All #REF!</definedName>
    <definedName name="BExUDGIAEM64ERZ586D4YI8HHN4O" hidden="1">Analysis Report All #REF!</definedName>
    <definedName name="BExUDI5PB1YFLBHOFZU9Y0S6NL30" localSheetId="14"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4" hidden="1">Analysis Report All #REF!</definedName>
    <definedName name="BExVQ7HCQC6IBB27N8KO4U1GWWJA" hidden="1">Analysis Report All #REF!</definedName>
    <definedName name="BExVQLVA7BO97390LJPO428R9IEJ" hidden="1">#N/A</definedName>
    <definedName name="BExVQUUYIFL0M69I8K80AK9MX7WD" localSheetId="14" hidden="1">Analysis Report All #REF!</definedName>
    <definedName name="BExVQUUYIFL0M69I8K80AK9MX7WD" hidden="1">Analysis Report All #REF!</definedName>
    <definedName name="BExVQWCWITRADKYJQX3JQAKLKVDY" localSheetId="14" hidden="1">Balance #REF!</definedName>
    <definedName name="BExVQWCWITRADKYJQX3JQAKLKVDY" hidden="1">Balance #REF!</definedName>
    <definedName name="BExVR096H7I8UREM4CUH1FZ4MAVR" localSheetId="14" hidden="1">Group Operating Profit-#REF!</definedName>
    <definedName name="BExVR096H7I8UREM4CUH1FZ4MAVR" hidden="1">Group Operating Profit-#REF!</definedName>
    <definedName name="BExVRE6U6CDI8EL35OV8ZBL0XV6A" localSheetId="14" hidden="1">Personnel in #REF!</definedName>
    <definedName name="BExVRE6U6CDI8EL35OV8ZBL0XV6A" hidden="1">Personnel in #REF!</definedName>
    <definedName name="BExVRHMZ2Z41RHG4L8JQZYLWX2VJ" localSheetId="14" hidden="1">Analysis Report All #REF!</definedName>
    <definedName name="BExVRHMZ2Z41RHG4L8JQZYLWX2VJ" hidden="1">Analysis Report All #REF!</definedName>
    <definedName name="BExVRJQIM0JQK4RV7ATFTO5IRPJ7" localSheetId="14" hidden="1">Balance #REF!</definedName>
    <definedName name="BExVRJQIM0JQK4RV7ATFTO5IRPJ7" hidden="1">Balance #REF!</definedName>
    <definedName name="BExVRN176G18YYU2O9OHS39NANLM" localSheetId="14" hidden="1">#REF!</definedName>
    <definedName name="BExVRN176G18YYU2O9OHS39NANLM" hidden="1">#REF!</definedName>
    <definedName name="BExVRU84XQCZGLG5CB1V18BS6GEZ" localSheetId="14" hidden="1">Net Sales #REF!</definedName>
    <definedName name="BExVRU84XQCZGLG5CB1V18BS6GEZ" hidden="1">Net Sales #REF!</definedName>
    <definedName name="BExVRYV9OSO4O7T1NPSSV5FUZRLL" localSheetId="14" hidden="1">Analysis Report All #REF!</definedName>
    <definedName name="BExVRYV9OSO4O7T1NPSSV5FUZRLL" hidden="1">Analysis Report All #REF!</definedName>
    <definedName name="BExVS07Y54IKMCICBNQOHYCFER7L" localSheetId="14" hidden="1">Analysis Report All #REF!</definedName>
    <definedName name="BExVS07Y54IKMCICBNQOHYCFER7L" hidden="1">Analysis Report All #REF!</definedName>
    <definedName name="BExVS0O1BNY4097NJ403VGA6FJX1" localSheetId="14" hidden="1">Analysis Report All #REF!</definedName>
    <definedName name="BExVS0O1BNY4097NJ403VGA6FJX1" hidden="1">Analysis Report All #REF!</definedName>
    <definedName name="BExVS37TIV9PNF5JW02ALCVLW7QD" localSheetId="14" hidden="1">#REF!</definedName>
    <definedName name="BExVS37TIV9PNF5JW02ALCVLW7QD" hidden="1">#REF!</definedName>
    <definedName name="BExVSL70XA18V2YWASKEE476Z3WE" localSheetId="14" hidden="1">List of Journal #REF!</definedName>
    <definedName name="BExVSL70XA18V2YWASKEE476Z3WE" hidden="1">List of Journal #REF!</definedName>
    <definedName name="BExVSL787C8E4HFQZ2NVLT35I2XV" localSheetId="14" hidden="1">#REF!</definedName>
    <definedName name="BExVSL787C8E4HFQZ2NVLT35I2XV" hidden="1">#REF!</definedName>
    <definedName name="BExVSP8RQFBQ2ZDEXRBHOK4L46V4" localSheetId="14" hidden="1">Analysis Report All #REF!</definedName>
    <definedName name="BExVSP8RQFBQ2ZDEXRBHOK4L46V4" hidden="1">Analysis Report All #REF!</definedName>
    <definedName name="BExVSTQMDDB0ALE4TO7V62EHUI6I" localSheetId="14" hidden="1">#REF!</definedName>
    <definedName name="BExVSTQMDDB0ALE4TO7V62EHUI6I" hidden="1">#REF!</definedName>
    <definedName name="BExVT6XDS9M7IZ1E3NO1PC8YAIZP" hidden="1">#REF!</definedName>
    <definedName name="BExVT7OFZX1EIKUJUKXS0H5F1TSH" localSheetId="14" hidden="1">Analysis Report All #REF!</definedName>
    <definedName name="BExVT7OFZX1EIKUJUKXS0H5F1TSH" hidden="1">Analysis Report All #REF!</definedName>
    <definedName name="BExVT7Z82PCSOPKTMIASAPFII9UP" localSheetId="14" hidden="1">Net Sales #REF!</definedName>
    <definedName name="BExVT7Z82PCSOPKTMIASAPFII9UP" hidden="1">Net Sales #REF!</definedName>
    <definedName name="BExVT9H0R0T7WGQAAC0HABMG54YM" localSheetId="14" hidden="1">#REF!</definedName>
    <definedName name="BExVT9H0R0T7WGQAAC0HABMG54YM" hidden="1">#REF!</definedName>
    <definedName name="BExVTC633MJY9FRMMEFDQ87HI0KT" localSheetId="14" hidden="1">#REF!</definedName>
    <definedName name="BExVTC633MJY9FRMMEFDQ87HI0KT" hidden="1">#REF!</definedName>
    <definedName name="BExVTCRV8FQ5U9OYWWL44N6KFNHU" hidden="1">#REF!</definedName>
    <definedName name="BExVTDD947YUURM2LBW4DGDJOJQ9" localSheetId="14" hidden="1">Group Balance #REF!</definedName>
    <definedName name="BExVTDD947YUURM2LBW4DGDJOJQ9" hidden="1">Group Balance #REF!</definedName>
    <definedName name="BExVTDYV0IVNEMAV28AJV8LCRQSX" localSheetId="14" hidden="1">Net #REF!</definedName>
    <definedName name="BExVTDYV0IVNEMAV28AJV8LCRQSX" hidden="1">Net #REF!</definedName>
    <definedName name="BExVTLM21QIMT5DZKP7GHAEK6FJ0" localSheetId="14" hidden="1">Personnel in #REF!</definedName>
    <definedName name="BExVTLM21QIMT5DZKP7GHAEK6FJ0" hidden="1">Personnel in #REF!</definedName>
    <definedName name="BExVTRWM8VD25Z39KEI1ZX7CPI91" localSheetId="14" hidden="1">Analysis Report All #REF!</definedName>
    <definedName name="BExVTRWM8VD25Z39KEI1ZX7CPI91" hidden="1">Analysis Report All #REF!</definedName>
    <definedName name="BExVTXQYEO7H9OH142QDCLS6B7IX" localSheetId="14" hidden="1">Analysis Report All #REF!</definedName>
    <definedName name="BExVTXQYEO7H9OH142QDCLS6B7IX" hidden="1">Analysis Report All #REF!</definedName>
    <definedName name="BExVU5386S9LZHCSBQF2A38IXIZ7" localSheetId="14" hidden="1">Net #REF!</definedName>
    <definedName name="BExVU5386S9LZHCSBQF2A38IXIZ7" hidden="1">Net #REF!</definedName>
    <definedName name="BExVUD17XTSB0HSGMCLCGVN22WUJ" localSheetId="14" hidden="1">Analysis Report All #REF!</definedName>
    <definedName name="BExVUD17XTSB0HSGMCLCGVN22WUJ" hidden="1">Analysis Report All #REF!</definedName>
    <definedName name="BExVUIQ8C6W10NFZB55MFL9MPR92" localSheetId="14" hidden="1">Group Operating #REF!</definedName>
    <definedName name="BExVUIQ8C6W10NFZB55MFL9MPR92" hidden="1">Group Operating #REF!</definedName>
    <definedName name="BExVUJS29EEP0HYV8QL4A6RV3A0C" hidden="1">#N/A</definedName>
    <definedName name="BExVUJXEEA3KILB6D6HX3XTGDESL" localSheetId="14" hidden="1">Balance #REF!</definedName>
    <definedName name="BExVUJXEEA3KILB6D6HX3XTGDESL" hidden="1">Balance #REF!</definedName>
    <definedName name="BExVUJXEK95SWBXURRALR57Q5RGW" localSheetId="14" hidden="1">List of Journal #REF!</definedName>
    <definedName name="BExVUJXEK95SWBXURRALR57Q5RGW" hidden="1">List of Journal #REF!</definedName>
    <definedName name="BExVV5T14N2HZIK7HQ4P2KG09U0J" localSheetId="14" hidden="1">#REF!</definedName>
    <definedName name="BExVV5T14N2HZIK7HQ4P2KG09U0J" hidden="1">#REF!</definedName>
    <definedName name="BExVV7R410VYLADLX9LNG63ID6H1" localSheetId="14"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4" hidden="1">Balance #REF!</definedName>
    <definedName name="BExVVXTTB48CNUC2V90IBBIEWMPE" hidden="1">Balance #REF!</definedName>
    <definedName name="BExVW5MBGXQFYNNU7YM534LOVJF2" localSheetId="14" hidden="1">Trade Working #REF!</definedName>
    <definedName name="BExVW5MBGXQFYNNU7YM534LOVJF2" hidden="1">Trade Working #REF!</definedName>
    <definedName name="BExVWJUQFU9C2WAEGXZ81NX6LMUI" hidden="1">#N/A</definedName>
    <definedName name="BExVWLI5TRX6JAWL2PKDTE06QTYD" localSheetId="14" hidden="1">Analysis Report All #REF!</definedName>
    <definedName name="BExVWLI5TRX6JAWL2PKDTE06QTYD" hidden="1">Analysis Report All #REF!</definedName>
    <definedName name="BExVWQ5BD7WHZQO1GI5UF3DN7EN3" localSheetId="14" hidden="1">Analysis Report All #REF!</definedName>
    <definedName name="BExVWQ5BD7WHZQO1GI5UF3DN7EN3" hidden="1">Analysis Report All #REF!</definedName>
    <definedName name="BExVWUCE4MQLCIP8VNAQ176L1RX2" localSheetId="14" hidden="1">Group Operating #REF!</definedName>
    <definedName name="BExVWUCE4MQLCIP8VNAQ176L1RX2" hidden="1">Group Operating #REF!</definedName>
    <definedName name="BExVWXXVPRSTVF9Q2I5XJ5NZ4HJM" localSheetId="14" hidden="1">Analysis Report All #REF!</definedName>
    <definedName name="BExVWXXVPRSTVF9Q2I5XJ5NZ4HJM" hidden="1">Analysis Report All #REF!</definedName>
    <definedName name="BExVX3MVJ0GHWPP1EL59ZQNKMX0B" localSheetId="14" hidden="1">#REF!</definedName>
    <definedName name="BExVX3MVJ0GHWPP1EL59ZQNKMX0B" hidden="1">#REF!</definedName>
    <definedName name="BExVX78CPN7TFDWILH3JUO0AROWW" localSheetId="14" hidden="1">List of Journal #REF!</definedName>
    <definedName name="BExVX78CPN7TFDWILH3JUO0AROWW" hidden="1">List of Journal #REF!</definedName>
    <definedName name="BExVX913FNKS8C38P84DYUOAZ2AN" localSheetId="14" hidden="1">#REF!</definedName>
    <definedName name="BExVX913FNKS8C38P84DYUOAZ2AN" hidden="1">#REF!</definedName>
    <definedName name="BExVXAJ1PFPJIX8BVZGCUBGZG87S" localSheetId="14" hidden="1">Balance #REF!</definedName>
    <definedName name="BExVXAJ1PFPJIX8BVZGCUBGZG87S" hidden="1">Balance #REF!</definedName>
    <definedName name="BExVXDZ63PUART77BBR5SI63TPC6" localSheetId="14" hidden="1">#REF!</definedName>
    <definedName name="BExVXDZ63PUART77BBR5SI63TPC6" hidden="1">#REF!</definedName>
    <definedName name="BExVXGDIIRX23SLKMD3OZDPUONU1" localSheetId="14" hidden="1">Analysis Report All #REF!</definedName>
    <definedName name="BExVXGDIIRX23SLKMD3OZDPUONU1" hidden="1">Analysis Report All #REF!</definedName>
    <definedName name="BExVXLGSD32MUAX72U9ERXKQS4MU" localSheetId="14" hidden="1">Analysis Report All #REF!</definedName>
    <definedName name="BExVXLGSD32MUAX72U9ERXKQS4MU" hidden="1">Analysis Report All #REF!</definedName>
    <definedName name="BExVXLM8MXV3FRB55G6YXG0XE1J0" localSheetId="14" hidden="1">Gross Profit bef. Distr. #REF!</definedName>
    <definedName name="BExVXLM8MXV3FRB55G6YXG0XE1J0" hidden="1">Gross Profit bef. Distr. #REF!</definedName>
    <definedName name="BExVXT9B2YN74LNXE272SR29OEHE" localSheetId="14" hidden="1">Analysis Report All #REF!</definedName>
    <definedName name="BExVXT9B2YN74LNXE272SR29OEHE" hidden="1">Analysis Report All #REF!</definedName>
    <definedName name="BExVXUWPZ6RH9TK0KNBLGSIS76HM" hidden="1">#N/A</definedName>
    <definedName name="BExVY58WEHNRODR2XJD8EDNKVFLJ" localSheetId="14" hidden="1">#REF!</definedName>
    <definedName name="BExVY58WEHNRODR2XJD8EDNKVFLJ" hidden="1">#REF!</definedName>
    <definedName name="BExVY954UOEVQEIC5OFO4NEWVKAQ" hidden="1">#REF!</definedName>
    <definedName name="BExVYCACPGNHK5ADEK4IB674899Y" localSheetId="14" hidden="1">Analysis Report All #REF!</definedName>
    <definedName name="BExVYCACPGNHK5ADEK4IB674899Y" hidden="1">Analysis Report All #REF!</definedName>
    <definedName name="BExVYHDYIV5397LC02V4FEP8VD6W" localSheetId="14" hidden="1">#REF!</definedName>
    <definedName name="BExVYHDYIV5397LC02V4FEP8VD6W" hidden="1">#REF!</definedName>
    <definedName name="BExVYHOQPHOU0NPK6O4YI4PL2UIO" localSheetId="14" hidden="1">Group #REF!</definedName>
    <definedName name="BExVYHOQPHOU0NPK6O4YI4PL2UIO" hidden="1">Group #REF!</definedName>
    <definedName name="BExVYVBLQ2RLD23S3KM8HN4N7FG0" localSheetId="14" hidden="1">Analysis Report All #REF!</definedName>
    <definedName name="BExVYVBLQ2RLD23S3KM8HN4N7FG0" hidden="1">Analysis Report All #REF!</definedName>
    <definedName name="BExVYXF4H60PVZHHVH356N2YLMQP" localSheetId="14" hidden="1">#REF!</definedName>
    <definedName name="BExVYXF4H60PVZHHVH356N2YLMQP" hidden="1">#REF!</definedName>
    <definedName name="BExVYYX1ST4RFWQGNUIJSMU0AEJP" hidden="1">#REF!</definedName>
    <definedName name="BExVZLZV5J0L467UJA9PTULQE59B" localSheetId="14" hidden="1">Analysis Report All #REF!</definedName>
    <definedName name="BExVZLZV5J0L467UJA9PTULQE59B" hidden="1">Analysis Report All #REF!</definedName>
    <definedName name="BExVZSW0IXMAN62UZTD9PA90IRQF" localSheetId="14" hidden="1">Analysis Report All #REF!</definedName>
    <definedName name="BExVZSW0IXMAN62UZTD9PA90IRQF" hidden="1">Analysis Report All #REF!</definedName>
    <definedName name="BExVZZMQP3R9DH8IHWRTAHVZ3LUZ" localSheetId="14" hidden="1">#REF!</definedName>
    <definedName name="BExVZZMQP3R9DH8IHWRTAHVZ3LUZ" hidden="1">#REF!</definedName>
    <definedName name="BExW02BUFF8JROI047GRL7NX2KBL" localSheetId="14" hidden="1">Analysis Report All #REF!</definedName>
    <definedName name="BExW02BUFF8JROI047GRL7NX2KBL" hidden="1">Analysis Report All #REF!</definedName>
    <definedName name="BExW0386REQRCQCVT9BCX80UPTRY" localSheetId="14" hidden="1">#REF!</definedName>
    <definedName name="BExW0386REQRCQCVT9BCX80UPTRY" hidden="1">#REF!</definedName>
    <definedName name="BExW03J0A1M6GLT6WFVBFNI3D76J" localSheetId="14" hidden="1">Operating #REF!</definedName>
    <definedName name="BExW03J0A1M6GLT6WFVBFNI3D76J" hidden="1">Operating #REF!</definedName>
    <definedName name="BExW0IT86B5SU97VI5R95VPG5904" hidden="1">#N/A</definedName>
    <definedName name="BExW0RNH4MVW9OLMAWB1M1PRPWNC" localSheetId="14" hidden="1">Trade Working #REF!</definedName>
    <definedName name="BExW0RNH4MVW9OLMAWB1M1PRPWNC" hidden="1">Trade Working #REF!</definedName>
    <definedName name="BExW11E7JROUNZX368GM1MA2M2K0" localSheetId="14" hidden="1">Operating #REF!</definedName>
    <definedName name="BExW11E7JROUNZX368GM1MA2M2K0" hidden="1">Operating #REF!</definedName>
    <definedName name="BExW161C651Q4I4P0ONBP0S6S5H9" localSheetId="14" hidden="1">#REF!</definedName>
    <definedName name="BExW161C651Q4I4P0ONBP0S6S5H9" hidden="1">#REF!</definedName>
    <definedName name="BExW1J2N15JRV4560YJBVBQYJ01E" localSheetId="14" hidden="1">Check Closing #REF!</definedName>
    <definedName name="BExW1J2N15JRV4560YJBVBQYJ01E" hidden="1">Check Closing #REF!</definedName>
    <definedName name="BExW1L0TXTGWPWUFYN7WP7SVJHY2" localSheetId="14" hidden="1">#REF!</definedName>
    <definedName name="BExW1L0TXTGWPWUFYN7WP7SVJHY2" hidden="1">#REF!</definedName>
    <definedName name="BExW1LX8GR0BHN6LH6WX8ZC4LXDV" localSheetId="14" hidden="1">#REF!</definedName>
    <definedName name="BExW1LX8GR0BHN6LH6WX8ZC4LXDV" hidden="1">#REF!</definedName>
    <definedName name="BExW1PINZFBS89GZZUWBP3O0EB7G" localSheetId="14" hidden="1">Check Closing #REF!</definedName>
    <definedName name="BExW1PINZFBS89GZZUWBP3O0EB7G" hidden="1">Check Closing #REF!</definedName>
    <definedName name="BExW1QF1PRKK83NZHEQD1EZ0EOS5" localSheetId="14" hidden="1">#REF!</definedName>
    <definedName name="BExW1QF1PRKK83NZHEQD1EZ0EOS5" hidden="1">#REF!</definedName>
    <definedName name="BExW1TKA0Z9OP2DTG50GZR5EG8C7" localSheetId="14" hidden="1">#REF!</definedName>
    <definedName name="BExW1TKA0Z9OP2DTG50GZR5EG8C7" hidden="1">#REF!</definedName>
    <definedName name="BExW1TV2225C1D1HA0NDLPA82GME" hidden="1">#N/A</definedName>
    <definedName name="BExW1YCWUZ6XZ0H3TU2GIRGIWNI1" localSheetId="14" hidden="1">Net #REF!</definedName>
    <definedName name="BExW1YCWUZ6XZ0H3TU2GIRGIWNI1" hidden="1">Net #REF!</definedName>
    <definedName name="BExW34653WWS4HAL09TS6L5SK704" localSheetId="14" hidden="1">Operating #REF!</definedName>
    <definedName name="BExW34653WWS4HAL09TS6L5SK704" hidden="1">Operating #REF!</definedName>
    <definedName name="BExW357TSGK9GIWWLOTXSVG2RGU8" localSheetId="14" hidden="1">Personnel in #REF!</definedName>
    <definedName name="BExW357TSGK9GIWWLOTXSVG2RGU8" hidden="1">Personnel in #REF!</definedName>
    <definedName name="BExW37M5YCE4CIERQY1L4HVDNQU4" localSheetId="14" hidden="1">Group Operating #REF!</definedName>
    <definedName name="BExW37M5YCE4CIERQY1L4HVDNQU4" hidden="1">Group Operating #REF!</definedName>
    <definedName name="BExW3FEO8FI8N6AGQKYEG4SQVJWB" localSheetId="14" hidden="1">#REF!</definedName>
    <definedName name="BExW3FEO8FI8N6AGQKYEG4SQVJWB" hidden="1">#REF!</definedName>
    <definedName name="BExW3IUPFG7NQ9OH0Q3UKHIXLZKZ" localSheetId="14" hidden="1">Analysis Report All #REF!</definedName>
    <definedName name="BExW3IUPFG7NQ9OH0Q3UKHIXLZKZ" hidden="1">Analysis Report All #REF!</definedName>
    <definedName name="BExW3M028NLI2UX0EX63GE8UBFF2" localSheetId="14" hidden="1">#REF!</definedName>
    <definedName name="BExW3M028NLI2UX0EX63GE8UBFF2" hidden="1">#REF!</definedName>
    <definedName name="BExW42XM3HGD432HUN5I5ISG53FD" localSheetId="14" hidden="1">Balance #REF!</definedName>
    <definedName name="BExW42XM3HGD432HUN5I5ISG53FD" hidden="1">Balance #REF!</definedName>
    <definedName name="BExW44QCERSWPJ044WLAQ0PB50I6" localSheetId="14" hidden="1">Analysis Report All #REF!</definedName>
    <definedName name="BExW44QCERSWPJ044WLAQ0PB50I6" hidden="1">Analysis Report All #REF!</definedName>
    <definedName name="BExW4PK5AP6E75SBARSGTMKFPGW6" localSheetId="14" hidden="1">#REF!</definedName>
    <definedName name="BExW4PK5AP6E75SBARSGTMKFPGW6" hidden="1">#REF!</definedName>
    <definedName name="BExW4VPDMJYW46CYRLZ3921IC6A7" localSheetId="14" hidden="1">Analysis Report All #REF!</definedName>
    <definedName name="BExW4VPDMJYW46CYRLZ3921IC6A7" hidden="1">Analysis Report All #REF!</definedName>
    <definedName name="BExW548T1E47H84M1YOI7EMV2IEX" localSheetId="14" hidden="1">#REF!</definedName>
    <definedName name="BExW548T1E47H84M1YOI7EMV2IEX" hidden="1">#REF!</definedName>
    <definedName name="BExW5AZNT6IAZGNF2C879ODHY1B8" hidden="1">#REF!</definedName>
    <definedName name="BExW5IMQA9QBNPVP1Y8P0XOXYUJW" localSheetId="14" hidden="1">Net #REF!</definedName>
    <definedName name="BExW5IMQA9QBNPVP1Y8P0XOXYUJW" hidden="1">Net #REF!</definedName>
    <definedName name="BExW5J2ZI9XTGSUUYC0IOI0QZUUI" localSheetId="14" hidden="1">Check Closing #REF!</definedName>
    <definedName name="BExW5J2ZI9XTGSUUYC0IOI0QZUUI" hidden="1">Check Closing #REF!</definedName>
    <definedName name="BExW64NOWC2L3HTZ7GLUM5K6GASD" localSheetId="14" hidden="1">Order #REF!</definedName>
    <definedName name="BExW64NOWC2L3HTZ7GLUM5K6GASD" hidden="1">Order #REF!</definedName>
    <definedName name="BExW65UTMUCA4EM1ZL7JO8LMH5HH" localSheetId="14" hidden="1">#REF!</definedName>
    <definedName name="BExW65UTMUCA4EM1ZL7JO8LMH5HH" hidden="1">#REF!</definedName>
    <definedName name="BExW6ACNR82VVHUFGY63AS2CB4MC" localSheetId="14" hidden="1">Balance #REF!</definedName>
    <definedName name="BExW6ACNR82VVHUFGY63AS2CB4MC" hidden="1">Balance #REF!</definedName>
    <definedName name="BExW6BPAAF68R081GYNIQYMOSD0I" localSheetId="14" hidden="1">Personnel in #REF!</definedName>
    <definedName name="BExW6BPAAF68R081GYNIQYMOSD0I" hidden="1">Personnel in #REF!</definedName>
    <definedName name="BExW6CWG7LOLK3ORDYNYJOD3KF15" localSheetId="14" hidden="1">Analysis Report All #REF!</definedName>
    <definedName name="BExW6CWG7LOLK3ORDYNYJOD3KF15" hidden="1">Analysis Report All #REF!</definedName>
    <definedName name="BExW6RFQ7C44Q31G48ZD737KS3ER" localSheetId="14" hidden="1">Net Sales #REF!</definedName>
    <definedName name="BExW6RFQ7C44Q31G48ZD737KS3ER" hidden="1">Net Sales #REF!</definedName>
    <definedName name="BExW6ZOBYMQOZ1MW095BS5WFYRWN" localSheetId="14" hidden="1">Personnel in #REF!</definedName>
    <definedName name="BExW6ZOBYMQOZ1MW095BS5WFYRWN" hidden="1">Personnel in #REF!</definedName>
    <definedName name="BExW7B7S0XX8PFNQDZF2NABCNX9V" localSheetId="14" hidden="1">Analysis Report All #REF!</definedName>
    <definedName name="BExW7B7S0XX8PFNQDZF2NABCNX9V" hidden="1">Analysis Report All #REF!</definedName>
    <definedName name="BExW7DWXDXRUWCC4PS89X8M1LTB0" localSheetId="14" hidden="1">#REF!</definedName>
    <definedName name="BExW7DWXDXRUWCC4PS89X8M1LTB0" hidden="1">#REF!</definedName>
    <definedName name="BExW7E7P44VOW0R17YSUGAKREV9M" localSheetId="14" hidden="1">Balance #REF!</definedName>
    <definedName name="BExW7E7P44VOW0R17YSUGAKREV9M" hidden="1">Balance #REF!</definedName>
    <definedName name="BExW7IUVKFQ3LYAKDKVF28NXIZCU" localSheetId="14" hidden="1">Analysis Report All #REF!</definedName>
    <definedName name="BExW7IUVKFQ3LYAKDKVF28NXIZCU" hidden="1">Analysis Report All #REF!</definedName>
    <definedName name="BExW7JLWV88M2H29M70RWXQ4F4FJ" localSheetId="14" hidden="1">Analysis Report All #REF!</definedName>
    <definedName name="BExW7JLWV88M2H29M70RWXQ4F4FJ" hidden="1">Analysis Report All #REF!</definedName>
    <definedName name="BExW7N1VWKXNFIWC2656HI0B6M4Z" localSheetId="14" hidden="1">Analysis Report All #REF!</definedName>
    <definedName name="BExW7N1VWKXNFIWC2656HI0B6M4Z" hidden="1">Analysis Report All #REF!</definedName>
    <definedName name="BExW7PGEUE1BIVRPV3F9ZPYIUBPH" localSheetId="14" hidden="1">Net #REF!</definedName>
    <definedName name="BExW7PGEUE1BIVRPV3F9ZPYIUBPH" hidden="1">Net #REF!</definedName>
    <definedName name="BExW7YQQUZLH8QBBAN0UU4CC5N5I" localSheetId="14" hidden="1">Order #REF!</definedName>
    <definedName name="BExW7YQQUZLH8QBBAN0UU4CC5N5I" hidden="1">Order #REF!</definedName>
    <definedName name="BExW8151HE8V2W2ALOX5LAG4SLO9" localSheetId="14" hidden="1">List of Journal #REF!</definedName>
    <definedName name="BExW8151HE8V2W2ALOX5LAG4SLO9" hidden="1">List of Journal #REF!</definedName>
    <definedName name="BExW85C3CDJDHXTENBK2ULEAJKJR" hidden="1">#N/A</definedName>
    <definedName name="BExW874T3TJ3660S9ICLIXH4XREN" localSheetId="14" hidden="1">Analysis Report All #REF!</definedName>
    <definedName name="BExW874T3TJ3660S9ICLIXH4XREN" hidden="1">Analysis Report All #REF!</definedName>
    <definedName name="BExW8931Z3YBZ9VWCL4BKDSNW0CF" localSheetId="14" hidden="1">Balance #REF!</definedName>
    <definedName name="BExW8931Z3YBZ9VWCL4BKDSNW0CF" hidden="1">Balance #REF!</definedName>
    <definedName name="BExW8LIOXWYLBJTA5O7NNME9V8ZG" localSheetId="14" hidden="1">#REF!</definedName>
    <definedName name="BExW8LIOXWYLBJTA5O7NNME9V8ZG" hidden="1">#REF!</definedName>
    <definedName name="BExW8NGXE9OEN54EVOKH4U5ZNR6Q" localSheetId="14" hidden="1">Operating #REF!</definedName>
    <definedName name="BExW8NGXE9OEN54EVOKH4U5ZNR6Q" hidden="1">Operating #REF!</definedName>
    <definedName name="BExW8SEWI9MWGQWDVTXSIVA73VBR" localSheetId="14" hidden="1">Operating #REF!</definedName>
    <definedName name="BExW8SEWI9MWGQWDVTXSIVA73VBR" hidden="1">Operating #REF!</definedName>
    <definedName name="BExW8VPKG2UTY9JZG00UA5SL4A2E" localSheetId="14" hidden="1">Analysis Report All #REF!</definedName>
    <definedName name="BExW8VPKG2UTY9JZG00UA5SL4A2E" hidden="1">Analysis Report All #REF!</definedName>
    <definedName name="BExW937AT53OZQRHNWQZ5BVH24IE" localSheetId="14" hidden="1">#REF!</definedName>
    <definedName name="BExW937AT53OZQRHNWQZ5BVH24IE" hidden="1">#REF!</definedName>
    <definedName name="BExW95LMIDR7Y1EUA8UV7XXB5SZD" localSheetId="14" hidden="1">Operating #REF!</definedName>
    <definedName name="BExW95LMIDR7Y1EUA8UV7XXB5SZD" hidden="1">Operating #REF!</definedName>
    <definedName name="BExW9D3D050NOEBTQMIHBC880HJN" localSheetId="14" hidden="1">Analysis Report All #REF!</definedName>
    <definedName name="BExW9D3D050NOEBTQMIHBC880HJN" hidden="1">Analysis Report All #REF!</definedName>
    <definedName name="BExW9POK1KIOI0ALS5MZIKTDIYMA" localSheetId="14"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4" hidden="1">Analysis Report All #REF!</definedName>
    <definedName name="BExXLY2O3QEVOS27TG7VMC7J62D2" hidden="1">Analysis Report All #REF!</definedName>
    <definedName name="BExXM6RK7KQ0OCQTN123KHGK4DDN" localSheetId="14" hidden="1">#REF!</definedName>
    <definedName name="BExXM6RK7KQ0OCQTN123KHGK4DDN" hidden="1">#REF!</definedName>
    <definedName name="BExXN34UL8F3HUG777K40MNECRHK" localSheetId="14" hidden="1">Operating #REF!</definedName>
    <definedName name="BExXN34UL8F3HUG777K40MNECRHK" hidden="1">Operating #REF!</definedName>
    <definedName name="BExXNCKM0BLQ09SHZV15S3UF4FUZ" localSheetId="14" hidden="1">#REF!</definedName>
    <definedName name="BExXNCKM0BLQ09SHZV15S3UF4FUZ" hidden="1">#REF!</definedName>
    <definedName name="BExXNFPZIPD8GMDVAXK4BWJ2CE6Q" localSheetId="14" hidden="1">#REF!</definedName>
    <definedName name="BExXNFPZIPD8GMDVAXK4BWJ2CE6Q" hidden="1">#REF!</definedName>
    <definedName name="BExXNGGX4IVWVN44X40BHYRCRSDQ" localSheetId="14" hidden="1">List of Journal #REF!</definedName>
    <definedName name="BExXNGGX4IVWVN44X40BHYRCRSDQ" hidden="1">List of Journal #REF!</definedName>
    <definedName name="BExXNK2CCYI30WT4FOBJZD4FHH8T" hidden="1">#N/A</definedName>
    <definedName name="BExXNK7UO7N29SKUPFL8G9Y74KJL" localSheetId="14" hidden="1">Analysis Report All #REF!</definedName>
    <definedName name="BExXNK7UO7N29SKUPFL8G9Y74KJL" hidden="1">Analysis Report All #REF!</definedName>
    <definedName name="BExXNOEV9YHNNFCFCJ1OWJY6A76C" localSheetId="14" hidden="1">#REF!</definedName>
    <definedName name="BExXNOEV9YHNNFCFCJ1OWJY6A76C" hidden="1">#REF!</definedName>
    <definedName name="BExXOALBXGO8MLPRWADUA4FDN4ML" localSheetId="14" hidden="1">Gross Profit bef. Distr. #REF!</definedName>
    <definedName name="BExXOALBXGO8MLPRWADUA4FDN4ML" hidden="1">Gross Profit bef. Distr. #REF!</definedName>
    <definedName name="BExXOB1GAGOO0Y6LEBTRTUTZY43J" hidden="1">#N/A</definedName>
    <definedName name="BExXOBHOP0WGFHI2Y9AO4L440UVQ" localSheetId="14" hidden="1">#REF!</definedName>
    <definedName name="BExXOBHOP0WGFHI2Y9AO4L440UVQ" hidden="1">#REF!</definedName>
    <definedName name="BExXOCU6HHEPRJRPXUJ7BOTZLAMO" localSheetId="14" hidden="1">Operating #REF!</definedName>
    <definedName name="BExXOCU6HHEPRJRPXUJ7BOTZLAMO" hidden="1">Operating #REF!</definedName>
    <definedName name="BExXODAB97ERCXF1KZSI8LPCL8XC" localSheetId="14" hidden="1">Net #REF!</definedName>
    <definedName name="BExXODAB97ERCXF1KZSI8LPCL8XC" hidden="1">Net #REF!</definedName>
    <definedName name="BExXOFOLCERGIG3RP8ILZ8KNEPMW" localSheetId="14" hidden="1">#REF!</definedName>
    <definedName name="BExXOFOLCERGIG3RP8ILZ8KNEPMW" hidden="1">#REF!</definedName>
    <definedName name="BExXONMLHQZF6JX0X1FS2SQAKSRD" localSheetId="14" hidden="1">#REF!</definedName>
    <definedName name="BExXONMLHQZF6JX0X1FS2SQAKSRD" hidden="1">#REF!</definedName>
    <definedName name="BExXP1K985XXD6RZ9N04RKOIY53A" localSheetId="14" hidden="1">Balance #REF!</definedName>
    <definedName name="BExXP1K985XXD6RZ9N04RKOIY53A" hidden="1">Balance #REF!</definedName>
    <definedName name="BExXPGP7A4I4PGB98BVKN7ITL4PP" localSheetId="14" hidden="1">Net #REF!</definedName>
    <definedName name="BExXPGP7A4I4PGB98BVKN7ITL4PP" hidden="1">Net #REF!</definedName>
    <definedName name="BExXPME7ZSPJ5C59QIVRI5F2VCSE" localSheetId="14" hidden="1">#REF!</definedName>
    <definedName name="BExXPME7ZSPJ5C59QIVRI5F2VCSE" hidden="1">#REF!</definedName>
    <definedName name="BExXPSU3ZNDK3R90SB14S77M7D9O" localSheetId="14" hidden="1">Balance #REF!</definedName>
    <definedName name="BExXPSU3ZNDK3R90SB14S77M7D9O" hidden="1">Balance #REF!</definedName>
    <definedName name="BExXQ1J07RASD7FXJP0AZC5XQ1UN" localSheetId="14" hidden="1">#REF!</definedName>
    <definedName name="BExXQ1J07RASD7FXJP0AZC5XQ1UN" hidden="1">#REF!</definedName>
    <definedName name="BExXQ2A1O3K8XJ1VY3MW1URALH93" localSheetId="14" hidden="1">Operating #REF!</definedName>
    <definedName name="BExXQ2A1O3K8XJ1VY3MW1URALH93" hidden="1">Operating #REF!</definedName>
    <definedName name="BExXQ3XAR6FK8PI5CY0E7870WOK8" hidden="1">#N/A</definedName>
    <definedName name="BExXQ89PA10X79WBWOEP1AJX1OQM" localSheetId="14" hidden="1">#REF!</definedName>
    <definedName name="BExXQ89PA10X79WBWOEP1AJX1OQM" hidden="1">#REF!</definedName>
    <definedName name="BExXQ8F5OKS31MKVA9HV7I4XGL9B" localSheetId="14" hidden="1">Analysis Report All #REF!</definedName>
    <definedName name="BExXQ8F5OKS31MKVA9HV7I4XGL9B" hidden="1">Analysis Report All #REF!</definedName>
    <definedName name="BExXQDILD3LWCX4IG2L2LK55TPRJ" localSheetId="14" hidden="1">#REF!</definedName>
    <definedName name="BExXQDILD3LWCX4IG2L2LK55TPRJ" hidden="1">#REF!</definedName>
    <definedName name="BExXQEEYGLY80GPXSBDJ8RF98HLX" hidden="1">#N/A</definedName>
    <definedName name="BExXQEK9H5U9IPRAB2TQBJ8AQ72V" hidden="1">#REF!</definedName>
    <definedName name="BExXQMCTRSND4NYK63SKCQRKHK82" localSheetId="14" hidden="1">Business EBIT #REF!</definedName>
    <definedName name="BExXQMCTRSND4NYK63SKCQRKHK82" hidden="1">Business EBIT #REF!</definedName>
    <definedName name="BExXQO5KFGIW4C2U4RC4ANJ4U0WL" localSheetId="14" hidden="1">Personnel in #REF!</definedName>
    <definedName name="BExXQO5KFGIW4C2U4RC4ANJ4U0WL" hidden="1">Personnel in #REF!</definedName>
    <definedName name="BExXQR03FKNSAF314BOZU4T8UEBX" localSheetId="14" hidden="1">Check Closing #REF!</definedName>
    <definedName name="BExXQR03FKNSAF314BOZU4T8UEBX" hidden="1">Check Closing #REF!</definedName>
    <definedName name="BExXQU00K9ER4I1WM7T9J0W1E7ZC" localSheetId="14" hidden="1">#REF!</definedName>
    <definedName name="BExXQU00K9ER4I1WM7T9J0W1E7ZC" hidden="1">#REF!</definedName>
    <definedName name="BExXQU00KOR7XLM8B13DGJ1MIQDY" localSheetId="14" hidden="1">#REF!</definedName>
    <definedName name="BExXQU00KOR7XLM8B13DGJ1MIQDY" hidden="1">#REF!</definedName>
    <definedName name="BExXQVNABG8ZS8X567JTE5JKSPO0" hidden="1">#N/A</definedName>
    <definedName name="BExXQWZWJC9ENJ8E1T50C0OVSA1P" hidden="1">#REF!</definedName>
    <definedName name="BExXQXQTOQBH316WERQRG9AL15SU" localSheetId="14" hidden="1">Analysis Report All #REF!</definedName>
    <definedName name="BExXQXQTOQBH316WERQRG9AL15SU" hidden="1">Analysis Report All #REF!</definedName>
    <definedName name="BExXQYHVFIXPU2MZKISS4FNOSFAG" localSheetId="14" hidden="1">List of Journal #REF!</definedName>
    <definedName name="BExXQYHVFIXPU2MZKISS4FNOSFAG" hidden="1">List of Journal #REF!</definedName>
    <definedName name="BExXRA6N6XCLQM6XDV724ZIH6G93" localSheetId="14" hidden="1">#REF!</definedName>
    <definedName name="BExXRA6N6XCLQM6XDV724ZIH6G93" hidden="1">#REF!</definedName>
    <definedName name="BExXRABZ1CNKCG6K1MR6OUFHF7J9" localSheetId="14" hidden="1">#REF!</definedName>
    <definedName name="BExXRABZ1CNKCG6K1MR6OUFHF7J9" hidden="1">#REF!</definedName>
    <definedName name="BExXRCQA76BL0PL4RAORGEQQCT2D" localSheetId="14" hidden="1">Trade Working #REF!</definedName>
    <definedName name="BExXRCQA76BL0PL4RAORGEQQCT2D" hidden="1">Trade Working #REF!</definedName>
    <definedName name="BExXREDJM7D9R3F43ZHKZUPEQ29T" localSheetId="14" hidden="1">List of Journal #REF!</definedName>
    <definedName name="BExXREDJM7D9R3F43ZHKZUPEQ29T" hidden="1">List of Journal #REF!</definedName>
    <definedName name="BExXRIFB4QQ87QIGA9AG0NXP577K" localSheetId="14" hidden="1">#REF!</definedName>
    <definedName name="BExXRIFB4QQ87QIGA9AG0NXP577K" hidden="1">#REF!</definedName>
    <definedName name="BExXRIQ2JF2CVTRDQX2D9SPH7FTN" localSheetId="14" hidden="1">#REF!</definedName>
    <definedName name="BExXRIQ2JF2CVTRDQX2D9SPH7FTN" hidden="1">#REF!</definedName>
    <definedName name="BExXRM63K8YF7I3QG6I6OLD5V7IR" localSheetId="14" hidden="1">Analysis Report All #REF!</definedName>
    <definedName name="BExXRM63K8YF7I3QG6I6OLD5V7IR" hidden="1">Analysis Report All #REF!</definedName>
    <definedName name="BExXRV5QP3Z0KAQ1EQT9JYT2FV0L" localSheetId="14" hidden="1">#REF!</definedName>
    <definedName name="BExXRV5QP3Z0KAQ1EQT9JYT2FV0L" hidden="1">#REF!</definedName>
    <definedName name="BExXRZNM651EJ5HJPGKGTVYLAZQ1" hidden="1">#REF!</definedName>
    <definedName name="BExXS03VLEF374K6MYU9FUHCFD5J" localSheetId="14" hidden="1">Gross Profit #REF!</definedName>
    <definedName name="BExXS03VLEF374K6MYU9FUHCFD5J" hidden="1">Gross Profit #REF!</definedName>
    <definedName name="BExXS9UGA5TMMGH5A8UJ4G1JSO64" localSheetId="14" hidden="1">#REF!</definedName>
    <definedName name="BExXS9UGA5TMMGH5A8UJ4G1JSO64" hidden="1">#REF!</definedName>
    <definedName name="BExXSC8RFK5D68FJD2HI4K66SA6I" localSheetId="14" hidden="1">#REF!</definedName>
    <definedName name="BExXSC8RFK5D68FJD2HI4K66SA6I" hidden="1">#REF!</definedName>
    <definedName name="BExXSLU1NEBNDBATTMTEOLTV6HCN" localSheetId="14" hidden="1">Order #REF!</definedName>
    <definedName name="BExXSLU1NEBNDBATTMTEOLTV6HCN" hidden="1">Order #REF!</definedName>
    <definedName name="BExXSOOGQ7W4N5RKZLPOW8D84EXL" localSheetId="14" hidden="1">#REF!</definedName>
    <definedName name="BExXSOOGQ7W4N5RKZLPOW8D84EXL" hidden="1">#REF!</definedName>
    <definedName name="BExXSQ12VC17UOAVKJBMM4GHSJ06" hidden="1">#N/A</definedName>
    <definedName name="BExXT9NR5NSH6LJOFG6ZJS5ZLGYW" hidden="1">#N/A</definedName>
    <definedName name="BExXTF7G1JS298MM89PQAZM7DSF4" localSheetId="14" hidden="1">Analysis Report All #REF!</definedName>
    <definedName name="BExXTF7G1JS298MM89PQAZM7DSF4" hidden="1">Analysis Report All #REF!</definedName>
    <definedName name="BExXTFSUDC3GYDAWNI2VVUBINW7E" localSheetId="14" hidden="1">List of Journal #REF!</definedName>
    <definedName name="BExXTFSUDC3GYDAWNI2VVUBINW7E" hidden="1">List of Journal #REF!</definedName>
    <definedName name="BExXTI1V03PH6063G7OD7AQE1MWX" localSheetId="14" hidden="1">#REF!</definedName>
    <definedName name="BExXTI1V03PH6063G7OD7AQE1MWX" hidden="1">#REF!</definedName>
    <definedName name="BExXTIY8L3XXYUZJA7W4GAE5FTMQ" localSheetId="14" hidden="1">Balance #REF!</definedName>
    <definedName name="BExXTIY8L3XXYUZJA7W4GAE5FTMQ" hidden="1">Balance #REF!</definedName>
    <definedName name="BExXTMJQ2MFN6VV5FUVKMF4JWDTI" localSheetId="14" hidden="1">#REF!</definedName>
    <definedName name="BExXTMJQ2MFN6VV5FUVKMF4JWDTI" hidden="1">#REF!</definedName>
    <definedName name="BExXTOSP9YUOOX1X7YMIP0NPFV8S" localSheetId="14" hidden="1">Analysis Report All Items #REF!</definedName>
    <definedName name="BExXTOSP9YUOOX1X7YMIP0NPFV8S" hidden="1">Analysis Report All Items #REF!</definedName>
    <definedName name="BExXTR70LC8M3R1QJ6VEAP023RIC" localSheetId="14" hidden="1">Analysis Report All #REF!</definedName>
    <definedName name="BExXTR70LC8M3R1QJ6VEAP023RIC" hidden="1">Analysis Report All #REF!</definedName>
    <definedName name="BExXTWW0FFLSKELTNXF976RO7PCS" localSheetId="14" hidden="1">#REF!</definedName>
    <definedName name="BExXTWW0FFLSKELTNXF976RO7PCS" hidden="1">#REF!</definedName>
    <definedName name="BExXU3H8H6F6933VCXHRFK9OJV8N" localSheetId="14" hidden="1">Trade Working #REF!</definedName>
    <definedName name="BExXU3H8H6F6933VCXHRFK9OJV8N" hidden="1">Trade Working #REF!</definedName>
    <definedName name="BExXUAZ50TSAXOAILS249ZTZ2RTK" localSheetId="14" hidden="1">#REF!</definedName>
    <definedName name="BExXUAZ50TSAXOAILS249ZTZ2RTK" hidden="1">#REF!</definedName>
    <definedName name="BExXUB9RSLSCNN5ETLXY72DAPZZM" localSheetId="14" hidden="1">#REF!</definedName>
    <definedName name="BExXUB9RSLSCNN5ETLXY72DAPZZM" hidden="1">#REF!</definedName>
    <definedName name="BExXUQEQBF6FI240ZGIF9YXZSRAU" hidden="1">#REF!</definedName>
    <definedName name="BExXURWOF0K2ZW8IDIXNJDXHNBUF" localSheetId="14" hidden="1">Analysis Report All #REF!</definedName>
    <definedName name="BExXURWOF0K2ZW8IDIXNJDXHNBUF" hidden="1">Analysis Report All #REF!</definedName>
    <definedName name="BExXV8DZA5S12RXX320562WWJBBP" localSheetId="14" hidden="1">Operating #REF!</definedName>
    <definedName name="BExXV8DZA5S12RXX320562WWJBBP" hidden="1">Operating #REF!</definedName>
    <definedName name="BExXVD1986HZ6MXOHQL5ZZXTKMMN" localSheetId="14" hidden="1">Analysis Report All #REF!</definedName>
    <definedName name="BExXVD1986HZ6MXOHQL5ZZXTKMMN" hidden="1">Analysis Report All #REF!</definedName>
    <definedName name="BExXVHJ3GM6976IQD5YZ5F8LHJ8X" localSheetId="14" hidden="1">Analysis Report All #REF!</definedName>
    <definedName name="BExXVHJ3GM6976IQD5YZ5F8LHJ8X" hidden="1">Analysis Report All #REF!</definedName>
    <definedName name="BExXVK87BMMO6LHKV0CFDNIQVIBS" localSheetId="14" hidden="1">#REF!</definedName>
    <definedName name="BExXVK87BMMO6LHKV0CFDNIQVIBS" hidden="1">#REF!</definedName>
    <definedName name="BExXVQTKYERWDO6SDHDRFICDV9TM" localSheetId="14" hidden="1">Group Balance #REF!</definedName>
    <definedName name="BExXVQTKYERWDO6SDHDRFICDV9TM" hidden="1">Group Balance #REF!</definedName>
    <definedName name="BExXW10GIA4Q7WDEZDBW25X1IUMH" localSheetId="14" hidden="1">Analysis Report All #REF!</definedName>
    <definedName name="BExXW10GIA4Q7WDEZDBW25X1IUMH" hidden="1">Analysis Report All #REF!</definedName>
    <definedName name="BExXW1RC6R7ZAATBI5U6K8X5ECLP" hidden="1">#N/A</definedName>
    <definedName name="BExXWESLSBMBRC2DE9AAHOZIX0SA" localSheetId="14" hidden="1">Net #REF!</definedName>
    <definedName name="BExXWESLSBMBRC2DE9AAHOZIX0SA" hidden="1">Net #REF!</definedName>
    <definedName name="BExXWJFX4P3EBTKTJVH8UQSNLQM6" localSheetId="14" hidden="1">Trade Working #REF!</definedName>
    <definedName name="BExXWJFX4P3EBTKTJVH8UQSNLQM6" hidden="1">Trade Working #REF!</definedName>
    <definedName name="BExXWPVYKOFQSVT25R8CYCSRKU2N" hidden="1">#N/A</definedName>
    <definedName name="BExXWVFIBQT8OY1O41FRFPFGXQHK" localSheetId="14" hidden="1">#REF!</definedName>
    <definedName name="BExXWVFIBQT8OY1O41FRFPFGXQHK" hidden="1">#REF!</definedName>
    <definedName name="BExXWWXHBZHA9J3N8K47F84X0M0L" localSheetId="14" hidden="1">#REF!</definedName>
    <definedName name="BExXWWXHBZHA9J3N8K47F84X0M0L" hidden="1">#REF!</definedName>
    <definedName name="BExXX3YWO6D003SGASDB6ZPF88MS" localSheetId="14" hidden="1">Order #REF!</definedName>
    <definedName name="BExXX3YWO6D003SGASDB6ZPF88MS" hidden="1">Order #REF!</definedName>
    <definedName name="BExXX49UYEKJLYH4M7A80C80MNIB" localSheetId="14" hidden="1">Check Closing #REF!</definedName>
    <definedName name="BExXX49UYEKJLYH4M7A80C80MNIB" hidden="1">Check Closing #REF!</definedName>
    <definedName name="BExXX9TEOEJBNN20QN7IYNHAKWNT" localSheetId="14" hidden="1">Group Operating #REF!</definedName>
    <definedName name="BExXX9TEOEJBNN20QN7IYNHAKWNT" hidden="1">Group Operating #REF!</definedName>
    <definedName name="BExXXDKD4QJ3H9PEF81A0220OPSF" localSheetId="14" hidden="1">Operating #REF!</definedName>
    <definedName name="BExXXDKD4QJ3H9PEF81A0220OPSF" hidden="1">Operating #REF!</definedName>
    <definedName name="BExXXEM2BF3HTYWA84DP24EJLJEZ" localSheetId="14" hidden="1">#REF!</definedName>
    <definedName name="BExXXEM2BF3HTYWA84DP24EJLJEZ" hidden="1">#REF!</definedName>
    <definedName name="BExXXH0BZORHBLWQT1CGAXK95KOV" hidden="1">#N/A</definedName>
    <definedName name="BExXXJK0M6OUKTCNHFRU4UN8FYIS" localSheetId="14" hidden="1">#REF!</definedName>
    <definedName name="BExXXJK0M6OUKTCNHFRU4UN8FYIS" hidden="1">#REF!</definedName>
    <definedName name="BExXXK08T2D3PXVDV8YB5I5Z4SLS" localSheetId="14" hidden="1">Balance #REF!</definedName>
    <definedName name="BExXXK08T2D3PXVDV8YB5I5Z4SLS" hidden="1">Balance #REF!</definedName>
    <definedName name="BExXXKWL59JTT6MVHR54JH7S2XZ0" localSheetId="14" hidden="1">Analysis Report All #REF!</definedName>
    <definedName name="BExXXKWL59JTT6MVHR54JH7S2XZ0" hidden="1">Analysis Report All #REF!</definedName>
    <definedName name="BExXXNAWS5P5WTBJUYGVGT8JXVH4" localSheetId="14"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4" hidden="1">Trade Working #REF!</definedName>
    <definedName name="BExXY7TX6KQX26CXQKNKTE728M54" hidden="1">Trade Working #REF!</definedName>
    <definedName name="BExXYFXB4BQ06UYNU7Y2RCINER9P" localSheetId="14" hidden="1">Group Balance #REF!</definedName>
    <definedName name="BExXYFXB4BQ06UYNU7Y2RCINER9P" hidden="1">Group Balance #REF!</definedName>
    <definedName name="BExXYO0KQYCQFH6F2USPQ6TUM0Z0" localSheetId="14" hidden="1">Operating #REF!</definedName>
    <definedName name="BExXYO0KQYCQFH6F2USPQ6TUM0Z0" hidden="1">Operating #REF!</definedName>
    <definedName name="BExXYOWXY3B3B6TUWW5OXSDT3F8Z" localSheetId="14" hidden="1">Analysis Report All #REF!</definedName>
    <definedName name="BExXYOWXY3B3B6TUWW5OXSDT3F8Z" hidden="1">Analysis Report All #REF!</definedName>
    <definedName name="BExXYQK8BWDS18P7QCUU69TDJX94" localSheetId="14" hidden="1">Order #REF!</definedName>
    <definedName name="BExXYQK8BWDS18P7QCUU69TDJX94" hidden="1">Order #REF!</definedName>
    <definedName name="BExXYRWUH0JT9OMDJ33TG3WDJUYE" localSheetId="14" hidden="1">Trade Working #REF!</definedName>
    <definedName name="BExXYRWUH0JT9OMDJ33TG3WDJUYE" hidden="1">Trade Working #REF!</definedName>
    <definedName name="BExXYWJZBHT1K1IX6G04LVWK117J" localSheetId="14" hidden="1">Net #REF!</definedName>
    <definedName name="BExXYWJZBHT1K1IX6G04LVWK117J" hidden="1">Net #REF!</definedName>
    <definedName name="BExXZ5UI65FAUMF3VWJ21RHOXTM0" localSheetId="14" hidden="1">Net #REF!</definedName>
    <definedName name="BExXZ5UI65FAUMF3VWJ21RHOXTM0" hidden="1">Net #REF!</definedName>
    <definedName name="BExXZ6AR9W175MUZK543JDUZ33MN" localSheetId="14" hidden="1">Personnel in #REF!</definedName>
    <definedName name="BExXZ6AR9W175MUZK543JDUZ33MN" hidden="1">Personnel in #REF!</definedName>
    <definedName name="BExXZ6WCZD4GCB9J1SIQ3JZ69NFS" localSheetId="14" hidden="1">Balance #REF!</definedName>
    <definedName name="BExXZ6WCZD4GCB9J1SIQ3JZ69NFS" hidden="1">Balance #REF!</definedName>
    <definedName name="BExXZFVV4YB42AZ3H1I40YG3JAPU" localSheetId="14" hidden="1">#REF!</definedName>
    <definedName name="BExXZFVV4YB42AZ3H1I40YG3JAPU" hidden="1">#REF!</definedName>
    <definedName name="BExXZJC21X06OGYC6WAUZLGIY87W" localSheetId="14" hidden="1">Personnel in #REF!</definedName>
    <definedName name="BExXZJC21X06OGYC6WAUZLGIY87W" hidden="1">Personnel in #REF!</definedName>
    <definedName name="BExXZKTYV7JU2RPB4NCXXGEQLODW" localSheetId="14" hidden="1">Order #REF!</definedName>
    <definedName name="BExXZKTYV7JU2RPB4NCXXGEQLODW" hidden="1">Order #REF!</definedName>
    <definedName name="BExXZKZG4HF2ZNVMLOSKTEBO6NLB" localSheetId="14" hidden="1">Analysis Report All #REF!</definedName>
    <definedName name="BExXZKZG4HF2ZNVMLOSKTEBO6NLB" hidden="1">Analysis Report All #REF!</definedName>
    <definedName name="BExXZM6M6S97F9MG4PTKAM7NSCET" localSheetId="14" hidden="1">#REF!</definedName>
    <definedName name="BExXZM6M6S97F9MG4PTKAM7NSCET" hidden="1">#REF!</definedName>
    <definedName name="BExXZMBXNRN7ZC9T9Z0JV09TH7G6" localSheetId="14" hidden="1">Analysis Report All #REF!</definedName>
    <definedName name="BExXZMBXNRN7ZC9T9Z0JV09TH7G6" hidden="1">Analysis Report All #REF!</definedName>
    <definedName name="BExXZNJ2X1TK2LRK5ZY3MX49H5T7" localSheetId="14"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4" hidden="1">Analysis Report All #REF!</definedName>
    <definedName name="BExXZXKGNL9JAYB9W8OLVPUYO01M" hidden="1">Analysis Report All #REF!</definedName>
    <definedName name="BExY0D5PB24LOFBTMEM1V6V31L80" localSheetId="14" hidden="1">#REF!</definedName>
    <definedName name="BExY0D5PB24LOFBTMEM1V6V31L80" hidden="1">#REF!</definedName>
    <definedName name="BExY0OJHW85S0VKBA8T4HTYPYBOS" hidden="1">#REF!</definedName>
    <definedName name="BExY0Q1G0VY5TI2I3QVWMTJRG7HY" localSheetId="14" hidden="1">Analysis Report All #REF!</definedName>
    <definedName name="BExY0Q1G0VY5TI2I3QVWMTJRG7HY" hidden="1">Analysis Report All #REF!</definedName>
    <definedName name="BExY0TMYEEMURKT95CYI7QZMLL4R" localSheetId="14" hidden="1">Trade Working #REF!</definedName>
    <definedName name="BExY0TMYEEMURKT95CYI7QZMLL4R" hidden="1">Trade Working #REF!</definedName>
    <definedName name="BExY0UZF0ELAD8T4RVTKQ232QYSV" localSheetId="14" hidden="1">Analysis Report All #REF!</definedName>
    <definedName name="BExY0UZF0ELAD8T4RVTKQ232QYSV" hidden="1">Analysis Report All #REF!</definedName>
    <definedName name="BExY0W6QFMWKMVWXRAW7HQL09DDW" localSheetId="14" hidden="1">Net #REF!</definedName>
    <definedName name="BExY0W6QFMWKMVWXRAW7HQL09DDW" hidden="1">Net #REF!</definedName>
    <definedName name="BExY0XTZLHN49J2JH94BYTKBJLT3" localSheetId="14" hidden="1">#REF!</definedName>
    <definedName name="BExY0XTZLHN49J2JH94BYTKBJLT3" hidden="1">#REF!</definedName>
    <definedName name="BExY11FH9TXHERUYGG8FE50U7H7J" localSheetId="14" hidden="1">#REF!</definedName>
    <definedName name="BExY11FH9TXHERUYGG8FE50U7H7J" hidden="1">#REF!</definedName>
    <definedName name="BExY1GK9ELBEKDD7O6HR6DUO8YGO" hidden="1">#REF!</definedName>
    <definedName name="BExY1H0IYZ1TY223Z5Q7IF4EXZLT" localSheetId="14" hidden="1">Personnel in #REF!</definedName>
    <definedName name="BExY1H0IYZ1TY223Z5Q7IF4EXZLT" hidden="1">Personnel in #REF!</definedName>
    <definedName name="BExY1JUYIV40BFNI9RF7SO3GERV5" localSheetId="14" hidden="1">Balance #REF!</definedName>
    <definedName name="BExY1JUYIV40BFNI9RF7SO3GERV5" hidden="1">Balance #REF!</definedName>
    <definedName name="BExY1NWOXXFV9GGZ3PX444LZ8TVX" localSheetId="14" hidden="1">#REF!</definedName>
    <definedName name="BExY1NWOXXFV9GGZ3PX444LZ8TVX" hidden="1">#REF!</definedName>
    <definedName name="BExY1PPFO5HDBY8GCAQ7H2MWLN30" localSheetId="14" hidden="1">Analysis Report All #REF!</definedName>
    <definedName name="BExY1PPFO5HDBY8GCAQ7H2MWLN30" hidden="1">Analysis Report All #REF!</definedName>
    <definedName name="BExY1SPCDH6GS8O6UFFXAXL8B6D0" localSheetId="14" hidden="1">Analysis Report All #REF!</definedName>
    <definedName name="BExY1SPCDH6GS8O6UFFXAXL8B6D0" hidden="1">Analysis Report All #REF!</definedName>
    <definedName name="BExY1U1SUKFJ5X4MYE4MQJHPT2VU" localSheetId="14" hidden="1">Trade Working #REF!</definedName>
    <definedName name="BExY1U1SUKFJ5X4MYE4MQJHPT2VU" hidden="1">Trade Working #REF!</definedName>
    <definedName name="BExY1WAT3937L08HLHIRQHMP2A3H" localSheetId="14" hidden="1">#REF!</definedName>
    <definedName name="BExY1WAT3937L08HLHIRQHMP2A3H" hidden="1">#REF!</definedName>
    <definedName name="BExY1YEBOSLMID7LURP8QB46AI91" localSheetId="14" hidden="1">#REF!</definedName>
    <definedName name="BExY1YEBOSLMID7LURP8QB46AI91" hidden="1">#REF!</definedName>
    <definedName name="BExY22LEK9E8I9ZVZGNT02HGDXUX" hidden="1">#REF!</definedName>
    <definedName name="BExY2BL3LTTO6FOYGBYQ1793GDQM" localSheetId="14" hidden="1">Operating #REF!</definedName>
    <definedName name="BExY2BL3LTTO6FOYGBYQ1793GDQM" hidden="1">Operating #REF!</definedName>
    <definedName name="BExY2FS4LFX9OHOTQT7SJ2PXAC25" localSheetId="14" hidden="1">#REF!</definedName>
    <definedName name="BExY2FS4LFX9OHOTQT7SJ2PXAC25" hidden="1">#REF!</definedName>
    <definedName name="BExY2J8515F3T4OLYOXD9YER0YBF" localSheetId="14"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4" hidden="1">Trade Working #REF!</definedName>
    <definedName name="BExY2OX4OEZBEU4YEK7Q12Q9R4JU" hidden="1">Trade Working #REF!</definedName>
    <definedName name="BExY2SIMEGQ88WWH5EY8R3I7TOHB" localSheetId="14" hidden="1">Analysis Report All #REF!</definedName>
    <definedName name="BExY2SIMEGQ88WWH5EY8R3I7TOHB" hidden="1">Analysis Report All #REF!</definedName>
    <definedName name="BExY2VD0ROIY4KD3RYLGUVOOIE4I" localSheetId="14" hidden="1">#REF!</definedName>
    <definedName name="BExY2VD0ROIY4KD3RYLGUVOOIE4I" hidden="1">#REF!</definedName>
    <definedName name="BExY2VIHLT127OMCFQOQJNKIHT7B" localSheetId="14" hidden="1">Analysis Report All #REF!</definedName>
    <definedName name="BExY2VIHLT127OMCFQOQJNKIHT7B" hidden="1">Analysis Report All #REF!</definedName>
    <definedName name="BExY30B63Z37WWOAY626OI533WWD" localSheetId="14" hidden="1">#REF!</definedName>
    <definedName name="BExY30B63Z37WWOAY626OI533WWD" hidden="1">#REF!</definedName>
    <definedName name="BExY31NMG5OEUF23JKK1MDZ38YR2" hidden="1">#REF!</definedName>
    <definedName name="BExY323WF9F4KMHJ9UGUI2ARWAN9" localSheetId="14" hidden="1">Analysis Report All #REF!</definedName>
    <definedName name="BExY323WF9F4KMHJ9UGUI2ARWAN9" hidden="1">Analysis Report All #REF!</definedName>
    <definedName name="BExY3BZYF069RLX9PX91NKQ3G3IH" localSheetId="14" hidden="1">#REF!</definedName>
    <definedName name="BExY3BZYF069RLX9PX91NKQ3G3IH" hidden="1">#REF!</definedName>
    <definedName name="BExY3MMWVTA8IULQFVMF5FBJRU3Y" localSheetId="14" hidden="1">Analysis Report All #REF!</definedName>
    <definedName name="BExY3MMWVTA8IULQFVMF5FBJRU3Y" hidden="1">Analysis Report All #REF!</definedName>
    <definedName name="BExY3RFK3GSRZ304OWBJ2CLYKYAO" localSheetId="14" hidden="1">Business EBIT #REF!</definedName>
    <definedName name="BExY3RFK3GSRZ304OWBJ2CLYKYAO" hidden="1">Business EBIT #REF!</definedName>
    <definedName name="BExY3T89AUR83SOAZZ3OMDEJDQ39" localSheetId="14" hidden="1">#REF!</definedName>
    <definedName name="BExY3T89AUR83SOAZZ3OMDEJDQ39" hidden="1">#REF!</definedName>
    <definedName name="BExY41BLPJYL661GK3CDJVFPGTY1" hidden="1">#N/A</definedName>
    <definedName name="BExY4648G4Y4FNUSIA67XH6UMFXJ" localSheetId="14" hidden="1">Analysis Report All #REF!</definedName>
    <definedName name="BExY4648G4Y4FNUSIA67XH6UMFXJ" hidden="1">Analysis Report All #REF!</definedName>
    <definedName name="BExY4ET52BW0SN2V4IWR626YXX8F" localSheetId="14" hidden="1">Analysis Report All #REF!</definedName>
    <definedName name="BExY4ET52BW0SN2V4IWR626YXX8F" hidden="1">Analysis Report All #REF!</definedName>
    <definedName name="BExY4I3SKKD3DP9GC4178BYH3ZNV" localSheetId="14" hidden="1">List of Journal #REF!</definedName>
    <definedName name="BExY4I3SKKD3DP9GC4178BYH3ZNV" hidden="1">List of Journal #REF!</definedName>
    <definedName name="BExY4RZW3KK11JLYBA4DWZ92M6LQ" localSheetId="14" hidden="1">#REF!</definedName>
    <definedName name="BExY4RZW3KK11JLYBA4DWZ92M6LQ" hidden="1">#REF!</definedName>
    <definedName name="BExY4UUAI2G4A8JH54ZZXDLGU3B1" localSheetId="14" hidden="1">Analysis Report All #REF!</definedName>
    <definedName name="BExY4UUAI2G4A8JH54ZZXDLGU3B1" hidden="1">Analysis Report All #REF!</definedName>
    <definedName name="BExY4WC8LNTZOFLSLX71C7T07062" localSheetId="14" hidden="1">Gross Profit bef. Distr. #REF!</definedName>
    <definedName name="BExY4WC8LNTZOFLSLX71C7T07062" hidden="1">Gross Profit bef. Distr. #REF!</definedName>
    <definedName name="BExY4YQK7P9O6RPIN280WJN08JJN" localSheetId="14" hidden="1">Order #REF!</definedName>
    <definedName name="BExY4YQK7P9O6RPIN280WJN08JJN" hidden="1">Order #REF!</definedName>
    <definedName name="BExY5035T6QI9ALC2G30Y6MA82HK" localSheetId="14" hidden="1">Personnel in #REF!</definedName>
    <definedName name="BExY5035T6QI9ALC2G30Y6MA82HK" hidden="1">Personnel in #REF!</definedName>
    <definedName name="BExY5515WE39FQ3EG5QHG67V9C0O" localSheetId="14" hidden="1">#REF!</definedName>
    <definedName name="BExY5515WE39FQ3EG5QHG67V9C0O" hidden="1">#REF!</definedName>
    <definedName name="BExY58BTTKAZV2QOQN3PN198HELY" localSheetId="14" hidden="1">Analysis Report All #REF!</definedName>
    <definedName name="BExY58BTTKAZV2QOQN3PN198HELY" hidden="1">Analysis Report All #REF!</definedName>
    <definedName name="BExY58XFODF3OP5DDNW602BWGFWM" localSheetId="14" hidden="1">List of Journal #REF!</definedName>
    <definedName name="BExY58XFODF3OP5DDNW602BWGFWM" hidden="1">List of Journal #REF!</definedName>
    <definedName name="BExY5986WNAD8NFCPXC9TVLBU4FG" localSheetId="14" hidden="1">#REF!</definedName>
    <definedName name="BExY5986WNAD8NFCPXC9TVLBU4FG" hidden="1">#REF!</definedName>
    <definedName name="BExY5B0XKIUK1WX0GIN0A12HBW42" localSheetId="14" hidden="1">Operating #REF!</definedName>
    <definedName name="BExY5B0XKIUK1WX0GIN0A12HBW42" hidden="1">Operating #REF!</definedName>
    <definedName name="BExY5DF9MS25IFNWGJ1YAS5MDN8R" localSheetId="14" hidden="1">#REF!</definedName>
    <definedName name="BExY5DF9MS25IFNWGJ1YAS5MDN8R" hidden="1">#REF!</definedName>
    <definedName name="BExY5EMEEKE8T6BEUBMDH0L1OTLX" localSheetId="14" hidden="1">#REF!</definedName>
    <definedName name="BExY5EMEEKE8T6BEUBMDH0L1OTLX" hidden="1">#REF!</definedName>
    <definedName name="BExY5TB2VAI3GHKCPXMCVIOM8B8W" hidden="1">#REF!</definedName>
    <definedName name="BExY6200ZOG2WBL1R8FFWRNZZWZY" localSheetId="14" hidden="1">Net #REF!</definedName>
    <definedName name="BExY6200ZOG2WBL1R8FFWRNZZWZY" hidden="1">Net #REF!</definedName>
    <definedName name="BExY6KVS1MMZ2R34PGEFR2BMTU9W" localSheetId="14" hidden="1">#REF!</definedName>
    <definedName name="BExY6KVS1MMZ2R34PGEFR2BMTU9W" hidden="1">#REF!</definedName>
    <definedName name="BExY6P2RYERWXJVYE42LT8FC5R78" localSheetId="14" hidden="1">#REF!</definedName>
    <definedName name="BExY6P2RYERWXJVYE42LT8FC5R78" hidden="1">#REF!</definedName>
    <definedName name="BExZIA3C8LKJTEH3MKQ57KJH5TA2" hidden="1">#REF!</definedName>
    <definedName name="BExZIXGXPLJ176DBCMFQZQ056AQ9" localSheetId="14" hidden="1">Analysis Report All #REF!</definedName>
    <definedName name="BExZIXGXPLJ176DBCMFQZQ056AQ9" hidden="1">Analysis Report All #REF!</definedName>
    <definedName name="BExZIYO22G5UXOB42GDLYGVRJ6U7" localSheetId="14" hidden="1">#REF!</definedName>
    <definedName name="BExZIYO22G5UXOB42GDLYGVRJ6U7" hidden="1">#REF!</definedName>
    <definedName name="BExZJ1D76WRZN3NYN18TE0CQZRLS" localSheetId="14" hidden="1">Trade Working #REF!</definedName>
    <definedName name="BExZJ1D76WRZN3NYN18TE0CQZRLS" hidden="1">Trade Working #REF!</definedName>
    <definedName name="BExZJCGE2A4V20P4H5FWM348582Q" localSheetId="14" hidden="1">List of Journal #REF!</definedName>
    <definedName name="BExZJCGE2A4V20P4H5FWM348582Q" hidden="1">List of Journal #REF!</definedName>
    <definedName name="BExZJE94QL0PCYV00P33VBUBWWMM" localSheetId="14" hidden="1">Operating #REF!</definedName>
    <definedName name="BExZJE94QL0PCYV00P33VBUBWWMM" hidden="1">Operating #REF!</definedName>
    <definedName name="BExZK0QEA3U35I7OL9N0Z2ETTDTT" hidden="1">#N/A</definedName>
    <definedName name="BExZK34NR4BAD7HJAP7SQ926UQP3" localSheetId="14" hidden="1">#REF!</definedName>
    <definedName name="BExZK34NR4BAD7HJAP7SQ926UQP3" hidden="1">#REF!</definedName>
    <definedName name="BExZK588E9VNKBDWYNN36A9GJQIC" localSheetId="14" hidden="1">Operating #REF!</definedName>
    <definedName name="BExZK588E9VNKBDWYNN36A9GJQIC" hidden="1">Operating #REF!</definedName>
    <definedName name="BExZKB2ICWYT2RCUZ5TGZGLIIXJA" localSheetId="14" hidden="1">Trade Working #REF!</definedName>
    <definedName name="BExZKB2ICWYT2RCUZ5TGZGLIIXJA" hidden="1">Trade Working #REF!</definedName>
    <definedName name="BExZKFF1O7MMVY7Y37IKWFYVNKUT" localSheetId="14" hidden="1">#REF!</definedName>
    <definedName name="BExZKFF1O7MMVY7Y37IKWFYVNKUT" hidden="1">#REF!</definedName>
    <definedName name="BExZKLPGR5WVHLTM2UGNHZFFLSYN" localSheetId="14" hidden="1">Net #REF!</definedName>
    <definedName name="BExZKLPGR5WVHLTM2UGNHZFFLSYN" hidden="1">Net #REF!</definedName>
    <definedName name="BExZKNIE9IWCYQB6ORMRAKF7CZC6" localSheetId="14" hidden="1">Analysis Report All #REF!</definedName>
    <definedName name="BExZKNIE9IWCYQB6ORMRAKF7CZC6" hidden="1">Analysis Report All #REF!</definedName>
    <definedName name="BExZKNT5B6OL1UZHQ38AJ0Y04VJT" localSheetId="14" hidden="1">#REF!</definedName>
    <definedName name="BExZKNT5B6OL1UZHQ38AJ0Y04VJT" hidden="1">#REF!</definedName>
    <definedName name="BExZKV5GYXO0X760SBD9TWTIQHGI" hidden="1">#REF!</definedName>
    <definedName name="BExZL38R86KDLTI2OUL6OFBR1GIC" localSheetId="14" hidden="1">Net #REF!</definedName>
    <definedName name="BExZL38R86KDLTI2OUL6OFBR1GIC" hidden="1">Net #REF!</definedName>
    <definedName name="BExZL51GTNGFJZ5TI2YH4LRQ8HHN" localSheetId="14" hidden="1">Analysis Report All #REF!</definedName>
    <definedName name="BExZL51GTNGFJZ5TI2YH4LRQ8HHN" hidden="1">Analysis Report All #REF!</definedName>
    <definedName name="BExZLAKZMSJYKD83DGXFI16K71QU" localSheetId="14" hidden="1">Group Trade Working #REF!</definedName>
    <definedName name="BExZLAKZMSJYKD83DGXFI16K71QU" hidden="1">Group Trade Working #REF!</definedName>
    <definedName name="BExZLBC1LHDBYWPTIODQ0FGWF0MJ" localSheetId="14" hidden="1">#REF!</definedName>
    <definedName name="BExZLBC1LHDBYWPTIODQ0FGWF0MJ" hidden="1">#REF!</definedName>
    <definedName name="BExZLDVQ3PPJIR7IMPE1QBMOQ5X3" localSheetId="14" hidden="1">Operating #REF!</definedName>
    <definedName name="BExZLDVQ3PPJIR7IMPE1QBMOQ5X3" hidden="1">Operating #REF!</definedName>
    <definedName name="BExZLH6DQN6YAGP0DH5V9U3T6MJA" localSheetId="14" hidden="1">Net Sales #REF!</definedName>
    <definedName name="BExZLH6DQN6YAGP0DH5V9U3T6MJA" hidden="1">Net Sales #REF!</definedName>
    <definedName name="BExZLQX47WT4H6SGL685C2EFSRAU" localSheetId="14" hidden="1">#REF!</definedName>
    <definedName name="BExZLQX47WT4H6SGL685C2EFSRAU" hidden="1">#REF!</definedName>
    <definedName name="BExZLRYSV6DU66ODBSMFEPB15ZMG" localSheetId="14" hidden="1">List of Journal #REF!</definedName>
    <definedName name="BExZLRYSV6DU66ODBSMFEPB15ZMG" hidden="1">List of Journal #REF!</definedName>
    <definedName name="BExZLSV6B9XSW2LKED526QUB3ULV" localSheetId="14" hidden="1">Balance #REF!</definedName>
    <definedName name="BExZLSV6B9XSW2LKED526QUB3ULV" hidden="1">Balance #REF!</definedName>
    <definedName name="BExZMAJRI6F1TLP1AORZJEX6YD0V" localSheetId="14" hidden="1">#REF!</definedName>
    <definedName name="BExZMAJRI6F1TLP1AORZJEX6YD0V" hidden="1">#REF!</definedName>
    <definedName name="BExZMHQQ4M8NL0CFQCTYX9YMJ2E2" localSheetId="14" hidden="1">Group #REF!</definedName>
    <definedName name="BExZMHQQ4M8NL0CFQCTYX9YMJ2E2" hidden="1">Group #REF!</definedName>
    <definedName name="BExZMJJHIIW2LJM6XGBHKL0CSAH9" localSheetId="14" hidden="1">#REF!</definedName>
    <definedName name="BExZMJJHIIW2LJM6XGBHKL0CSAH9" hidden="1">#REF!</definedName>
    <definedName name="BExZMMJDMARCHLO3T4HFBJKXVLLF" localSheetId="14" hidden="1">#REF!</definedName>
    <definedName name="BExZMMJDMARCHLO3T4HFBJKXVLLF" hidden="1">#REF!</definedName>
    <definedName name="BExZMRMSOMP4VJ09OPNSO1OD0JMD" localSheetId="14" hidden="1">Net #REF!</definedName>
    <definedName name="BExZMRMSOMP4VJ09OPNSO1OD0JMD" hidden="1">Net #REF!</definedName>
    <definedName name="BExZMT4QRL0EXHQM3YGSEP5CLC35" localSheetId="14" hidden="1">Analysis Report All #REF!</definedName>
    <definedName name="BExZMT4QRL0EXHQM3YGSEP5CLC35" hidden="1">Analysis Report All #REF!</definedName>
    <definedName name="BExZMX6HOKLIGPWLQAY540HZ75US" hidden="1">#N/A</definedName>
    <definedName name="BExZMZQ3RBKDHT5GLFNLS52OSJA0" localSheetId="14" hidden="1">#REF!</definedName>
    <definedName name="BExZMZQ3RBKDHT5GLFNLS52OSJA0" hidden="1">#REF!</definedName>
    <definedName name="BExZN3BLR6MJAY5DONVWNOVMNYG5" localSheetId="14" hidden="1">Operating #REF!</definedName>
    <definedName name="BExZN3BLR6MJAY5DONVWNOVMNYG5" hidden="1">Operating #REF!</definedName>
    <definedName name="BExZNBK8BAA49ZFT785P4VVTFEJG" localSheetId="14" hidden="1">Net Sales #REF!</definedName>
    <definedName name="BExZNBK8BAA49ZFT785P4VVTFEJG" hidden="1">Net Sales #REF!</definedName>
    <definedName name="BExZNHUT9QASAB0RDVGT8996JIUS" localSheetId="14" hidden="1">Analysis Report All #REF!</definedName>
    <definedName name="BExZNHUT9QASAB0RDVGT8996JIUS" hidden="1">Analysis Report All #REF!</definedName>
    <definedName name="BExZNVXWBFP8TKPXYIIZL0DVZ0IU" localSheetId="14" hidden="1">Operating #REF!</definedName>
    <definedName name="BExZNVXWBFP8TKPXYIIZL0DVZ0IU" hidden="1">Operating #REF!</definedName>
    <definedName name="BExZNY1G9U62VG854Q1WI8DBKQ4I" localSheetId="14" hidden="1">#REF!</definedName>
    <definedName name="BExZNY1G9U62VG854Q1WI8DBKQ4I" hidden="1">#REF!</definedName>
    <definedName name="BExZOBO9NYLGVJQ31LVQ9XS2ZT4N" localSheetId="14"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4" hidden="1">Operating #REF!</definedName>
    <definedName name="BExZOO9H1JX8GM2C2HTYZWG9HC4N" hidden="1">Operating #REF!</definedName>
    <definedName name="BExZOVR745T5P1KS9NV2PXZPZVRG" localSheetId="14" hidden="1">#REF!</definedName>
    <definedName name="BExZOVR745T5P1KS9NV2PXZPZVRG" hidden="1">#REF!</definedName>
    <definedName name="BExZOX94FDKK7NT7WZNN84WJPPJW" localSheetId="14" hidden="1">Group Operating #REF!</definedName>
    <definedName name="BExZOX94FDKK7NT7WZNN84WJPPJW" hidden="1">Group Operating #REF!</definedName>
    <definedName name="BExZOZY9ZEX02NDW9UXRA95C4HCP" localSheetId="14" hidden="1">#REF!</definedName>
    <definedName name="BExZOZY9ZEX02NDW9UXRA95C4HCP" hidden="1">#REF!</definedName>
    <definedName name="BExZP3E89VQX4VLH4XIZGONUYZ51" localSheetId="14" hidden="1">Personnel in #REF!</definedName>
    <definedName name="BExZP3E89VQX4VLH4XIZGONUYZ51" hidden="1">Personnel in #REF!</definedName>
    <definedName name="BExZP5HX7CFQD7YFNZB2RI5O9LB8" localSheetId="14" hidden="1">Balance #REF!</definedName>
    <definedName name="BExZP5HX7CFQD7YFNZB2RI5O9LB8" hidden="1">Balance #REF!</definedName>
    <definedName name="BExZPAFVT7GOOUBZDV0PQE6O6L5D" localSheetId="14" hidden="1">Analysis Report All #REF!</definedName>
    <definedName name="BExZPAFVT7GOOUBZDV0PQE6O6L5D" hidden="1">Analysis Report All #REF!</definedName>
    <definedName name="BExZPC8MM7CTIA9EHOWPQPN88O5R" localSheetId="14" hidden="1">#REF!</definedName>
    <definedName name="BExZPC8MM7CTIA9EHOWPQPN88O5R" hidden="1">#REF!</definedName>
    <definedName name="BExZPL8A25U0AES3YAVS3GGFOOBV" localSheetId="14" hidden="1">Analysis Report All #REF!</definedName>
    <definedName name="BExZPL8A25U0AES3YAVS3GGFOOBV" hidden="1">Analysis Report All #REF!</definedName>
    <definedName name="BExZPQ0XY507N8FJMVPKCTK8HC9H" localSheetId="14" hidden="1">#REF!</definedName>
    <definedName name="BExZPQ0XY507N8FJMVPKCTK8HC9H" hidden="1">#REF!</definedName>
    <definedName name="BExZPTX7XL6E705F1IXEWS6V8B0F" localSheetId="14" hidden="1">Analysis Report All #REF!</definedName>
    <definedName name="BExZPTX7XL6E705F1IXEWS6V8B0F" hidden="1">Analysis Report All #REF!</definedName>
    <definedName name="BExZQ19HAJU8B7QTLZZVU9T8BPA0" localSheetId="14" hidden="1">Trade Working #REF!</definedName>
    <definedName name="BExZQ19HAJU8B7QTLZZVU9T8BPA0" hidden="1">Trade Working #REF!</definedName>
    <definedName name="BExZQ37OVBR25U32CO2YYVPZOMR5" localSheetId="14" hidden="1">#REF!</definedName>
    <definedName name="BExZQ37OVBR25U32CO2YYVPZOMR5" hidden="1">#REF!</definedName>
    <definedName name="BExZQGJQ9NEKM6BEMTDSHXN1AAGJ" localSheetId="14" hidden="1">#REF!</definedName>
    <definedName name="BExZQGJQ9NEKM6BEMTDSHXN1AAGJ" hidden="1">#REF!</definedName>
    <definedName name="BExZQWQDHV6CFRB4A1Y5T30L8XE0" hidden="1">#REF!</definedName>
    <definedName name="BExZR2KOR0SQOI7OEO65FXQPQF8A" localSheetId="14" hidden="1">Analysis Report All #REF!</definedName>
    <definedName name="BExZR2KOR0SQOI7OEO65FXQPQF8A" hidden="1">Analysis Report All #REF!</definedName>
    <definedName name="BExZR3XCBZH3XV1HL1WOUFES1DTL" localSheetId="14" hidden="1">Personnel in #REF!</definedName>
    <definedName name="BExZR3XCBZH3XV1HL1WOUFES1DTL" hidden="1">Personnel in #REF!</definedName>
    <definedName name="BExZR485AKBH93YZ08CMUC3WROED" localSheetId="14" hidden="1">#REF!</definedName>
    <definedName name="BExZR485AKBH93YZ08CMUC3WROED" hidden="1">#REF!</definedName>
    <definedName name="BExZR4O81YCXHDWT4MLFTMRXPQNT" localSheetId="14" hidden="1">#REF!</definedName>
    <definedName name="BExZR4O81YCXHDWT4MLFTMRXPQNT" hidden="1">#REF!</definedName>
    <definedName name="BExZRJCWTK6KVENVH0A7GGPHOAHK" hidden="1">#REF!</definedName>
    <definedName name="BExZRVNBSUGASE2ZQJBEQGY0DNIO" localSheetId="14" hidden="1">Analysis Report All #REF!</definedName>
    <definedName name="BExZRVNBSUGASE2ZQJBEQGY0DNIO" hidden="1">Analysis Report All #REF!</definedName>
    <definedName name="BExZRYN8EBUC4MYM3G6UBW7G9F06" localSheetId="14" hidden="1">List of Journal #REF!</definedName>
    <definedName name="BExZRYN8EBUC4MYM3G6UBW7G9F06" hidden="1">List of Journal #REF!</definedName>
    <definedName name="BExZS2OY9JTSSP01ZQ6V2T2LO5R9" localSheetId="14" hidden="1">#REF!</definedName>
    <definedName name="BExZS2OY9JTSSP01ZQ6V2T2LO5R9" hidden="1">#REF!</definedName>
    <definedName name="BExZSBJ67LRUWD6G8LZ28P9U5CKR" localSheetId="14" hidden="1">#REF!</definedName>
    <definedName name="BExZSBJ67LRUWD6G8LZ28P9U5CKR" hidden="1">#REF!</definedName>
    <definedName name="BExZSFFFBH3CGG6BWD8242XRXD6W" localSheetId="14" hidden="1">Balance #REF!</definedName>
    <definedName name="BExZSFFFBH3CGG6BWD8242XRXD6W" hidden="1">Balance #REF!</definedName>
    <definedName name="BExZSNTKGUUDZ84EJAEGBADIQNSS" localSheetId="14" hidden="1">Group Operating #REF!</definedName>
    <definedName name="BExZSNTKGUUDZ84EJAEGBADIQNSS" hidden="1">Group Operating #REF!</definedName>
    <definedName name="BExZSP0P2VSVT0KT58LEG2BJ41M9" localSheetId="14" hidden="1">Check Closing #REF!</definedName>
    <definedName name="BExZSP0P2VSVT0KT58LEG2BJ41M9" hidden="1">Check Closing #REF!</definedName>
    <definedName name="BExZSS0LA2JY4ZLJ1Z5YCMLJJZCH" localSheetId="14" hidden="1">#REF!</definedName>
    <definedName name="BExZSS0LA2JY4ZLJ1Z5YCMLJJZCH" hidden="1">#REF!</definedName>
    <definedName name="BExZT4LKZB2TYMKQJPBWAB18H23E" localSheetId="14" hidden="1">Analysis Report All #REF!</definedName>
    <definedName name="BExZT4LKZB2TYMKQJPBWAB18H23E" hidden="1">Analysis Report All #REF!</definedName>
    <definedName name="BExZT6JTI7ZDEFEFIUZRVWLC8S6E" localSheetId="14" hidden="1">#REF!</definedName>
    <definedName name="BExZT6JTI7ZDEFEFIUZRVWLC8S6E" hidden="1">#REF!</definedName>
    <definedName name="BExZT7WFJHVDW20LNT52NK5FPSN7" localSheetId="14" hidden="1">Gross Profit #REF!</definedName>
    <definedName name="BExZT7WFJHVDW20LNT52NK5FPSN7" hidden="1">Gross Profit #REF!</definedName>
    <definedName name="BExZTCJMW8ARZ8BMYJ2E5IA6OID5" localSheetId="14" hidden="1">Group Balance #REF!</definedName>
    <definedName name="BExZTCJMW8ARZ8BMYJ2E5IA6OID5" hidden="1">Group Balance #REF!</definedName>
    <definedName name="BExZTKMXI2CN0MZDEWBGLH7KLY5G" localSheetId="14" hidden="1">Operating #REF!</definedName>
    <definedName name="BExZTKMXI2CN0MZDEWBGLH7KLY5G" hidden="1">Operating #REF!</definedName>
    <definedName name="BExZTKXP9JJBDT2GDCLLB90U3YQH" localSheetId="14" hidden="1">Analysis Report All #REF!</definedName>
    <definedName name="BExZTKXP9JJBDT2GDCLLB90U3YQH" hidden="1">Analysis Report All #REF!</definedName>
    <definedName name="BExZTLOL8OPABZI453E0KVNA1GJS" localSheetId="14" hidden="1">#REF!</definedName>
    <definedName name="BExZTLOL8OPABZI453E0KVNA1GJS" hidden="1">#REF!</definedName>
    <definedName name="BExZTXIVVM01S9DEGT9UH18473CW" localSheetId="14" hidden="1">Analysis Report All #REF!</definedName>
    <definedName name="BExZTXIVVM01S9DEGT9UH18473CW" hidden="1">Analysis Report All #REF!</definedName>
    <definedName name="BExZU14CQPY0A8ZFBFRPX7MR1QNZ" localSheetId="14" hidden="1">Trade Working #REF!</definedName>
    <definedName name="BExZU14CQPY0A8ZFBFRPX7MR1QNZ" hidden="1">Trade Working #REF!</definedName>
    <definedName name="BExZUCNO2I6T7KJF0O0F5WGURKXA" localSheetId="14" hidden="1">List of Journal #REF!</definedName>
    <definedName name="BExZUCNO2I6T7KJF0O0F5WGURKXA" hidden="1">List of Journal #REF!</definedName>
    <definedName name="BExZUG3U9V39AIH2N79NFD4MMJ6I" localSheetId="14" hidden="1">Analysis Report All #REF!</definedName>
    <definedName name="BExZUG3U9V39AIH2N79NFD4MMJ6I" hidden="1">Analysis Report All #REF!</definedName>
    <definedName name="BExZULNBKLGE0ANKXEGKM35JTQ6H" localSheetId="14" hidden="1">#REF!</definedName>
    <definedName name="BExZULNBKLGE0ANKXEGKM35JTQ6H" hidden="1">#REF!</definedName>
    <definedName name="BExZUSZST651XON7DOL7XDVXR58P" localSheetId="14" hidden="1">Analysis Report All #REF!</definedName>
    <definedName name="BExZUSZST651XON7DOL7XDVXR58P" hidden="1">Analysis Report All #REF!</definedName>
    <definedName name="BExZUT54340I38GVCV79EL116WR0" localSheetId="14" hidden="1">#REF!</definedName>
    <definedName name="BExZUT54340I38GVCV79EL116WR0" hidden="1">#REF!</definedName>
    <definedName name="BExZV8VGZUJCA6E3WSHXZAZE4S0B" hidden="1">#REF!</definedName>
    <definedName name="BExZVCGYPGWFUQCV7AVS3JIOYBSO" localSheetId="14" hidden="1">Analysis Report All #REF!</definedName>
    <definedName name="BExZVCGYPGWFUQCV7AVS3JIOYBSO" hidden="1">Analysis Report All #REF!</definedName>
    <definedName name="BExZVCRQQRFPSUVR6KCC7RE709U1" localSheetId="14" hidden="1">#REF!</definedName>
    <definedName name="BExZVCRQQRFPSUVR6KCC7RE709U1" hidden="1">#REF!</definedName>
    <definedName name="BExZVEPYS6HYXG8RN9GMWZTHDEMK" hidden="1">#REF!</definedName>
    <definedName name="BExZVGO0CZD8R8SYFAR21A3O2YO6" localSheetId="14" hidden="1">Analysis Report All Items #REF!</definedName>
    <definedName name="BExZVGO0CZD8R8SYFAR21A3O2YO6" hidden="1">Analysis Report All Items #REF!</definedName>
    <definedName name="BExZVLM4T9ORS4ZWHME46U4Q103C" localSheetId="14" hidden="1">#REF!</definedName>
    <definedName name="BExZVLM4T9ORS4ZWHME46U4Q103C" hidden="1">#REF!</definedName>
    <definedName name="BExZVLRF05X1S8Q8NFWUF1P4GDKE" localSheetId="14" hidden="1">Operating #REF!</definedName>
    <definedName name="BExZVLRF05X1S8Q8NFWUF1P4GDKE" hidden="1">Operating #REF!</definedName>
    <definedName name="BExZW0WD1WSZFH6HYUY5Z5QLZ800" localSheetId="14" hidden="1">Analysis Report All #REF!</definedName>
    <definedName name="BExZW0WD1WSZFH6HYUY5Z5QLZ800" hidden="1">Analysis Report All #REF!</definedName>
    <definedName name="BExZW8ZPNV43UXGOT98FDNIBQHZY" localSheetId="14" hidden="1">#REF!</definedName>
    <definedName name="BExZW8ZPNV43UXGOT98FDNIBQHZY" hidden="1">#REF!</definedName>
    <definedName name="BExZWCL7M0R1Z9BQMX8OTHMXF85P" localSheetId="14" hidden="1">Trade Working #REF!</definedName>
    <definedName name="BExZWCL7M0R1Z9BQMX8OTHMXF85P" hidden="1">Trade Working #REF!</definedName>
    <definedName name="BExZWH8C8E3NV8XLYPDQZS6KS7FR" localSheetId="14" hidden="1">Order #REF!</definedName>
    <definedName name="BExZWH8C8E3NV8XLYPDQZS6KS7FR" hidden="1">Order #REF!</definedName>
    <definedName name="BExZWKJ0QORG3ZX9KRUIP18YSCHV" localSheetId="14" hidden="1">Analysis Report All #REF!</definedName>
    <definedName name="BExZWKJ0QORG3ZX9KRUIP18YSCHV" hidden="1">Analysis Report All #REF!</definedName>
    <definedName name="BExZWS641V15CMYKBFDDKT7GYM5O" localSheetId="14" hidden="1">#REF!</definedName>
    <definedName name="BExZWS641V15CMYKBFDDKT7GYM5O" hidden="1">#REF!</definedName>
    <definedName name="BExZX2T6ZT2DZLYSDJJBPVIT5OK2" hidden="1">#REF!</definedName>
    <definedName name="BExZX521FRVBQ335V99FWBIHPEVV" localSheetId="14" hidden="1">Trade Working #REF!</definedName>
    <definedName name="BExZX521FRVBQ335V99FWBIHPEVV" hidden="1">Trade Working #REF!</definedName>
    <definedName name="BExZX93RY1FX0FQM77JZFYQ445G0" localSheetId="14" hidden="1">#REF!</definedName>
    <definedName name="BExZX93RY1FX0FQM77JZFYQ445G0" hidden="1">#REF!</definedName>
    <definedName name="BExZXB1UVHMQEAGLZ5RRHQP8ML2M" hidden="1">#N/A</definedName>
    <definedName name="BExZXEY3WL3QDCO4W3EU00B5GL79" localSheetId="14" hidden="1">#REF!</definedName>
    <definedName name="BExZXEY3WL3QDCO4W3EU00B5GL79" hidden="1">#REF!</definedName>
    <definedName name="BExZXGLJ73ULE9WBQYUHV13D5QYS" hidden="1">#REF!</definedName>
    <definedName name="BExZXIE8RXQBVORI5N41LZ4Z7097" hidden="1">#N/A</definedName>
    <definedName name="BExZXM52262NRM0CO6WUOOYKZBI6" localSheetId="14" hidden="1">List of Journal #REF!</definedName>
    <definedName name="BExZXM52262NRM0CO6WUOOYKZBI6" hidden="1">List of Journal #REF!</definedName>
    <definedName name="BExZXNHI4JC689W0HBKXDG8OZV46" localSheetId="14" hidden="1">#REF!</definedName>
    <definedName name="BExZXNHI4JC689W0HBKXDG8OZV46" hidden="1">#REF!</definedName>
    <definedName name="BExZXOOTRNUK8LGEAZ8ZCFW9KXQ1" localSheetId="14" hidden="1">#REF!</definedName>
    <definedName name="BExZXOOTRNUK8LGEAZ8ZCFW9KXQ1" hidden="1">#REF!</definedName>
    <definedName name="BExZXXOCIDHFUQ16Y2Q2YB44OWT0" localSheetId="14" hidden="1">Balance #REF!</definedName>
    <definedName name="BExZXXOCIDHFUQ16Y2Q2YB44OWT0" hidden="1">Balance #REF!</definedName>
    <definedName name="BExZXY4NKQL9QD76YMQJ15U1C2G8" localSheetId="14" hidden="1">#REF!</definedName>
    <definedName name="BExZXY4NKQL9QD76YMQJ15U1C2G8" hidden="1">#REF!</definedName>
    <definedName name="BExZY5BL0PSYF1KRIOMFEBKM5UM7" hidden="1">#N/A</definedName>
    <definedName name="BExZY6IRLD9EKSW6QCCFSMKNMYPW" localSheetId="14" hidden="1">#REF!</definedName>
    <definedName name="BExZY6IRLD9EKSW6QCCFSMKNMYPW" hidden="1">#REF!</definedName>
    <definedName name="BExZYEREHF16QSTL681R6QBQ22Q1" localSheetId="14" hidden="1">Balance #REF!</definedName>
    <definedName name="BExZYEREHF16QSTL681R6QBQ22Q1" hidden="1">Balance #REF!</definedName>
    <definedName name="BExZYGK326RII9TDEUWGUEOSRL76" localSheetId="14" hidden="1">#REF!</definedName>
    <definedName name="BExZYGK326RII9TDEUWGUEOSRL76" hidden="1">#REF!</definedName>
    <definedName name="BExZYHB76YXU36PUOA3PCTEGFO5L" localSheetId="14" hidden="1">Net #REF!</definedName>
    <definedName name="BExZYHB76YXU36PUOA3PCTEGFO5L" hidden="1">Net #REF!</definedName>
    <definedName name="BExZYZAJ9CELW19BJ6D7NL1EDC36" localSheetId="14" hidden="1">List of Journal #REF!</definedName>
    <definedName name="BExZYZAJ9CELW19BJ6D7NL1EDC36" hidden="1">List of Journal #REF!</definedName>
    <definedName name="BExZZ7DVHN68JT7DDVPZL8TCJUC2" localSheetId="14" hidden="1">Business EBIT #REF!</definedName>
    <definedName name="BExZZ7DVHN68JT7DDVPZL8TCJUC2" hidden="1">Business EBIT #REF!</definedName>
    <definedName name="BExZZ9BWYE42RUN4MROZXPRN4TEJ" localSheetId="14" hidden="1">Gross Profit bef. Distr. #REF!</definedName>
    <definedName name="BExZZ9BWYE42RUN4MROZXPRN4TEJ" hidden="1">Gross Profit bef. Distr. #REF!</definedName>
    <definedName name="BExZZBQ7PX49LR5RNYBR40O15M7K" localSheetId="14" hidden="1">Analysis Report All #REF!</definedName>
    <definedName name="BExZZBQ7PX49LR5RNYBR40O15M7K" hidden="1">Analysis Report All #REF!</definedName>
    <definedName name="BExZZF0YIKQQZT9OT53HZMT1DKX0" localSheetId="14" hidden="1">Analysis Report All #REF!</definedName>
    <definedName name="BExZZF0YIKQQZT9OT53HZMT1DKX0" hidden="1">Analysis Report All #REF!</definedName>
    <definedName name="BExZZFXATX5AYL6YDQC4P559OOV8" hidden="1">#N/A</definedName>
    <definedName name="BExZZGYZXTW8HMEEQTE066EZA1BF" localSheetId="14" hidden="1">#REF!</definedName>
    <definedName name="BExZZGYZXTW8HMEEQTE066EZA1BF" hidden="1">#REF!</definedName>
    <definedName name="BExZZLRRPLVVU35Q7JAHM7T2EDAG" localSheetId="14" hidden="1">Check Closing #REF!</definedName>
    <definedName name="BExZZLRRPLVVU35Q7JAHM7T2EDAG" hidden="1">Check Closing #REF!</definedName>
    <definedName name="BExZZMIOG28XTG0V5SOVD6PR65M3" localSheetId="14" hidden="1">#REF!</definedName>
    <definedName name="BExZZMIOG28XTG0V5SOVD6PR65M3" hidden="1">#REF!</definedName>
    <definedName name="BExZZULYI1YPTJWWUE6IJYUTUFTJ" localSheetId="14" hidden="1">Group #REF!</definedName>
    <definedName name="BExZZULYI1YPTJWWUE6IJYUTUFTJ" hidden="1">Group #REF!</definedName>
    <definedName name="bfsdbfdsgd" localSheetId="14" hidden="1">{"'Jan - March 2000'!$A$5:$J$46"}</definedName>
    <definedName name="bfsdbfdsgd" hidden="1">{"'Jan - March 2000'!$A$5:$J$46"}</definedName>
    <definedName name="BG_Del" hidden="1">15</definedName>
    <definedName name="BG_Ins" hidden="1">4</definedName>
    <definedName name="BG_Mod" hidden="1">6</definedName>
    <definedName name="bilanturi" localSheetId="14"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4" hidden="1">{"Meas",#N/A,FALSE,"Tot Europe";"Red",#N/A,FALSE,"Tot Europe"}</definedName>
    <definedName name="bjk" hidden="1">{"Meas",#N/A,FALSE,"Tot Europe";"Red",#N/A,FALSE,"Tot Europe"}</definedName>
    <definedName name="bl" hidden="1">#REF!</definedName>
    <definedName name="bleine.erg" localSheetId="14"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hidden="1">#REF!</definedName>
    <definedName name="BNHJJ" hidden="1">#REF!</definedName>
    <definedName name="bnnn" localSheetId="14"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4"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4"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4" hidden="1">{"BS_TH",#N/A,FALSE,"MPI_ConsBS_Adj";"Cumm_TH",#N/A,FALSE,"MPI_ConsCF_Adj"}</definedName>
    <definedName name="buget" hidden="1">{"BS_TH",#N/A,FALSE,"MPI_ConsBS_Adj";"Cumm_TH",#N/A,FALSE,"MPI_ConsCF_Adj"}</definedName>
    <definedName name="BVDFXV" localSheetId="14" hidden="1">{"Sal",#N/A,FALSE,"Sales";"Exp",#N/A,FALSE,"Sales";"Sum",#N/A,FALSE,"Sales"}</definedName>
    <definedName name="BVDFXV" hidden="1">{"Sal",#N/A,FALSE,"Sales";"Exp",#N/A,FALSE,"Sales";"Sum",#N/A,FALSE,"Sales"}</definedName>
    <definedName name="BWL" localSheetId="14"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4"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4" hidden="1">{"'Jan - March 2000'!$A$5:$J$46"}</definedName>
    <definedName name="campaign" hidden="1">{"'Jan - March 2000'!$A$5:$J$46"}</definedName>
    <definedName name="CandB"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4" hidden="1">{#N/A,#N/A,FALSE,"Completion of MBudget"}</definedName>
    <definedName name="CAPEX2006" hidden="1">{#N/A,#N/A,FALSE,"Completion of MBudget"}</definedName>
    <definedName name="carcotasi" localSheetId="14" hidden="1">{"'Jan - March 2000'!$A$5:$J$46"}</definedName>
    <definedName name="carcotasi" hidden="1">{"'Jan - March 2000'!$A$5:$J$46"}</definedName>
    <definedName name="Cata" hidden="1">#REF!</definedName>
    <definedName name="CB"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4" hidden="1">{"'Jan - March 2000'!$A$5:$J$46"}</definedName>
    <definedName name="cbv" hidden="1">{"'Jan - March 2000'!$A$5:$J$46"}</definedName>
    <definedName name="CBWorkbookPriority" hidden="1">-595697441</definedName>
    <definedName name="cc" hidden="1">#REF!</definedName>
    <definedName name="ccc" localSheetId="14" hidden="1">{"weichwaren",#N/A,FALSE,"Liste 1";"hartwaren",#N/A,FALSE,"Liste 1";"food",#N/A,FALSE,"Liste 1";"fleisch",#N/A,FALSE,"Liste 1"}</definedName>
    <definedName name="ccc" hidden="1">{"weichwaren",#N/A,FALSE,"Liste 1";"hartwaren",#N/A,FALSE,"Liste 1";"food",#N/A,FALSE,"Liste 1";"fleisch",#N/A,FALSE,"Liste 1"}</definedName>
    <definedName name="ccca" localSheetId="14"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4" hidden="1">{"Meas",#N/A,FALSE,"Tot Europe"}</definedName>
    <definedName name="cccc" hidden="1">{"Meas",#N/A,FALSE,"Tot Europe"}</definedName>
    <definedName name="CCCCCCCCCCC" localSheetId="14"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4"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4"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4"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hidden="1">#REF!</definedName>
    <definedName name="comp1" localSheetId="14"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4" hidden="1">{"LBO Summary",#N/A,FALSE,"Summary"}</definedName>
    <definedName name="con" hidden="1">{"LBO Summary",#N/A,FALSE,"Summary"}</definedName>
    <definedName name="cos" localSheetId="14" hidden="1">{#N/A,#N/A,FALSE,"IS-BS MAR"}</definedName>
    <definedName name="cos" hidden="1">{#N/A,#N/A,FALSE,"IS-BS MAR"}</definedName>
    <definedName name="CRISTINA" localSheetId="14"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4" hidden="1">{#N/A,#N/A,FALSE,"Completion of MBudget"}</definedName>
    <definedName name="cvbxcvbgfs" hidden="1">{#N/A,#N/A,FALSE,"Completion of MBudget"}</definedName>
    <definedName name="Cwvu.CapersView." hidden="1">#REF!</definedName>
    <definedName name="Cwvu.Japan_Capers_Ed_Pub." hidden="1">#REF!</definedName>
    <definedName name="Cwvu.KJP_CC." hidden="1">#REF!,#REF!,#REF!,#REF!,#REF!,#REF!,#REF!,#REF!,#REF!,#REF!,#REF!,#REF!,#REF!,#REF!,#REF!,#REF!,#REF!,#REF!,#REF!,#REF!</definedName>
    <definedName name="Cwvu.vi1." hidden="1">#REF!,#REF!</definedName>
    <definedName name="d" localSheetId="14" hidden="1">{#N/A,#N/A,FALSE,"Completion of MBudget"}</definedName>
    <definedName name="d" hidden="1">{#N/A,#N/A,FALSE,"Completion of MBudget"}</definedName>
    <definedName name="DA" localSheetId="14" hidden="1">{#N/A,#N/A,FALSE,"Ventes V.P. V.U.";#N/A,#N/A,FALSE,"Les Concurences";#N/A,#N/A,FALSE,"DACIA"}</definedName>
    <definedName name="DA" hidden="1">{#N/A,#N/A,FALSE,"Ventes V.P. V.U.";#N/A,#N/A,FALSE,"Les Concurences";#N/A,#N/A,FALSE,"DACIA"}</definedName>
    <definedName name="DAA" localSheetId="14" hidden="1">{#N/A,#N/A,FALSE,"Ventes V.P. V.U.";#N/A,#N/A,FALSE,"Les Concurences";#N/A,#N/A,FALSE,"DACIA"}</definedName>
    <definedName name="DAA" hidden="1">{#N/A,#N/A,FALSE,"Ventes V.P. V.U.";#N/A,#N/A,FALSE,"Les Concurences";#N/A,#N/A,FALSE,"DACIA"}</definedName>
    <definedName name="dada" localSheetId="14"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4"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4" hidden="1">{"KPL_All",#N/A,FALSE,"Kent PL";"KPL_Tech",#N/A,FALSE,"Kent PL";"KPL_Pricing",#N/A,FALSE,"Kent PL";"KPL_PerMille",#N/A,FALSE,"Kent PL"}</definedName>
    <definedName name="DASDAD" hidden="1">{"KPL_All",#N/A,FALSE,"Kent PL";"KPL_Tech",#N/A,FALSE,"Kent PL";"KPL_Pricing",#N/A,FALSE,"Kent PL";"KPL_PerMille",#N/A,FALSE,"Kent PL"}</definedName>
    <definedName name="data" hidden="1">#REF!</definedName>
    <definedName name="data1" hidden="1">#REF!</definedName>
    <definedName name="data2" hidden="1">#REF!</definedName>
    <definedName name="data3" hidden="1">#REF!</definedName>
    <definedName name="daw" localSheetId="14"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4"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4"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4" hidden="1">{#N/A,#N/A,FALSE,"Completion of MBudget"}</definedName>
    <definedName name="dd" hidden="1">{#N/A,#N/A,FALSE,"Completion of MBudget"}</definedName>
    <definedName name="ddd" localSheetId="14" hidden="1">{"Tages_D",#N/A,FALSE,"Tagesbericht";"Tages_PL",#N/A,FALSE,"Tagesbericht"}</definedName>
    <definedName name="ddd" hidden="1">{"Tages_D",#N/A,FALSE,"Tagesbericht";"Tages_PL",#N/A,FALSE,"Tagesbericht"}</definedName>
    <definedName name="ddddd" localSheetId="14" hidden="1">{"Tages_D",#N/A,FALSE,"Tagesbericht";"Tages_PL",#N/A,FALSE,"Tagesbericht"}</definedName>
    <definedName name="ddddd" hidden="1">{"Tages_D",#N/A,FALSE,"Tagesbericht";"Tages_PL",#N/A,FALSE,"Tagesbericht"}</definedName>
    <definedName name="dddddddddddddddddddd" hidden="1">#REF!</definedName>
    <definedName name="DDT" localSheetId="14" hidden="1">{"frvgl_ag",#N/A,FALSE,"FRPRINT";"frvgl_domestic",#N/A,FALSE,"FRPRINT";"frvgl_int_sales",#N/A,FALSE,"FRPRINT"}</definedName>
    <definedName name="DDT" hidden="1">{"frvgl_ag",#N/A,FALSE,"FRPRINT";"frvgl_domestic",#N/A,FALSE,"FRPRINT";"frvgl_int_sales",#N/A,FALSE,"FRPRINT"}</definedName>
    <definedName name="de" localSheetId="14" hidden="1">{"AS",#N/A,FALSE,"Dec_BS_Fnl";"LIAB",#N/A,FALSE,"Dec_BS_Fnl"}</definedName>
    <definedName name="de" hidden="1">{"AS",#N/A,FALSE,"Dec_BS_Fnl";"LIAB",#N/A,FALSE,"Dec_BS_Fnl"}</definedName>
    <definedName name="dec"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4" hidden="1">{#N/A,#N/A,FALSE,"IncPr";#N/A,#N/A,FALSE,"InCoE"}</definedName>
    <definedName name="dedfed" hidden="1">{#N/A,#N/A,FALSE,"IncPr";#N/A,#N/A,FALSE,"InCoE"}</definedName>
    <definedName name="del" localSheetId="14" hidden="1">{#N/A,#N/A,FALSE,"Ventes V.P. V.U.";#N/A,#N/A,FALSE,"Les Concurences";#N/A,#N/A,FALSE,"DACIA"}</definedName>
    <definedName name="del" hidden="1">{#N/A,#N/A,FALSE,"Ventes V.P. V.U.";#N/A,#N/A,FALSE,"Les Concurences";#N/A,#N/A,FALSE,"DACIA"}</definedName>
    <definedName name="DELEGAGTII" localSheetId="14" hidden="1">{#N/A,#N/A,FALSE,"Ventes V.P. V.U.";#N/A,#N/A,FALSE,"Les Concurences";#N/A,#N/A,FALSE,"DACIA"}</definedName>
    <definedName name="DELEGAGTII" hidden="1">{#N/A,#N/A,FALSE,"Ventes V.P. V.U.";#N/A,#N/A,FALSE,"Les Concurences";#N/A,#N/A,FALSE,"DACIA"}</definedName>
    <definedName name="des" localSheetId="14" hidden="1">{"'Jan - March 2000'!$A$5:$J$46"}</definedName>
    <definedName name="des" hidden="1">{"'Jan - March 2000'!$A$5:$J$46"}</definedName>
    <definedName name="Detail" localSheetId="14"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4" hidden="1">{#N/A,#N/A,FALSE,"Ventes V.P. V.U.";#N/A,#N/A,FALSE,"Les Concurences";#N/A,#N/A,FALSE,"DACIA"}</definedName>
    <definedName name="dez" hidden="1">{#N/A,#N/A,FALSE,"Ventes V.P. V.U.";#N/A,#N/A,FALSE,"Les Concurences";#N/A,#N/A,FALSE,"DACIA"}</definedName>
    <definedName name="dezinvestiri" localSheetId="14" hidden="1">{#N/A,#N/A,FALSE,"Ventes V.P. V.U.";#N/A,#N/A,FALSE,"Les Concurences";#N/A,#N/A,FALSE,"DACIA"}</definedName>
    <definedName name="dezinvestiri" hidden="1">{#N/A,#N/A,FALSE,"Ventes V.P. V.U.";#N/A,#N/A,FALSE,"Les Concurences";#N/A,#N/A,FALSE,"DACIA"}</definedName>
    <definedName name="DF" localSheetId="14"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4" hidden="1">{#N/A,#N/A,FALSE,"FRR";#N/A,#N/A,FALSE,"ERR"}</definedName>
    <definedName name="dfdfd" hidden="1">{#N/A,#N/A,FALSE,"FRR";#N/A,#N/A,FALSE,"ERR"}</definedName>
    <definedName name="DFGHJK" hidden="1">8</definedName>
    <definedName name="dfgsdfhhsb" localSheetId="14" hidden="1">{#N/A,#N/A,FALSE,"Completion of MBudget"}</definedName>
    <definedName name="dfgsdfhhsb" hidden="1">{#N/A,#N/A,FALSE,"Completion of MBudget"}</definedName>
    <definedName name="DFHFH" localSheetId="14"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4" hidden="1">{#N/A,#N/A,FALSE,"Completion of MBudget"}</definedName>
    <definedName name="dfs" hidden="1">{#N/A,#N/A,FALSE,"Completion of MBudget"}</definedName>
    <definedName name="dfsafd"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4" hidden="1">{#N/A,#N/A,FALSE,"Amortization Table"}</definedName>
    <definedName name="dfsdsds" hidden="1">{#N/A,#N/A,FALSE,"Amortization Table"}</definedName>
    <definedName name="dfsfa"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4" hidden="1">{#N/A,#N/A,FALSE,"ORIX CSC"}</definedName>
    <definedName name="dgfhgf" hidden="1">{#N/A,#N/A,FALSE,"ORIX CSC"}</definedName>
    <definedName name="dhgdh" localSheetId="14"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hidden="1">#REF!</definedName>
    <definedName name="display_area_2" hidden="1">#REF!</definedName>
    <definedName name="DMC" localSheetId="14"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4" hidden="1">{"frvgl_ag",#N/A,FALSE,"FRPRINT";"frvgl_domestic",#N/A,FALSE,"FRPRINT";"frvgl_int_sales",#N/A,FALSE,"FRPRINT"}</definedName>
    <definedName name="dobre" hidden="1">{"frvgl_ag",#N/A,FALSE,"FRPRINT";"frvgl_domestic",#N/A,FALSE,"FRPRINT";"frvgl_int_sales",#N/A,FALSE,"FRPRINT"}</definedName>
    <definedName name="doruk" localSheetId="14" hidden="1">{"weichwaren",#N/A,FALSE,"Liste 1";"hartwaren",#N/A,FALSE,"Liste 1";"food",#N/A,FALSE,"Liste 1";"fleisch",#N/A,FALSE,"Liste 1"}</definedName>
    <definedName name="doruk" hidden="1">{"weichwaren",#N/A,FALSE,"Liste 1";"hartwaren",#N/A,FALSE,"Liste 1";"food",#N/A,FALSE,"Liste 1";"fleisch",#N/A,FALSE,"Liste 1"}</definedName>
    <definedName name="dpts" localSheetId="14" hidden="1">{"'Sheet1'!$A$1:$AI$34","'Sheet1'!$A$1:$AI$31","'Sheet1'!$B$2:$AM$25"}</definedName>
    <definedName name="dpts" hidden="1">{"'Sheet1'!$A$1:$AI$34","'Sheet1'!$A$1:$AI$31","'Sheet1'!$B$2:$AM$25"}</definedName>
    <definedName name="dsada" localSheetId="14"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4"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4"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4" hidden="1">{#N/A,#N/A,FALSE,"FinPl"}</definedName>
    <definedName name="dsdsd" hidden="1">{#N/A,#N/A,FALSE,"FinPl"}</definedName>
    <definedName name="DSF" localSheetId="14" hidden="1">{"'Jan - March 2000'!$A$5:$J$46"}</definedName>
    <definedName name="DSF" hidden="1">{"'Jan - March 2000'!$A$5:$J$46"}</definedName>
    <definedName name="DSFJW" localSheetId="14"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4"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4" hidden="1">{"'PRODUCTIONCOST SHEET'!$B$3:$G$48"}</definedName>
    <definedName name="dv" hidden="1">{"'PRODUCTIONCOST SHEET'!$B$3:$G$48"}</definedName>
    <definedName name="e" localSheetId="14" hidden="1">{"'Jan - March 2000'!$A$5:$J$46"}</definedName>
    <definedName name="e" hidden="1">{"'Jan - March 2000'!$A$5:$J$46"}</definedName>
    <definedName name="e_C" localSheetId="14" hidden="1">{"'Jan - March 2000'!$A$5:$J$46"}</definedName>
    <definedName name="e_C" hidden="1">{"'Jan - March 2000'!$A$5:$J$46"}</definedName>
    <definedName name="edeeeeeeeeeeeeeedeeeeeeeeeeeeeeeeeeeee" hidden="1">#REF!</definedName>
    <definedName name="EDITH" localSheetId="14" hidden="1">{#N/A,#N/A,FALSE,"Ventes V.P. V.U.";#N/A,#N/A,FALSE,"Les Concurences";#N/A,#N/A,FALSE,"DACIA"}</definedName>
    <definedName name="EDITH" hidden="1">{#N/A,#N/A,FALSE,"Ventes V.P. V.U.";#N/A,#N/A,FALSE,"Les Concurences";#N/A,#N/A,FALSE,"DACIA"}</definedName>
    <definedName name="EE" localSheetId="14"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4" hidden="1">{"'Jan - March 2000'!$A$5:$J$46"}</definedName>
    <definedName name="eee" hidden="1">{"'Jan - March 2000'!$A$5:$J$46"}</definedName>
    <definedName name="eeeeeeeeeeeeeeeeeeee" localSheetId="14"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4" hidden="1">{"'Summary'!$A$1:$J$46"}</definedName>
    <definedName name="EEPE" hidden="1">{"'Summary'!$A$1:$J$46"}</definedName>
    <definedName name="EEQ" localSheetId="14" hidden="1">{"'Summary'!$A$1:$J$46"}</definedName>
    <definedName name="EEQ" hidden="1">{"'Summary'!$A$1:$J$46"}</definedName>
    <definedName name="EF" localSheetId="14" hidden="1">{#N/A,#N/A,FALSE,"Ventes V.P. V.U.";#N/A,#N/A,FALSE,"Les Concurences";#N/A,#N/A,FALSE,"DACIA"}</definedName>
    <definedName name="EF" hidden="1">{#N/A,#N/A,FALSE,"Ventes V.P. V.U.";#N/A,#N/A,FALSE,"Les Concurences";#N/A,#N/A,FALSE,"DACIA"}</definedName>
    <definedName name="efdf" localSheetId="14" hidden="1">{#N/A,#N/A,FALSE,"Forex"}</definedName>
    <definedName name="efdf" hidden="1">{#N/A,#N/A,FALSE,"Forex"}</definedName>
    <definedName name="efsdafasd" localSheetId="14" hidden="1">{#N/A,#N/A,FALSE,"Completion of MBudget"}</definedName>
    <definedName name="efsdafasd" hidden="1">{#N/A,#N/A,FALSE,"Completion of MBudget"}</definedName>
    <definedName name="el" localSheetId="14"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4" hidden="1">{#N/A,#N/A,FALSE,"Completion of MBudget"}</definedName>
    <definedName name="EMILIA" hidden="1">{#N/A,#N/A,FALSE,"Completion of MBudget"}</definedName>
    <definedName name="eörTjkerfgtwüertüädgkrg" localSheetId="14"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4" hidden="1">{"orixcsc",#N/A,FALSE,"ORIX CSC";"orixcsc2",#N/A,FALSE,"ORIX CSC"}</definedName>
    <definedName name="ere" hidden="1">{"orixcsc",#N/A,FALSE,"ORIX CSC";"orixcsc2",#N/A,FALSE,"ORIX CSC"}</definedName>
    <definedName name="erere" localSheetId="14" hidden="1">{#N/A,#N/A,FALSE,"Ratio"}</definedName>
    <definedName name="erere" hidden="1">{#N/A,#N/A,FALSE,"Ratio"}</definedName>
    <definedName name="erre" localSheetId="14" hidden="1">{"weichwaren",#N/A,FALSE,"Liste 1";"hartwaren",#N/A,FALSE,"Liste 1";"food",#N/A,FALSE,"Liste 1";"fleisch",#N/A,FALSE,"Liste 1"}</definedName>
    <definedName name="erre" hidden="1">{"weichwaren",#N/A,FALSE,"Liste 1";"hartwaren",#N/A,FALSE,"Liste 1";"food",#N/A,FALSE,"Liste 1";"fleisch",#N/A,FALSE,"Liste 1"}</definedName>
    <definedName name="erwhqwrh"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4" hidden="1">{#N/A,#N/A,FALSE,"F_Plan";#N/A,#N/A,FALSE,"Parameter"}</definedName>
    <definedName name="essais" hidden="1">{#N/A,#N/A,FALSE,"F_Plan";#N/A,#N/A,FALSE,"Parameter"}</definedName>
    <definedName name="EU" localSheetId="14" hidden="1">{"'PRODUCTIONCOST SHEET'!$B$3:$G$48"}</definedName>
    <definedName name="EU" hidden="1">{"'PRODUCTIONCOST SHEET'!$B$3:$G$48"}</definedName>
    <definedName name="Euro" localSheetId="14"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4" hidden="1">{"'Summary'!$A$1:$J$46"}</definedName>
    <definedName name="EW" hidden="1">{"'Summary'!$A$1:$J$46"}</definedName>
    <definedName name="ewf" hidden="1">#REF!</definedName>
    <definedName name="ewlFEdf" localSheetId="14"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4" hidden="1">{#N/A,#N/A,FALSE,"ORIX CSC"}</definedName>
    <definedName name="ewrwer" hidden="1">{#N/A,#N/A,FALSE,"ORIX CSC"}</definedName>
    <definedName name="ews" localSheetId="14"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4" hidden="1">{"'PRODUCTIONCOST SHEET'!$B$3:$G$48"}</definedName>
    <definedName name="f" hidden="1">{"'PRODUCTIONCOST SHEET'!$B$3:$G$48"}</definedName>
    <definedName name="fa" localSheetId="14" hidden="1">{#N/A,#N/A,FALSE,"Virgin Flightdeck"}</definedName>
    <definedName name="fa" hidden="1">{#N/A,#N/A,FALSE,"Virgin Flightdeck"}</definedName>
    <definedName name="fabricatie" localSheetId="14" hidden="1">{#N/A,#N/A,FALSE,"Ventes V.P. V.U.";#N/A,#N/A,FALSE,"Les Concurences";#N/A,#N/A,FALSE,"DACIA"}</definedName>
    <definedName name="fabricatie" hidden="1">{#N/A,#N/A,FALSE,"Ventes V.P. V.U.";#N/A,#N/A,FALSE,"Les Concurences";#N/A,#N/A,FALSE,"DACIA"}</definedName>
    <definedName name="Facilities" localSheetId="14" hidden="1">{"'Sheet1'!$A$1:$AI$34","'Sheet1'!$A$1:$AI$31","'Sheet1'!$B$2:$AM$25"}</definedName>
    <definedName name="Facilities" hidden="1">{"'Sheet1'!$A$1:$AI$34","'Sheet1'!$A$1:$AI$31","'Sheet1'!$B$2:$AM$25"}</definedName>
    <definedName name="FAcopy" localSheetId="14" hidden="1">{"FSC Cons",#N/A,FALSE,"FSC Cons";"Cisco",#N/A,FALSE,"Cisco";#N/A,#N/A,FALSE,"FY97 YTD"}</definedName>
    <definedName name="FAcopy" hidden="1">{"FSC Cons",#N/A,FALSE,"FSC Cons";"Cisco",#N/A,FALSE,"Cisco";#N/A,#N/A,FALSE,"FY97 YTD"}</definedName>
    <definedName name="fafs" hidden="1">#REF!</definedName>
    <definedName name="fagasdfgadfga" localSheetId="14" hidden="1">{#N/A,#N/A,FALSE,"Completion of MBudget"}</definedName>
    <definedName name="fagasdfgadfga" hidden="1">{#N/A,#N/A,FALSE,"Completion of MBudget"}</definedName>
    <definedName name="fara_promo" localSheetId="14" hidden="1">{"'Jan - March 2000'!$A$5:$J$46"}</definedName>
    <definedName name="fara_promo" hidden="1">{"'Jan - March 2000'!$A$5:$J$46"}</definedName>
    <definedName name="fcknknfe" localSheetId="14" hidden="1">{#N/A,#N/A,FALSE,"FinPl"}</definedName>
    <definedName name="fcknknfe" hidden="1">{#N/A,#N/A,FALSE,"FinPl"}</definedName>
    <definedName name="FCode" hidden="1">#REF!</definedName>
    <definedName name="fdaalfa" localSheetId="14" hidden="1">#REF!,#REF!</definedName>
    <definedName name="fdaalfa" hidden="1">#REF!,#REF!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4" hidden="1">{#N/A,#N/A,FALSE,"DeprTabl Rom"}</definedName>
    <definedName name="fdfd" hidden="1">{#N/A,#N/A,FALSE,"DeprTabl Rom"}</definedName>
    <definedName name="fdfdf" localSheetId="14" hidden="1">{#N/A,#N/A,FALSE,"P&amp;L";#N/A,#N/A,FALSE,"BS";#N/A,#N/A,FALSE,"CF"}</definedName>
    <definedName name="fdfdf" hidden="1">{#N/A,#N/A,FALSE,"P&amp;L";#N/A,#N/A,FALSE,"BS";#N/A,#N/A,FALSE,"CF"}</definedName>
    <definedName name="fdgsdfbvgdsbv" localSheetId="14" hidden="1">{#N/A,#N/A,FALSE,"Completion of MBudget"}</definedName>
    <definedName name="fdgsdfbvgdsbv" hidden="1">{#N/A,#N/A,FALSE,"Completion of MBudget"}</definedName>
    <definedName name="FDS" localSheetId="14" hidden="1">{#N/A,#N/A,FALSE,"$ ACS";#N/A,#N/A,FALSE,"$ P&amp;L";#N/A,#N/A,FALSE,"$ BS";#N/A,#N/A,FALSE,"$ CF"}</definedName>
    <definedName name="FDS" hidden="1">{#N/A,#N/A,FALSE,"$ ACS";#N/A,#N/A,FALSE,"$ P&amp;L";#N/A,#N/A,FALSE,"$ BS";#N/A,#N/A,FALSE,"$ CF"}</definedName>
    <definedName name="fdsd" localSheetId="14" hidden="1">{"AS",#N/A,FALSE,"Dec_BS";"LIAB",#N/A,FALSE,"Dec_BS"}</definedName>
    <definedName name="fdsd" hidden="1">{"AS",#N/A,FALSE,"Dec_BS";"LIAB",#N/A,FALSE,"Dec_BS"}</definedName>
    <definedName name="fdsd1" localSheetId="14" hidden="1">{"AS",#N/A,FALSE,"Dec_BS";"LIAB",#N/A,FALSE,"Dec_BS"}</definedName>
    <definedName name="fdsd1" hidden="1">{"AS",#N/A,FALSE,"Dec_BS";"LIAB",#N/A,FALSE,"Dec_BS"}</definedName>
    <definedName name="fe" hidden="1">#REF!</definedName>
    <definedName name="febr" localSheetId="14" hidden="1">{#N/A,#N/A,FALSE,"Ventes V.P. V.U.";#N/A,#N/A,FALSE,"Les Concurences";#N/A,#N/A,FALSE,"DACIA"}</definedName>
    <definedName name="febr" hidden="1">{#N/A,#N/A,FALSE,"Ventes V.P. V.U.";#N/A,#N/A,FALSE,"Les Concurences";#N/A,#N/A,FALSE,"DACIA"}</definedName>
    <definedName name="feineer" localSheetId="14"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4" hidden="1">{"TAG1AGMS",#N/A,FALSE,"TAG 1A"}</definedName>
    <definedName name="ffffffffffffffffffffffffffffffffffff" hidden="1">{"TAG1AGMS",#N/A,FALSE,"TAG 1A"}</definedName>
    <definedName name="fgdf" localSheetId="14" hidden="1">{"Exp",#N/A,FALSE,"Aquisitions";"Sal",#N/A,FALSE,"Aquisitions";"Sum",#N/A,FALSE,"Aquisitions"}</definedName>
    <definedName name="fgdf" hidden="1">{"Exp",#N/A,FALSE,"Aquisitions";"Sal",#N/A,FALSE,"Aquisitions";"Sum",#N/A,FALSE,"Aquisitions"}</definedName>
    <definedName name="fgfgfgfgfg" localSheetId="14"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4" hidden="1">{"Red",#N/A,FALSE,"Tot Europe"}</definedName>
    <definedName name="fgkshdfhs" hidden="1">{"Red",#N/A,FALSE,"Tot Europe"}</definedName>
    <definedName name="fgvfcc" localSheetId="14" hidden="1">{#N/A,#N/A,FALSE,"KCost"}</definedName>
    <definedName name="fgvfcc" hidden="1">{#N/A,#N/A,FALSE,"KCost"}</definedName>
    <definedName name="FID" hidden="1">"Tryan"</definedName>
    <definedName name="FILIP" localSheetId="14" hidden="1">{#N/A,#N/A,FALSE,"Ventes V.P. V.U.";#N/A,#N/A,FALSE,"Les Concurences";#N/A,#N/A,FALSE,"DACIA"}</definedName>
    <definedName name="FILIP" hidden="1">{#N/A,#N/A,FALSE,"Ventes V.P. V.U.";#N/A,#N/A,FALSE,"Les Concurences";#N/A,#N/A,FALSE,"DACIA"}</definedName>
    <definedName name="FILMIP" localSheetId="14" hidden="1">{#N/A,#N/A,FALSE,"Ventes V.P. V.U.";#N/A,#N/A,FALSE,"Les Concurences";#N/A,#N/A,FALSE,"DACIA"}</definedName>
    <definedName name="FILMIP" hidden="1">{#N/A,#N/A,FALSE,"Ventes V.P. V.U.";#N/A,#N/A,FALSE,"Les Concurences";#N/A,#N/A,FALSE,"DACIA"}</definedName>
    <definedName name="final" localSheetId="14" hidden="1">{"'Jan - March 2000'!$A$5:$J$46"}</definedName>
    <definedName name="final" hidden="1">{"'Jan - March 2000'!$A$5:$J$46"}</definedName>
    <definedName name="final2" localSheetId="14" hidden="1">{"'Jan - March 2000'!$A$5:$J$46"}</definedName>
    <definedName name="final2" hidden="1">{"'Jan - March 2000'!$A$5:$J$46"}</definedName>
    <definedName name="fkh" localSheetId="14"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4" hidden="1">{#N/A,#N/A,FALSE,"Ventes V.P. V.U.";#N/A,#N/A,FALSE,"Les Concurences";#N/A,#N/A,FALSE,"DACIA"}</definedName>
    <definedName name="florin" hidden="1">{#N/A,#N/A,FALSE,"Ventes V.P. V.U.";#N/A,#N/A,FALSE,"Les Concurences";#N/A,#N/A,FALSE,"DACIA"}</definedName>
    <definedName name="for" localSheetId="14" hidden="1">{"LBO Summary",#N/A,FALSE,"Summary"}</definedName>
    <definedName name="for" hidden="1">{"LBO Summary",#N/A,FALSE,"Summary"}</definedName>
    <definedName name="forecast" localSheetId="14"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4"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4"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4" hidden="1">{#N/A,#N/A,FALSE,"Completion of MBudget"}</definedName>
    <definedName name="fsdgsdfgsdf" hidden="1">{#N/A,#N/A,FALSE,"Completion of MBudget"}</definedName>
    <definedName name="fsdsfafd" localSheetId="14" hidden="1">{"CSheet",#N/A,FALSE,"C";"SmCap",#N/A,FALSE,"VAL1";"GulfCoast",#N/A,FALSE,"VAL1";"nav",#N/A,FALSE,"NAV";"Summary",#N/A,FALSE,"NAV"}</definedName>
    <definedName name="fsdsfafd" hidden="1">{"CSheet",#N/A,FALSE,"C";"SmCap",#N/A,FALSE,"VAL1";"GulfCoast",#N/A,FALSE,"VAL1";"nav",#N/A,FALSE,"NAV";"Summary",#N/A,FALSE,"NAV"}</definedName>
    <definedName name="ftyj" localSheetId="14" hidden="1">{"frvgl_ag",#N/A,FALSE,"FRPRINT";"frvgl_domestic",#N/A,FALSE,"FRPRINT";"frvgl_int_sales",#N/A,FALSE,"FRPRINT"}</definedName>
    <definedName name="ftyj" hidden="1">{"frvgl_ag",#N/A,FALSE,"FRPRINT";"frvgl_domestic",#N/A,FALSE,"FRPRINT";"frvgl_int_sales",#N/A,FALSE,"FRPRINT"}</definedName>
    <definedName name="FX" localSheetId="14" hidden="1">{#N/A,#N/A,FALSE,"Virgin Flightdeck"}</definedName>
    <definedName name="FX" hidden="1">{#N/A,#N/A,FALSE,"Virgin Flightdeck"}</definedName>
    <definedName name="g" localSheetId="14" hidden="1">{"weichwaren",#N/A,FALSE,"Liste 1";"hartwaren",#N/A,FALSE,"Liste 1";"food",#N/A,FALSE,"Liste 1";"fleisch",#N/A,FALSE,"Liste 1"}</definedName>
    <definedName name="g" hidden="1">{"weichwaren",#N/A,FALSE,"Liste 1";"hartwaren",#N/A,FALSE,"Liste 1";"food",#N/A,FALSE,"Liste 1";"fleisch",#N/A,FALSE,"Liste 1"}</definedName>
    <definedName name="gala"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4"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4" hidden="1">{"Tages_D",#N/A,FALSE,"Tagesbericht";"Tages_PL",#N/A,FALSE,"Tagesbericht"}</definedName>
    <definedName name="gehe" hidden="1">{"Tages_D",#N/A,FALSE,"Tagesbericht";"Tages_PL",#N/A,FALSE,"Tagesbericht"}</definedName>
    <definedName name="GES_LIST" localSheetId="14" hidden="1">#REF!,#REF!,#REF!,#REF!,#REF!,#REF!,#REF!,#REF!,#REF!,#REF!,#REF!,#REF!,#REF!,#REF!,#REF!,#REF!,#REF!,#REF!,#REF!</definedName>
    <definedName name="GES_LIST" hidden="1">#REF!,#REF!,#REF!,#REF!,#REF!,#REF!,#REF!,#REF!,#REF!,#REF!,#REF!,#REF!,#REF!,#REF!,#REF!,#REF!,#REF!,#REF!,#REF!</definedName>
    <definedName name="gfbvfd" localSheetId="14" hidden="1">{#N/A,#N/A,FALSE,"SAnFRR";#N/A,#N/A,FALSE,"SAnERR"}</definedName>
    <definedName name="gfbvfd" hidden="1">{#N/A,#N/A,FALSE,"SAnFRR";#N/A,#N/A,FALSE,"SAnERR"}</definedName>
    <definedName name="gfzf" localSheetId="14" hidden="1">{#N/A,#N/A,FALSE,"Forex"}</definedName>
    <definedName name="gfzf" hidden="1">{#N/A,#N/A,FALSE,"Forex"}</definedName>
    <definedName name="gg" localSheetId="14" hidden="1">{#N/A,#N/A,FALSE,"Ratio"}</definedName>
    <definedName name="gg" hidden="1">{#N/A,#N/A,FALSE,"Ratio"}</definedName>
    <definedName name="ggg" localSheetId="14" hidden="1">{"fleisch",#N/A,FALSE,"WG HK";"food",#N/A,FALSE,"WG HK";"hartwaren",#N/A,FALSE,"WG HK";"weichwaren",#N/A,FALSE,"WG HK"}</definedName>
    <definedName name="ggg" hidden="1">{"fleisch",#N/A,FALSE,"WG HK";"food",#N/A,FALSE,"WG HK";"hartwaren",#N/A,FALSE,"WG HK";"weichwaren",#N/A,FALSE,"WG HK"}</definedName>
    <definedName name="gggggggggggggggggggggg" localSheetId="14"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4"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4" hidden="1">{#N/A,#N/A,FALSE,"Ventes V.P. V.U.";#N/A,#N/A,FALSE,"Les Concurences";#N/A,#N/A,FALSE,"DACIA"}</definedName>
    <definedName name="gh" hidden="1">{#N/A,#N/A,FALSE,"Ventes V.P. V.U.";#N/A,#N/A,FALSE,"Les Concurences";#N/A,#N/A,FALSE,"DACIA"}</definedName>
    <definedName name="ghhg" localSheetId="14" hidden="1">{"'Grafik Kontrol'!$A$1:$J$8"}</definedName>
    <definedName name="ghhg" hidden="1">{"'Grafik Kontrol'!$A$1:$J$8"}</definedName>
    <definedName name="ghhghd" localSheetId="14"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4" hidden="1">{#N/A,#N/A,FALSE,"ORIX CSC"}</definedName>
    <definedName name="ghhhg" hidden="1">{#N/A,#N/A,FALSE,"ORIX CSC"}</definedName>
    <definedName name="GHJK" hidden="1">#REF!</definedName>
    <definedName name="gogu" localSheetId="14" hidden="1">{#N/A,#N/A,FALSE,"Ventes V.P. V.U.";#N/A,#N/A,FALSE,"Les Concurences";#N/A,#N/A,FALSE,"DACIA"}</definedName>
    <definedName name="gogu" hidden="1">{#N/A,#N/A,FALSE,"Ventes V.P. V.U.";#N/A,#N/A,FALSE,"Les Concurences";#N/A,#N/A,FALSE,"DACIA"}</definedName>
    <definedName name="GOGU2" localSheetId="14" hidden="1">{#N/A,#N/A,FALSE,"Ventes V.P. V.U.";#N/A,#N/A,FALSE,"Les Concurences";#N/A,#N/A,FALSE,"DACIA"}</definedName>
    <definedName name="GOGU2" hidden="1">{#N/A,#N/A,FALSE,"Ventes V.P. V.U.";#N/A,#N/A,FALSE,"Les Concurences";#N/A,#N/A,FALSE,"DACIA"}</definedName>
    <definedName name="gresit" localSheetId="14" hidden="1">{"MV_CF",#N/A,FALSE,"MV_B_CF";"MV_Cumm",#N/A,FALSE,"MV_B_IS";"MV_BS",#N/A,FALSE,"MV_B_BS"}</definedName>
    <definedName name="gresit" hidden="1">{"MV_CF",#N/A,FALSE,"MV_B_CF";"MV_Cumm",#N/A,FALSE,"MV_B_IS";"MV_BS",#N/A,FALSE,"MV_B_BS"}</definedName>
    <definedName name="GuV_BP" localSheetId="14" hidden="1">{"'Daten'!$A$3:$J$9"}</definedName>
    <definedName name="GuV_BP" hidden="1">{"'Daten'!$A$3:$J$9"}</definedName>
    <definedName name="gykyugyuk" hidden="1">#REF!</definedName>
    <definedName name="h" localSheetId="14"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4" hidden="1">{"'Jan - March 2000'!$A$5:$J$46"}</definedName>
    <definedName name="HC_e" hidden="1">{"'Jan - March 2000'!$A$5:$J$46"}</definedName>
    <definedName name="hgfgdsa" hidden="1">#REF!</definedName>
    <definedName name="hgfgh" localSheetId="14" hidden="1">{#N/A,#N/A,FALSE,"Sammeleingabe"}</definedName>
    <definedName name="hgfgh" hidden="1">{#N/A,#N/A,FALSE,"Sammeleingabe"}</definedName>
    <definedName name="hgrth" localSheetId="14" hidden="1">{"orixcsc",#N/A,FALSE,"ORIX CSC";"orixcsc2",#N/A,FALSE,"ORIX CSC"}</definedName>
    <definedName name="hgrth" hidden="1">{"orixcsc",#N/A,FALSE,"ORIX CSC";"orixcsc2",#N/A,FALSE,"ORIX CSC"}</definedName>
    <definedName name="hh" localSheetId="14"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4" hidden="1">{"Meas",#N/A,FALSE,"Tot Europe"}</definedName>
    <definedName name="hhhhh" hidden="1">{"Meas",#N/A,FALSE,"Tot Europe"}</definedName>
    <definedName name="hhhhhhhhhhhhhhhhh" hidden="1">#REF!</definedName>
    <definedName name="hi" localSheetId="14" hidden="1">{"LBO Summary",#N/A,FALSE,"Summary"}</definedName>
    <definedName name="hi" hidden="1">{"LBO Summary",#N/A,FALSE,"Summary"}</definedName>
    <definedName name="HiddenRows" hidden="1">#REF!</definedName>
    <definedName name="hjhjj" localSheetId="14" hidden="1">{#N/A,#N/A,FALSE,"ORIX CSC"}</definedName>
    <definedName name="hjhjj" hidden="1">{#N/A,#N/A,FALSE,"ORIX CSC"}</definedName>
    <definedName name="hjjjjjjjjjjjjjjjjjjjjj" localSheetId="14" hidden="1">{#N/A,#N/A,FALSE,"Completion of MBudget"}</definedName>
    <definedName name="hjjjjjjjjjjjjjjjjjjjjj" hidden="1">{#N/A,#N/A,FALSE,"Completion of MBudget"}</definedName>
    <definedName name="hkl" localSheetId="14"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4"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4"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4"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4" hidden="1">{"'August 2000'!$A$1:$J$101"}</definedName>
    <definedName name="HTML_Control" hidden="1">{"'August 2000'!$A$1:$J$101"}</definedName>
    <definedName name="HTML_Control2" localSheetId="14"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4" hidden="1">{"'Jan - March 2000'!$A$5:$J$46"}</definedName>
    <definedName name="html2" hidden="1">{"'Jan - March 2000'!$A$5:$J$46"}</definedName>
    <definedName name="HTML3" localSheetId="14" hidden="1">{"'Jan - March 2000'!$A$5:$J$46"}</definedName>
    <definedName name="HTML3" hidden="1">{"'Jan - March 2000'!$A$5:$J$46"}</definedName>
    <definedName name="HTML4" localSheetId="14" hidden="1">{"'Jan - March 2000'!$A$5:$J$46"}</definedName>
    <definedName name="HTML4" hidden="1">{"'Jan - March 2000'!$A$5:$J$46"}</definedName>
    <definedName name="html5" localSheetId="14" hidden="1">{"'Jan - March 2000'!$A$5:$J$46"}</definedName>
    <definedName name="html5" hidden="1">{"'Jan - March 2000'!$A$5:$J$46"}</definedName>
    <definedName name="html6" localSheetId="14" hidden="1">{"'Jan - March 2000'!$A$5:$J$46"}</definedName>
    <definedName name="html6" hidden="1">{"'Jan - March 2000'!$A$5:$J$46"}</definedName>
    <definedName name="html8" localSheetId="14" hidden="1">{"'Jan - March 2000'!$A$5:$J$46"}</definedName>
    <definedName name="html8" hidden="1">{"'Jan - March 2000'!$A$5:$J$46"}</definedName>
    <definedName name="i" hidden="1">#REF!</definedName>
    <definedName name="IDL.Connector.UDF" hidden="1">0</definedName>
    <definedName name="IDL.Connector.Version" hidden="1">"10.0.0.4"</definedName>
    <definedName name="ii" localSheetId="14"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4" hidden="1">{"Tages_D",#N/A,FALSE,"Tagesbericht";"Tages_PL",#N/A,FALSE,"Tagesbericht"}</definedName>
    <definedName name="iiiii" hidden="1">{"Tages_D",#N/A,FALSE,"Tagesbericht";"Tages_PL",#N/A,FALSE,"Tagesbericht"}</definedName>
    <definedName name="Income" localSheetId="14"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4"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4" hidden="1">{"'listino'!$A$1:$D$55"}</definedName>
    <definedName name="investimenti" hidden="1">{"'listino'!$A$1:$D$55"}</definedName>
    <definedName name="investitii" localSheetId="14" hidden="1">{#N/A,#N/A,FALSE,"Ventes V.P. V.U.";#N/A,#N/A,FALSE,"Les Concurences";#N/A,#N/A,FALSE,"DACIA"}</definedName>
    <definedName name="investitii" hidden="1">{#N/A,#N/A,FALSE,"Ventes V.P. V.U.";#N/A,#N/A,FALSE,"Les Concurences";#N/A,#N/A,FALSE,"DACIA"}</definedName>
    <definedName name="invoice"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4"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4" hidden="1">{"weichwaren",#N/A,FALSE,"Liste 1";"hartwaren",#N/A,FALSE,"Liste 1";"food",#N/A,FALSE,"Liste 1";"fleisch",#N/A,FALSE,"Liste 1"}</definedName>
    <definedName name="j" hidden="1">{"weichwaren",#N/A,FALSE,"Liste 1";"hartwaren",#N/A,FALSE,"Liste 1";"food",#N/A,FALSE,"Liste 1";"fleisch",#N/A,FALSE,"Liste 1"}</definedName>
    <definedName name="jeine" localSheetId="14" hidden="1">{"Tages_D",#N/A,FALSE,"Tagesbericht";"Tages_PL",#N/A,FALSE,"Tagesbericht"}</definedName>
    <definedName name="jeine" hidden="1">{"Tages_D",#N/A,FALSE,"Tagesbericht";"Tages_PL",#N/A,FALSE,"Tagesbericht"}</definedName>
    <definedName name="jhgjhgjghj" localSheetId="14"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hidden="1">#REF!</definedName>
    <definedName name="jhkkjk" localSheetId="14"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hidden="1">#REF!</definedName>
    <definedName name="jj" hidden="1">#REF!</definedName>
    <definedName name="jjj" localSheetId="14" hidden="1">{"weichwaren",#N/A,FALSE,"Liste 1";"hartwaren",#N/A,FALSE,"Liste 1";"food",#N/A,FALSE,"Liste 1";"fleisch",#N/A,FALSE,"Liste 1"}</definedName>
    <definedName name="jjj" hidden="1">{"weichwaren",#N/A,FALSE,"Liste 1";"hartwaren",#N/A,FALSE,"Liste 1";"food",#N/A,FALSE,"Liste 1";"fleisch",#N/A,FALSE,"Liste 1"}</definedName>
    <definedName name="jjjjj" localSheetId="14" hidden="1">{"fleisch",#N/A,FALSE,"WG HK";"food",#N/A,FALSE,"WG HK";"hartwaren",#N/A,FALSE,"WG HK";"weichwaren",#N/A,FALSE,"WG HK"}</definedName>
    <definedName name="jjjjj" hidden="1">{"fleisch",#N/A,FALSE,"WG HK";"food",#N/A,FALSE,"WG HK";"hartwaren",#N/A,FALSE,"WG HK";"weichwaren",#N/A,FALSE,"WG HK"}</definedName>
    <definedName name="jjjjjj" localSheetId="14" hidden="1">{"Red",#N/A,FALSE,"Tot Europe"}</definedName>
    <definedName name="jjjjjj" hidden="1">{"Red",#N/A,FALSE,"Tot Europe"}</definedName>
    <definedName name="jjjklll" localSheetId="14" hidden="1">{"fleisch",#N/A,FALSE,"WG HK";"food",#N/A,FALSE,"WG HK";"hartwaren",#N/A,FALSE,"WG HK";"weichwaren",#N/A,FALSE,"WG HK"}</definedName>
    <definedName name="jjjklll" hidden="1">{"fleisch",#N/A,FALSE,"WG HK";"food",#N/A,FALSE,"WG HK";"hartwaren",#N/A,FALSE,"WG HK";"weichwaren",#N/A,FALSE,"WG HK"}</definedName>
    <definedName name="JKHUGJFHTDFU" localSheetId="14" hidden="1">{#N/A,#N/A,FALSE,"FinPl"}</definedName>
    <definedName name="JKHUGJFHTDFU" hidden="1">{#N/A,#N/A,FALSE,"FinPl"}</definedName>
    <definedName name="JKLK" hidden="1">#REF!</definedName>
    <definedName name="Jose" localSheetId="14" hidden="1">{"vi1",#N/A,FALSE,"Financial Statements";"vi2",#N/A,FALSE,"Financial Statements";#N/A,#N/A,FALSE,"DCF"}</definedName>
    <definedName name="Jose" hidden="1">{"vi1",#N/A,FALSE,"Financial Statements";"vi2",#N/A,FALSE,"Financial Statements";#N/A,#N/A,FALSE,"DCF"}</definedName>
    <definedName name="k" localSheetId="14"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4" hidden="1">{"Meas",#N/A,FALSE,"Tot Europe"}</definedName>
    <definedName name="kfjakfja" hidden="1">{"Meas",#N/A,FALSE,"Tot Europe"}</definedName>
    <definedName name="kh" localSheetId="14" hidden="1">{#N/A,#N/A,FALSE,"DI 2 YEAR MASTER SCHEDULE"}</definedName>
    <definedName name="kh" hidden="1">{#N/A,#N/A,FALSE,"DI 2 YEAR MASTER SCHEDULE"}</definedName>
    <definedName name="KIKI" localSheetId="14" hidden="1">{#N/A,#N/A,FALSE,"Valsum";#N/A,#N/A,FALSE,"Value";#N/A,#N/A,FALSE,"Ton strap";#N/A,#N/A,FALSE,"PackVal"}</definedName>
    <definedName name="KIKI" hidden="1">{#N/A,#N/A,FALSE,"Valsum";#N/A,#N/A,FALSE,"Value";#N/A,#N/A,FALSE,"Ton strap";#N/A,#N/A,FALSE,"PackVal"}</definedName>
    <definedName name="kjfggifkjfdlkj" localSheetId="14" hidden="1">{"weichwaren",#N/A,FALSE,"Liste 1";"hartwaren",#N/A,FALSE,"Liste 1";"food",#N/A,FALSE,"Liste 1";"fleisch",#N/A,FALSE,"Liste 1"}</definedName>
    <definedName name="kjfggifkjfdlkj" hidden="1">{"weichwaren",#N/A,FALSE,"Liste 1";"hartwaren",#N/A,FALSE,"Liste 1";"food",#N/A,FALSE,"Liste 1";"fleisch",#N/A,FALSE,"Liste 1"}</definedName>
    <definedName name="kk" localSheetId="14" hidden="1">{"weichwaren",#N/A,FALSE,"Liste 1";"hartwaren",#N/A,FALSE,"Liste 1";"food",#N/A,FALSE,"Liste 1";"fleisch",#N/A,FALSE,"Liste 1"}</definedName>
    <definedName name="kk" hidden="1">{"weichwaren",#N/A,FALSE,"Liste 1";"hartwaren",#N/A,FALSE,"Liste 1";"food",#N/A,FALSE,"Liste 1";"fleisch",#N/A,FALSE,"Liste 1"}</definedName>
    <definedName name="kkk" localSheetId="14"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4" hidden="1">{"Meas",#N/A,FALSE,"Tot Europe";"Red",#N/A,FALSE,"Tot Europe"}</definedName>
    <definedName name="kkkkkk" hidden="1">{"Meas",#N/A,FALSE,"Tot Europe";"Red",#N/A,FALSE,"Tot Europe"}</definedName>
    <definedName name="kkkkkkkkk" localSheetId="14"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4" hidden="1">{"Tages_D",#N/A,FALSE,"Tagesbericht";"Tages_PL",#N/A,FALSE,"Tagesbericht"}</definedName>
    <definedName name="kklleinene" hidden="1">{"Tages_D",#N/A,FALSE,"Tagesbericht";"Tages_PL",#N/A,FALSE,"Tagesbericht"}</definedName>
    <definedName name="klein1" localSheetId="14" hidden="1">{"weichwaren",#N/A,FALSE,"Liste 1";"hartwaren",#N/A,FALSE,"Liste 1";"food",#N/A,FALSE,"Liste 1";"fleisch",#N/A,FALSE,"Liste 1"}</definedName>
    <definedName name="klein1" hidden="1">{"weichwaren",#N/A,FALSE,"Liste 1";"hartwaren",#N/A,FALSE,"Liste 1";"food",#N/A,FALSE,"Liste 1";"fleisch",#N/A,FALSE,"Liste 1"}</definedName>
    <definedName name="kleine" localSheetId="14" hidden="1">{"TAG1AGMS",#N/A,FALSE,"TAG 1A"}</definedName>
    <definedName name="kleine" hidden="1">{"TAG1AGMS",#N/A,FALSE,"TAG 1A"}</definedName>
    <definedName name="knkmmkmkl" localSheetId="14"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4"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4"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4"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4" hidden="1">{#N/A,#N/A,FALSE,"94-95";"SAMANDR",#N/A,FALSE,"94-95"}</definedName>
    <definedName name="laal" hidden="1">{#N/A,#N/A,FALSE,"94-95";"SAMANDR",#N/A,FALSE,"94-95"}</definedName>
    <definedName name="Language">#REF!</definedName>
    <definedName name="latrell" localSheetId="14" hidden="1">{#N/A,#N/A,FALSE,"Completion of MBudget"}</definedName>
    <definedName name="latrell" hidden="1">{#N/A,#N/A,FALSE,"Completion of MBudget"}</definedName>
    <definedName name="LDC" localSheetId="14" hidden="1">{"AS",#N/A,FALSE,"Dec_BS";"LIAB",#N/A,FALSE,"Dec_BS"}</definedName>
    <definedName name="LDC" hidden="1">{"AS",#N/A,FALSE,"Dec_BS";"LIAB",#N/A,FALSE,"Dec_BS"}</definedName>
    <definedName name="Legacy_Rij" localSheetId="14"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4"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4"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4" hidden="1">{"weichwaren",#N/A,FALSE,"Liste 1";"hartwaren",#N/A,FALSE,"Liste 1";"food",#N/A,FALSE,"Liste 1";"fleisch",#N/A,FALSE,"Liste 1"}</definedName>
    <definedName name="lkfjdsj" hidden="1">{"weichwaren",#N/A,FALSE,"Liste 1";"hartwaren",#N/A,FALSE,"Liste 1";"food",#N/A,FALSE,"Liste 1";"fleisch",#N/A,FALSE,"Liste 1"}</definedName>
    <definedName name="LLL" localSheetId="14" hidden="1">{#N/A,#N/A,TRUE,"Sum";#N/A,#N/A,TRUE,"P&amp;L";#N/A,#N/A,TRUE,"B-S";#N/A,#N/A,TRUE,"C-F";#N/A,#N/A,TRUE,"Strap";#N/A,#N/A,TRUE,"SAP"}</definedName>
    <definedName name="LLL" hidden="1">{#N/A,#N/A,TRUE,"Sum";#N/A,#N/A,TRUE,"P&amp;L";#N/A,#N/A,TRUE,"B-S";#N/A,#N/A,TRUE,"C-F";#N/A,#N/A,TRUE,"Strap";#N/A,#N/A,TRUE,"SAP"}</definedName>
    <definedName name="lllll" localSheetId="14"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4"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4" hidden="1">{"assumptions",#N/A,FALSE,"Scenario 1";"valuation",#N/A,FALSE,"Scenario 1"}</definedName>
    <definedName name="loan" hidden="1">{"assumptions",#N/A,FALSE,"Scenario 1";"valuation",#N/A,FALSE,"Scenario 1"}</definedName>
    <definedName name="M2_SE" localSheetId="14" hidden="1">{"AS",#N/A,FALSE,"Dec_BS";"LIAB",#N/A,FALSE,"Dec_BS"}</definedName>
    <definedName name="M2_SE" hidden="1">{"AS",#N/A,FALSE,"Dec_BS";"LIAB",#N/A,FALSE,"Dec_BS"}</definedName>
    <definedName name="manu" localSheetId="14" hidden="1">{"'listino'!$A$1:$D$55"}</definedName>
    <definedName name="manu" hidden="1">{"'listino'!$A$1:$D$55"}</definedName>
    <definedName name="mape1" localSheetId="14" hidden="1">{#N/A,#N/A,FALSE,"Inhalt";#N/A,#N/A,FALSE,"Kommentar";#N/A,#N/A,FALSE,"Ergebnisrechnung";#N/A,#N/A,FALSE,"Umsatz";#N/A,#N/A,FALSE,"Bilanz"}</definedName>
    <definedName name="mape1" hidden="1">{#N/A,#N/A,FALSE,"Inhalt";#N/A,#N/A,FALSE,"Kommentar";#N/A,#N/A,FALSE,"Ergebnisrechnung";#N/A,#N/A,FALSE,"Umsatz";#N/A,#N/A,FALSE,"Bilanz"}</definedName>
    <definedName name="mappe1" localSheetId="14"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4" hidden="1">{"frvgl_ag",#N/A,FALSE,"FRPRINT";"frvgl_domestic",#N/A,FALSE,"FRPRINT";"frvgl_int_sales",#N/A,FALSE,"FRPRINT"}</definedName>
    <definedName name="Marcin" hidden="1">{"frvgl_ag",#N/A,FALSE,"FRPRINT";"frvgl_domestic",#N/A,FALSE,"FRPRINT";"frvgl_int_sales",#N/A,FALSE,"FRPRINT"}</definedName>
    <definedName name="matav"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4" hidden="1">{#N/A,#N/A,FALSE,"Ventes V.P. V.U.";#N/A,#N/A,FALSE,"Les Concurences";#N/A,#N/A,FALSE,"DACIA"}</definedName>
    <definedName name="matrite" hidden="1">{#N/A,#N/A,FALSE,"Ventes V.P. V.U.";#N/A,#N/A,FALSE,"Les Concurences";#N/A,#N/A,FALSE,"DACIA"}</definedName>
    <definedName name="mbnmn" hidden="1">#REF!</definedName>
    <definedName name="Megoszlás2002"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4" hidden="1">{"weichwaren",#N/A,FALSE,"Liste 1";"hartwaren",#N/A,FALSE,"Liste 1";"food",#N/A,FALSE,"Liste 1";"fleisch",#N/A,FALSE,"Liste 1"}</definedName>
    <definedName name="mm" hidden="1">{"weichwaren",#N/A,FALSE,"Liste 1";"hartwaren",#N/A,FALSE,"Liste 1";"food",#N/A,FALSE,"Liste 1";"fleisch",#N/A,FALSE,"Liste 1"}</definedName>
    <definedName name="mmflmgfldglfg" localSheetId="14"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4" hidden="1">{"orixcsc",#N/A,FALSE,"ORIX CSC";"orixcsc2",#N/A,FALSE,"ORIX CSC"}</definedName>
    <definedName name="mmm" hidden="1">{"orixcsc",#N/A,FALSE,"ORIX CSC";"orixcsc2",#N/A,FALSE,"ORIX CSC"}</definedName>
    <definedName name="mmmm" localSheetId="14"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4"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4" hidden="1">{#N/A,#N/A,FALSE,"Contribution Analysis"}</definedName>
    <definedName name="mmmmmm" hidden="1">{#N/A,#N/A,FALSE,"Contribution Analysis"}</definedName>
    <definedName name="mmmmmmmhm" localSheetId="14"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4" hidden="1">{#N/A,#N/A,FALSE,"ORIX CSC"}</definedName>
    <definedName name="mmmmmmmm" hidden="1">{#N/A,#N/A,FALSE,"ORIX CSC"}</definedName>
    <definedName name="n" localSheetId="14" hidden="1">{#N/A,#N/A,FALSE,"Aging Summary";#N/A,#N/A,FALSE,"Ratio Analysis";#N/A,#N/A,FALSE,"Test 120 Day Accts";#N/A,#N/A,FALSE,"Tickmarks"}</definedName>
    <definedName name="n" hidden="1">{#N/A,#N/A,FALSE,"Aging Summary";#N/A,#N/A,FALSE,"Ratio Analysis";#N/A,#N/A,FALSE,"Test 120 Day Accts";#N/A,#N/A,FALSE,"Tickmarks"}</definedName>
    <definedName name="name" localSheetId="14"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4" hidden="1">{"CSheet",#N/A,FALSE,"C";"SmCap",#N/A,FALSE,"VAL1";"GulfCoast",#N/A,FALSE,"VAL1";"nav",#N/A,FALSE,"NAV";"Summary",#N/A,FALSE,"NAV"}</definedName>
    <definedName name="naveeds" hidden="1">{"CSheet",#N/A,FALSE,"C";"SmCap",#N/A,FALSE,"VAL1";"GulfCoast",#N/A,FALSE,"VAL1";"nav",#N/A,FALSE,"NAV";"Summary",#N/A,FALSE,"NAV"}</definedName>
    <definedName name="ncvfghdtr" localSheetId="14"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4" hidden="1">{"assumptions",#N/A,FALSE,"Scenario 1";"valuation",#N/A,FALSE,"Scenario 1"}</definedName>
    <definedName name="neuci" hidden="1">{"assumptions",#N/A,FALSE,"Scenario 1";"valuation",#N/A,FALSE,"Scenario 1"}</definedName>
    <definedName name="neudoi" localSheetId="14"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4"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4" hidden="1">{"LBO Summary",#N/A,FALSE,"Summary"}</definedName>
    <definedName name="neupa" hidden="1">{"LBO Summary",#N/A,FALSE,"Summary"}</definedName>
    <definedName name="neusa" localSheetId="14" hidden="1">{"LBO Summary",#N/A,FALSE,"Summary"}</definedName>
    <definedName name="neusa" hidden="1">{"LBO Summary",#N/A,FALSE,"Summary"}</definedName>
    <definedName name="neusap" localSheetId="14"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4" hidden="1">{"LBO Summary",#N/A,FALSE,"Summary"}</definedName>
    <definedName name="neutrei" hidden="1">{"LBO Summary",#N/A,FALSE,"Summary"}</definedName>
    <definedName name="new" localSheetId="14"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4" hidden="1">{"assumptions",#N/A,FALSE,"Scenario 1";"valuation",#N/A,FALSE,"Scenario 1"}</definedName>
    <definedName name="newcin" hidden="1">{"assumptions",#N/A,FALSE,"Scenario 1";"valuation",#N/A,FALSE,"Scenario 1"}</definedName>
    <definedName name="newdoi" localSheetId="14"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4"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4" hidden="1">{"LBO Summary",#N/A,FALSE,"Summary"}</definedName>
    <definedName name="newpa" hidden="1">{"LBO Summary",#N/A,FALSE,"Summary"}</definedName>
    <definedName name="newsa" localSheetId="14" hidden="1">{"LBO Summary",#N/A,FALSE,"Summary"}</definedName>
    <definedName name="newsa" hidden="1">{"LBO Summary",#N/A,FALSE,"Summary"}</definedName>
    <definedName name="newsap" localSheetId="14"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4" hidden="1">{"LBO Summary",#N/A,FALSE,"Summary"}</definedName>
    <definedName name="newtrei" hidden="1">{"LBO Summary",#N/A,FALSE,"Summary"}</definedName>
    <definedName name="nHTML" localSheetId="14" hidden="1">{"'Jan - March 2000'!$A$5:$J$46"}</definedName>
    <definedName name="nHTML" hidden="1">{"'Jan - March 2000'!$A$5:$J$46"}</definedName>
    <definedName name="nn" localSheetId="14" hidden="1">{#N/A,#N/A,FALSE,"PRJCTED QTRLY $'s"}</definedName>
    <definedName name="nn" hidden="1">{#N/A,#N/A,FALSE,"PRJCTED QTRLY $'s"}</definedName>
    <definedName name="nnn" localSheetId="14"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4" hidden="1">{"Meas",#N/A,FALSE,"Tot Europe";"Red",#N/A,FALSE,"Tot Europe"}</definedName>
    <definedName name="nnnnn" hidden="1">{"Meas",#N/A,FALSE,"Tot Europe";"Red",#N/A,FALSE,"Tot Europe"}</definedName>
    <definedName name="No" localSheetId="14" hidden="1">{"frvgl_ag",#N/A,FALSE,"FRPRINT";"frvgl_domestic",#N/A,FALSE,"FRPRINT";"frvgl_int_sales",#N/A,FALSE,"FRPRINT"}</definedName>
    <definedName name="No" hidden="1">{"frvgl_ag",#N/A,FALSE,"FRPRINT";"frvgl_domestic",#N/A,FALSE,"FRPRINT";"frvgl_int_sales",#N/A,FALSE,"FRPRINT"}</definedName>
    <definedName name="nuovo" localSheetId="14" hidden="1">{"'listino'!$A$1:$D$55"}</definedName>
    <definedName name="nuovo" hidden="1">{"'listino'!$A$1:$D$55"}</definedName>
    <definedName name="nx" localSheetId="14" hidden="1">{"'Jan - March 2000'!$A$5:$J$46"}</definedName>
    <definedName name="nx" hidden="1">{"'Jan - March 2000'!$A$5:$J$46"}</definedName>
    <definedName name="o"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4" hidden="1">{"AS",#N/A,FALSE,"Dec_BS";"LIAB",#N/A,FALSE,"Dec_BS"}</definedName>
    <definedName name="okokokooooooooooooooooooooo" hidden="1">{"AS",#N/A,FALSE,"Dec_BS";"LIAB",#N/A,FALSE,"Dec_BS"}</definedName>
    <definedName name="OKRE" localSheetId="14" hidden="1">{"frvgl_ag",#N/A,FALSE,"FRPRINT";"frvgl_domestic",#N/A,FALSE,"FRPRINT";"frvgl_int_sales",#N/A,FALSE,"FRPRINT"}</definedName>
    <definedName name="OKRE" hidden="1">{"frvgl_ag",#N/A,FALSE,"FRPRINT";"frvgl_domestic",#N/A,FALSE,"FRPRINT";"frvgl_int_sales",#N/A,FALSE,"FRPRINT"}</definedName>
    <definedName name="oo" localSheetId="14" hidden="1">{"fleisch",#N/A,FALSE,"WG HK";"food",#N/A,FALSE,"WG HK";"hartwaren",#N/A,FALSE,"WG HK";"weichwaren",#N/A,FALSE,"WG HK"}</definedName>
    <definedName name="oo" hidden="1">{"fleisch",#N/A,FALSE,"WG HK";"food",#N/A,FALSE,"WG HK";"hartwaren",#N/A,FALSE,"WG HK";"weichwaren",#N/A,FALSE,"WG HK"}</definedName>
    <definedName name="ooooooo"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4"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4"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4" hidden="1">{"'Summary'!$A$1:$J$46"}</definedName>
    <definedName name="PDO" hidden="1">{"'Summary'!$A$1:$J$46"}</definedName>
    <definedName name="PE" localSheetId="14" hidden="1">{#N/A,#N/A,FALSE,"Ventes V.P. V.U.";#N/A,#N/A,FALSE,"Les Concurences";#N/A,#N/A,FALSE,"DACIA"}</definedName>
    <definedName name="PE" hidden="1">{#N/A,#N/A,FALSE,"Ventes V.P. V.U.";#N/A,#N/A,FALSE,"Les Concurences";#N/A,#N/A,FALSE,"DACIA"}</definedName>
    <definedName name="PERF" localSheetId="14" hidden="1">{#N/A,#N/A,FALSE,"Ventes V.P. V.U.";#N/A,#N/A,FALSE,"Les Concurences";#N/A,#N/A,FALSE,"DACIA"}</definedName>
    <definedName name="PERF" hidden="1">{#N/A,#N/A,FALSE,"Ventes V.P. V.U.";#N/A,#N/A,FALSE,"Les Concurences";#N/A,#N/A,FALSE,"DACIA"}</definedName>
    <definedName name="performanta" localSheetId="14"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hidden="1">#REF!</definedName>
    <definedName name="pHILIP" localSheetId="14"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4" hidden="1">{"'Private Investments-Debt Like'!$A$5:$D$26"}</definedName>
    <definedName name="pHTML_Control" hidden="1">{"'Private Investments-Debt Like'!$A$5:$D$26"}</definedName>
    <definedName name="pohl12" localSheetId="14" hidden="1">{#N/A,#N/A,FALSE,"Inhalt";#N/A,#N/A,FALSE,"Kommentar";#N/A,#N/A,FALSE,"Ergebnisrechnung";#N/A,#N/A,FALSE,"Umsatz";#N/A,#N/A,FALSE,"Bilanz"}</definedName>
    <definedName name="pohl12" hidden="1">{#N/A,#N/A,FALSE,"Inhalt";#N/A,#N/A,FALSE,"Kommentar";#N/A,#N/A,FALSE,"Ergebnisrechnung";#N/A,#N/A,FALSE,"Umsatz";#N/A,#N/A,FALSE,"Bilanz"}</definedName>
    <definedName name="pohl13" localSheetId="14" hidden="1">{#N/A,#N/A,FALSE,"Inhalt";#N/A,#N/A,FALSE,"Kommentar";#N/A,#N/A,FALSE,"Ergebnisrechnung";#N/A,#N/A,FALSE,"Umsatz"}</definedName>
    <definedName name="pohl13" hidden="1">{#N/A,#N/A,FALSE,"Inhalt";#N/A,#N/A,FALSE,"Kommentar";#N/A,#N/A,FALSE,"Ergebnisrechnung";#N/A,#N/A,FALSE,"Umsatz"}</definedName>
    <definedName name="pohl14" localSheetId="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4"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4"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4"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4"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4"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4" hidden="1">{"fleisch",#N/A,FALSE,"WG HK";"food",#N/A,FALSE,"WG HK";"hartwaren",#N/A,FALSE,"WG HK";"weichwaren",#N/A,FALSE,"WG HK"}</definedName>
    <definedName name="pp" hidden="1">{"fleisch",#N/A,FALSE,"WG HK";"food",#N/A,FALSE,"WG HK";"hartwaren",#N/A,FALSE,"WG HK";"weichwaren",#N/A,FALSE,"WG HK"}</definedName>
    <definedName name="pplpl" localSheetId="14"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4" hidden="1">{"view02",#N/A,TRUE,"02";"view03",#N/A,TRUE,"03"}</definedName>
    <definedName name="ppp" hidden="1">{"view02",#N/A,TRUE,"02";"view03",#N/A,TRUE,"03"}</definedName>
    <definedName name="ppppp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4"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4" hidden="1">{"Tages_D",#N/A,FALSE,"Tagesbericht";"Tages_PL",#N/A,FALSE,"Tagesbericht"}</definedName>
    <definedName name="pppppppppppppppppppppppppppp" hidden="1">{"Tages_D",#N/A,FALSE,"Tagesbericht";"Tages_PL",#N/A,FALSE,"Tagesbericht"}</definedName>
    <definedName name="praf" localSheetId="14" hidden="1">{#N/A,#N/A,FALSE,"Ventes V.P. V.U.";#N/A,#N/A,FALSE,"Les Concurences";#N/A,#N/A,FALSE,"DACIA"}</definedName>
    <definedName name="praf" hidden="1">{#N/A,#N/A,FALSE,"Ventes V.P. V.U.";#N/A,#N/A,FALSE,"Les Concurences";#N/A,#N/A,FALSE,"DACIA"}</definedName>
    <definedName name="ProdForm" hidden="1">#REF!</definedName>
    <definedName name="Product" hidden="1">#REF!</definedName>
    <definedName name="provision"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4"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4"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4"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4"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4"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4" hidden="1">{#N/A,#N/A,FALSE,"EOC";#N/A,#N/A,FALSE,"Distributor";#N/A,#N/A,FALSE,"Manufacturing";#N/A,#N/A,FALSE,"Service"}</definedName>
    <definedName name="pwrn.Planning._.PL" hidden="1">{#N/A,#N/A,FALSE,"EOC";#N/A,#N/A,FALSE,"Distributor";#N/A,#N/A,FALSE,"Manufacturing";#N/A,#N/A,FALSE,"Service"}</definedName>
    <definedName name="pwrn.Subs"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4"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4"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4" hidden="1">{#N/A,#N/A,FALSE,"Completion of MBudget"}</definedName>
    <definedName name="q" hidden="1">{#N/A,#N/A,FALSE,"Completion of MBudget"}</definedName>
    <definedName name="qdwsdds" hidden="1">#REF!</definedName>
    <definedName name="qer" localSheetId="14"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4"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4" hidden="1">{#N/A,#N/A,FALSE,"Aging Summary";#N/A,#N/A,FALSE,"Ratio Analysis";#N/A,#N/A,FALSE,"Test 120 Day Accts";#N/A,#N/A,FALSE,"Tickmarks"}</definedName>
    <definedName name="QQ" hidden="1">{#N/A,#N/A,FALSE,"Aging Summary";#N/A,#N/A,FALSE,"Ratio Analysis";#N/A,#N/A,FALSE,"Test 120 Day Accts";#N/A,#N/A,FALSE,"Tickmarks"}</definedName>
    <definedName name="qqq" localSheetId="14" hidden="1">{"vi1",#N/A,FALSE,"Financial Statements";"vi2",#N/A,FALSE,"Financial Statements";#N/A,#N/A,FALSE,"DCF"}</definedName>
    <definedName name="qqq" hidden="1">{"vi1",#N/A,FALSE,"Financial Statements";"vi2",#N/A,FALSE,"Financial Statements";#N/A,#N/A,FALSE,"DCF"}</definedName>
    <definedName name="qqqq" localSheetId="14" hidden="1">{"AS",#N/A,FALSE,"Dec_BS";"LIAB",#N/A,FALSE,"Dec_BS"}</definedName>
    <definedName name="qqqq" hidden="1">{"AS",#N/A,FALSE,"Dec_BS";"LIAB",#N/A,FALSE,"Dec_BS"}</definedName>
    <definedName name="qqqqqq" localSheetId="14" hidden="1">{"Meas",#N/A,FALSE,"Tot Europe";"Red",#N/A,FALSE,"Tot Europe"}</definedName>
    <definedName name="qqqqqq" hidden="1">{"Meas",#N/A,FALSE,"Tot Europe";"Red",#N/A,FALSE,"Tot Europe"}</definedName>
    <definedName name="qqqqqqqqqqq"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4"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4"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4"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4" hidden="1">{#N/A,#N/A,FALSE,"Completion of MBudget"}</definedName>
    <definedName name="qqwe" hidden="1">{#N/A,#N/A,FALSE,"Completion of MBudget"}</definedName>
    <definedName name="QUERY1.keep_password" hidden="1">TRUE</definedName>
    <definedName name="QUERY1.query_connection" localSheetId="14"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4"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4" hidden="1">{TRUE;FALSE}</definedName>
    <definedName name="QUERY1.query_options" hidden="1">{TRUE;FALSE}</definedName>
    <definedName name="QUERY1.query_statement" localSheetId="14"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4" hidden="1">{#N/A,#N/A,FALSE,"Ventes V.P. V.U.";#N/A,#N/A,FALSE,"Les Concurences";#N/A,#N/A,FALSE,"DACIA"}</definedName>
    <definedName name="QVG" hidden="1">{#N/A,#N/A,FALSE,"Ventes V.P. V.U.";#N/A,#N/A,FALSE,"Les Concurences";#N/A,#N/A,FALSE,"DACIA"}</definedName>
    <definedName name="qwef"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4"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4"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4" hidden="1">{"orixcsc",#N/A,FALSE,"ORIX CSC";"orixcsc2",#N/A,FALSE,"ORIX CSC"}</definedName>
    <definedName name="qwerqwerqwe" hidden="1">{"orixcsc",#N/A,FALSE,"ORIX CSC";"orixcsc2",#N/A,FALSE,"ORIX CSC"}</definedName>
    <definedName name="qwerw" localSheetId="14" hidden="1">{#N/A,#N/A,FALSE,"Completion of MBudget"}</definedName>
    <definedName name="qwerw" hidden="1">{#N/A,#N/A,FALSE,"Completion of MBudget"}</definedName>
    <definedName name="qwq" localSheetId="14" hidden="1">{#N/A,#N/A,FALSE,"Completion of MBudget"}</definedName>
    <definedName name="qwq" hidden="1">{#N/A,#N/A,FALSE,"Completion of MBudget"}</definedName>
    <definedName name="qwwew" localSheetId="14" hidden="1">{#N/A,#N/A,FALSE,"Completion of MBudget"}</definedName>
    <definedName name="qwwew" hidden="1">{#N/A,#N/A,FALSE,"Completion of MBudget"}</definedName>
    <definedName name="RAARZARFZFRZZRZAZ" localSheetId="14" hidden="1">{#N/A,#N/A,FALSE,"Ventes V.P. V.U.";#N/A,#N/A,FALSE,"Les Concurences";#N/A,#N/A,FALSE,"DACIA"}</definedName>
    <definedName name="RAARZARFZFRZZRZAZ" hidden="1">{#N/A,#N/A,FALSE,"Ventes V.P. V.U.";#N/A,#N/A,FALSE,"Les Concurences";#N/A,#N/A,FALSE,"DACIA"}</definedName>
    <definedName name="RCArea" hidden="1">#REF!</definedName>
    <definedName name="Regression_Out_AT" hidden="1">#REF!</definedName>
    <definedName name="rep" localSheetId="14"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4"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4"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4"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4"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4" hidden="1">{#N/A,#N/A,FALSE,"EOC";#N/A,#N/A,FALSE,"Distributor";#N/A,#N/A,FALSE,"Manufacturing";#N/A,#N/A,FALSE,"Service"}</definedName>
    <definedName name="replacement5" hidden="1">{#N/A,#N/A,FALSE,"EOC";#N/A,#N/A,FALSE,"Distributor";#N/A,#N/A,FALSE,"Manufacturing";#N/A,#N/A,FALSE,"Service"}</definedName>
    <definedName name="replacement6"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4" hidden="1">{#N/A,#N/A,FALSE,"EOC";#N/A,#N/A,FALSE,"Distributor";#N/A,#N/A,FALSE,"Manufacturing";#N/A,#N/A,FALSE,"Service"}</definedName>
    <definedName name="replacement8" hidden="1">{#N/A,#N/A,FALSE,"EOC";#N/A,#N/A,FALSE,"Distributor";#N/A,#N/A,FALSE,"Manufacturing";#N/A,#N/A,FALSE,"Service"}</definedName>
    <definedName name="replacement9" localSheetId="14"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4" hidden="1">{#N/A,#N/A,FALSE,"ORIX CSC"}</definedName>
    <definedName name="rere" hidden="1">{#N/A,#N/A,FALSE,"ORIX CSC"}</definedName>
    <definedName name="rerere" localSheetId="14"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4" hidden="1">{"'Jan - March 2000'!$A$5:$J$46"}</definedName>
    <definedName name="retea" hidden="1">{"'Jan - March 2000'!$A$5:$J$46"}</definedName>
    <definedName name="retpoueirt" localSheetId="14"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4"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4"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4" hidden="1">{"LBO Summary",#N/A,FALSE,"Summary"}</definedName>
    <definedName name="Rockwell" hidden="1">{"LBO Summary",#N/A,FALSE,"Summary"}</definedName>
    <definedName name="rp_fnl1" localSheetId="14" hidden="1">{"AS",#N/A,FALSE,"Dec_BS_Fnl";"LIAB",#N/A,FALSE,"Dec_BS_Fnl"}</definedName>
    <definedName name="rp_fnl1" hidden="1">{"AS",#N/A,FALSE,"Dec_BS_Fnl";"LIAB",#N/A,FALSE,"Dec_BS_Fnl"}</definedName>
    <definedName name="rr" localSheetId="14"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4" hidden="1">{"Tages_D",#N/A,FALSE,"Tagesbericht";"Tages_PL",#N/A,FALSE,"Tagesbericht"}</definedName>
    <definedName name="rrehe" hidden="1">{"Tages_D",#N/A,FALSE,"Tagesbericht";"Tages_PL",#N/A,FALSE,"Tagesbericht"}</definedName>
    <definedName name="rrr" localSheetId="14" hidden="1">{"Tages_D",#N/A,FALSE,"Tagesbericht";"Tages_PL",#N/A,FALSE,"Tagesbericht"}</definedName>
    <definedName name="rrr" hidden="1">{"Tages_D",#N/A,FALSE,"Tagesbericht";"Tages_PL",#N/A,FALSE,"Tagesbericht"}</definedName>
    <definedName name="rrrrr" localSheetId="14" hidden="1">{"Meas",#N/A,FALSE,"Tot Europe"}</definedName>
    <definedName name="rrrrr" hidden="1">{"Meas",#N/A,FALSE,"Tot Europe"}</definedName>
    <definedName name="rte" localSheetId="14" hidden="1">{#N/A,#N/A,FALSE,"Ventes V.P. V.U.";#N/A,#N/A,FALSE,"Les Concurences";#N/A,#N/A,FALSE,"DACIA"}</definedName>
    <definedName name="rte" hidden="1">{#N/A,#N/A,FALSE,"Ventes V.P. V.U.";#N/A,#N/A,FALSE,"Les Concurences";#N/A,#N/A,FALSE,"DACIA"}</definedName>
    <definedName name="rtrr" localSheetId="14"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hidden="1">#REF!</definedName>
    <definedName name="Rwvu.Japan_Capers_Ed_Pub." hidden="1">#REF!</definedName>
    <definedName name="Rwvu.KJP_CC." hidden="1">#REF!</definedName>
    <definedName name="Rx.R_June05" localSheetId="14"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4" hidden="1">{"Meas",#N/A,FALSE,"Tot Europe"}</definedName>
    <definedName name="s" hidden="1">{"Meas",#N/A,FALSE,"Tot Europe"}</definedName>
    <definedName name="sadf" localSheetId="14"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4" hidden="1">{#N/A,#N/A,FALSE,"Virgin Flightdeck"}</definedName>
    <definedName name="sadfasf" hidden="1">{#N/A,#N/A,FALSE,"Virgin Flightdeck"}</definedName>
    <definedName name="sadfasfasdf" localSheetId="14" hidden="1">{#N/A,#N/A,FALSE,"Completion of MBudget"}</definedName>
    <definedName name="sadfasfasdf" hidden="1">{#N/A,#N/A,FALSE,"Completion of MBudget"}</definedName>
    <definedName name="sadfasfds" localSheetId="14" hidden="1">{#N/A,#N/A,FALSE,"Virgin Flightdeck"}</definedName>
    <definedName name="sadfasfds" hidden="1">{#N/A,#N/A,FALSE,"Virgin Flightdeck"}</definedName>
    <definedName name="saf" hidden="1">13</definedName>
    <definedName name="safddf" localSheetId="14"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4" hidden="1">Main.SAPF4Help()</definedName>
    <definedName name="SAPFuncF4Help" hidden="1">Main.SAPF4Help()</definedName>
    <definedName name="SAPsysID" hidden="1">"708C5W7SBKP804JT78WJ0JNKI"</definedName>
    <definedName name="SAPwbID" hidden="1">"ARS"</definedName>
    <definedName name="sasda" localSheetId="14"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4" hidden="1">{#N/A,#N/A,FALSE,"94-95";"SAMANDR",#N/A,FALSE,"94-95"}</definedName>
    <definedName name="Schedule" hidden="1">{#N/A,#N/A,FALSE,"94-95";"SAMANDR",#N/A,FALSE,"94-95"}</definedName>
    <definedName name="sd" hidden="1">"AS2DocumentBrowse"</definedName>
    <definedName name="sdas" localSheetId="14"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4"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4" hidden="1">{#N/A,#N/A,FALSE,"ORIX CSC"}</definedName>
    <definedName name="sdf" hidden="1">{#N/A,#N/A,FALSE,"ORIX CSC"}</definedName>
    <definedName name="sdfasfda" localSheetId="14"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4" hidden="1">{"'Summary'!$A$1:$J$46"}</definedName>
    <definedName name="sdfd" hidden="1">{"'Summary'!$A$1:$J$46"}</definedName>
    <definedName name="sdfgdsfkgsdmkf" localSheetId="14" hidden="1">{#N/A,#N/A,FALSE,"Completion of MBudget"}</definedName>
    <definedName name="sdfgdsfkgsdmkf" hidden="1">{#N/A,#N/A,FALSE,"Completion of MBudget"}</definedName>
    <definedName name="sdfgsdfbsdf" localSheetId="14" hidden="1">{#N/A,#N/A,FALSE,"Completion of MBudget"}</definedName>
    <definedName name="sdfgsdfbsdf" hidden="1">{#N/A,#N/A,FALSE,"Completion of MBudget"}</definedName>
    <definedName name="SDFGSDGHDFG"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4" hidden="1">{#N/A,#N/A,FALSE,"Ventes V.P. V.U.";#N/A,#N/A,FALSE,"Les Concurences";#N/A,#N/A,FALSE,"DACIA"}</definedName>
    <definedName name="sdfh" hidden="1">{#N/A,#N/A,FALSE,"Ventes V.P. V.U.";#N/A,#N/A,FALSE,"Les Concurences";#N/A,#N/A,FALSE,"DACIA"}</definedName>
    <definedName name="sdfsdf" localSheetId="14"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4" hidden="1">{#N/A,#N/A,FALSE,"Completion of MBudget"}</definedName>
    <definedName name="sdfsdfsdgf" hidden="1">{#N/A,#N/A,FALSE,"Completion of MBudget"}</definedName>
    <definedName name="Seg_LBO_Summ" localSheetId="14" hidden="1">{"LBO Summary",#N/A,FALSE,"Summary"}</definedName>
    <definedName name="Seg_LBO_Summ" hidden="1">{"LBO Summary",#N/A,FALSE,"Summary"}</definedName>
    <definedName name="sencount" hidden="1">1</definedName>
    <definedName name="September" localSheetId="14"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4" hidden="1">{#N/A,#N/A,FALSE,"Inhalt";#N/A,#N/A,FALSE,"Kommentar";#N/A,#N/A,FALSE,"Ergebnisrechnung";#N/A,#N/A,FALSE,"Umsatz"}</definedName>
    <definedName name="sesit1" hidden="1">{#N/A,#N/A,FALSE,"Inhalt";#N/A,#N/A,FALSE,"Kommentar";#N/A,#N/A,FALSE,"Ergebnisrechnung";#N/A,#N/A,FALSE,"Umsatz"}</definedName>
    <definedName name="sf"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4" hidden="1">{"Red",#N/A,FALSE,"Tot Europe"}</definedName>
    <definedName name="sfd" hidden="1">{"Red",#N/A,FALSE,"Tot Europe"}</definedName>
    <definedName name="sff"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4" hidden="1">{#N/A,#N/A,FALSE,"Aging Summary";#N/A,#N/A,FALSE,"Ratio Analysis";#N/A,#N/A,FALSE,"Test 120 Day Accts";#N/A,#N/A,FALSE,"Tickmarks"}</definedName>
    <definedName name="shit" hidden="1">{#N/A,#N/A,FALSE,"Aging Summary";#N/A,#N/A,FALSE,"Ratio Analysis";#N/A,#N/A,FALSE,"Test 120 Day Accts";#N/A,#N/A,FALSE,"Tickmarks"}</definedName>
    <definedName name="shit1" localSheetId="14" hidden="1">{#N/A,#N/A,FALSE,"Aging Summary";#N/A,#N/A,FALSE,"Ratio Analysis";#N/A,#N/A,FALSE,"Test 120 Day Accts";#N/A,#N/A,FALSE,"Tickmarks"}</definedName>
    <definedName name="shit1" hidden="1">{#N/A,#N/A,FALSE,"Aging Summary";#N/A,#N/A,FALSE,"Ratio Analysis";#N/A,#N/A,FALSE,"Test 120 Day Accts";#N/A,#N/A,FALSE,"Tickmarks"}</definedName>
    <definedName name="shitt" localSheetId="14"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4" hidden="1">{"Meas",#N/A,FALSE,"Tot Europe"}</definedName>
    <definedName name="skdj" hidden="1">{"Meas",#N/A,FALSE,"Tot Europe"}</definedName>
    <definedName name="SMAS" localSheetId="14"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4"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4" hidden="1">{"'Jan - March 2000'!$A$5:$J$46"}</definedName>
    <definedName name="spackle" hidden="1">{"'Jan - March 2000'!$A$5:$J$46"}</definedName>
    <definedName name="SpecialPrice" hidden="1">#REF!</definedName>
    <definedName name="Split_by_Division_FooterType" hidden="1">"INTERNAL"</definedName>
    <definedName name="SQ" localSheetId="14"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4" hidden="1">{#N/A,#N/A,FALSE,"Ventes V.P. V.U.";#N/A,#N/A,FALSE,"Les Concurences";#N/A,#N/A,FALSE,"DACIA"}</definedName>
    <definedName name="SQDQ" hidden="1">{#N/A,#N/A,FALSE,"Ventes V.P. V.U.";#N/A,#N/A,FALSE,"Les Concurences";#N/A,#N/A,FALSE,"DACIA"}</definedName>
    <definedName name="SQFDQS" localSheetId="14" hidden="1">{#N/A,#N/A,FALSE,"Ventes V.P. V.U.";#N/A,#N/A,FALSE,"Les Concurences";#N/A,#N/A,FALSE,"DACIA"}</definedName>
    <definedName name="SQFDQS" hidden="1">{#N/A,#N/A,FALSE,"Ventes V.P. V.U.";#N/A,#N/A,FALSE,"Les Concurences";#N/A,#N/A,FALSE,"DACIA"}</definedName>
    <definedName name="ss" localSheetId="14" hidden="1">{"weichwaren",#N/A,FALSE,"Liste 1";"hartwaren",#N/A,FALSE,"Liste 1";"food",#N/A,FALSE,"Liste 1";"fleisch",#N/A,FALSE,"Liste 1"}</definedName>
    <definedName name="ss" hidden="1">{"weichwaren",#N/A,FALSE,"Liste 1";"hartwaren",#N/A,FALSE,"Liste 1";"food",#N/A,FALSE,"Liste 1";"fleisch",#N/A,FALSE,"Liste 1"}</definedName>
    <definedName name="ssddd" localSheetId="14"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4"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4" hidden="1">{"fleisch",#N/A,FALSE,"WG HK";"food",#N/A,FALSE,"WG HK";"hartwaren",#N/A,FALSE,"WG HK";"weichwaren",#N/A,FALSE,"WG HK"}</definedName>
    <definedName name="ssss" hidden="1">{"fleisch",#N/A,FALSE,"WG HK";"food",#N/A,FALSE,"WG HK";"hartwaren",#N/A,FALSE,"WG HK";"weichwaren",#N/A,FALSE,"WG HK"}</definedName>
    <definedName name="sssssss" localSheetId="14" hidden="1">{"fleisch",#N/A,FALSE,"WG HK";"food",#N/A,FALSE,"WG HK";"hartwaren",#N/A,FALSE,"WG HK";"weichwaren",#N/A,FALSE,"WG HK"}</definedName>
    <definedName name="sssssss" hidden="1">{"fleisch",#N/A,FALSE,"WG HK";"food",#N/A,FALSE,"WG HK";"hartwaren",#N/A,FALSE,"WG HK";"weichwaren",#N/A,FALSE,"WG HK"}</definedName>
    <definedName name="ssssssss" localSheetId="14" hidden="1">{"weichwaren",#N/A,FALSE,"Liste 1";"hartwaren",#N/A,FALSE,"Liste 1";"food",#N/A,FALSE,"Liste 1";"fleisch",#N/A,FALSE,"Liste 1"}</definedName>
    <definedName name="ssssssss" hidden="1">{"weichwaren",#N/A,FALSE,"Liste 1";"hartwaren",#N/A,FALSE,"Liste 1";"food",#N/A,FALSE,"Liste 1";"fleisch",#N/A,FALSE,"Liste 1"}</definedName>
    <definedName name="SUMAR"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4" hidden="1">{"Meas",#N/A,FALSE,"Tot Europe"}</definedName>
    <definedName name="Summaryeng" hidden="1">{"Meas",#N/A,FALSE,"Tot Europe"}</definedName>
    <definedName name="su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hidden="1">#REF!</definedName>
    <definedName name="Swvu.KJP_CC." hidden="1">#REF!</definedName>
    <definedName name="Swvu.vi1." hidden="1">#REF!</definedName>
    <definedName name="sx" localSheetId="14" hidden="1">{"'Jan - March 2000'!$A$5:$J$46"}</definedName>
    <definedName name="sx" hidden="1">{"'Jan - March 2000'!$A$5:$J$46"}</definedName>
    <definedName name="szfs" localSheetId="14" hidden="1">{"fleisch",#N/A,FALSE,"WG HK";"food",#N/A,FALSE,"WG HK";"hartwaren",#N/A,FALSE,"WG HK";"weichwaren",#N/A,FALSE,"WG HK"}</definedName>
    <definedName name="szfs" hidden="1">{"fleisch",#N/A,FALSE,"WG HK";"food",#N/A,FALSE,"WG HK";"hartwaren",#N/A,FALSE,"WG HK";"weichwaren",#N/A,FALSE,"WG HK"}</definedName>
    <definedName name="t" localSheetId="14" hidden="1">{#N/A,#N/A,FALSE,"Oil-Based Mud"}</definedName>
    <definedName name="t" hidden="1">{#N/A,#N/A,FALSE,"Oil-Based Mud"}</definedName>
    <definedName name="TAG_1A_Grudziądz" localSheetId="14" hidden="1">{"fleisch",#N/A,FALSE,"WG HK";"food",#N/A,FALSE,"WG HK";"hartwaren",#N/A,FALSE,"WG HK";"weichwaren",#N/A,FALSE,"WG HK"}</definedName>
    <definedName name="TAG_1A_Grudziądz" hidden="1">{"fleisch",#N/A,FALSE,"WG HK";"food",#N/A,FALSE,"WG HK";"hartwaren",#N/A,FALSE,"WG HK";"weichwaren",#N/A,FALSE,"WG HK"}</definedName>
    <definedName name="TAG_1A_SZCZECIN" localSheetId="14" hidden="1">{"weichwaren",#N/A,FALSE,"Liste 1";"hartwaren",#N/A,FALSE,"Liste 1";"food",#N/A,FALSE,"Liste 1";"fleisch",#N/A,FALSE,"Liste 1"}</definedName>
    <definedName name="TAG_1A_SZCZECIN" hidden="1">{"weichwaren",#N/A,FALSE,"Liste 1";"hartwaren",#N/A,FALSE,"Liste 1";"food",#N/A,FALSE,"Liste 1";"fleisch",#N/A,FALSE,"Liste 1"}</definedName>
    <definedName name="TandL"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4" hidden="1">{"'listino'!$A$1:$D$55"}</definedName>
    <definedName name="Target" hidden="1">{"'listino'!$A$1:$D$55"}</definedName>
    <definedName name="Tax"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4" hidden="1">{#N/A,#N/A,FALSE,"Oil-Based Mud"}</definedName>
    <definedName name="temp" hidden="1">{#N/A,#N/A,FALSE,"Oil-Based Mud"}</definedName>
    <definedName name="test" localSheetId="14" hidden="1">{#N/A,#N/A,FALSE,"Aging Summary";#N/A,#N/A,FALSE,"Ratio Analysis";#N/A,#N/A,FALSE,"Test 120 Day Accts";#N/A,#N/A,FALSE,"Tickmarks"}</definedName>
    <definedName name="test" hidden="1">{#N/A,#N/A,FALSE,"Aging Summary";#N/A,#N/A,FALSE,"Ratio Analysis";#N/A,#N/A,FALSE,"Test 120 Day Accts";#N/A,#N/A,FALSE,"Tickmarks"}</definedName>
    <definedName name="test2"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4" hidden="1">{#N/A,#N/A,FALSE,"F_Plan";#N/A,#N/A,FALSE,"Parameter"}</definedName>
    <definedName name="tests" hidden="1">{#N/A,#N/A,FALSE,"F_Plan";#N/A,#N/A,FALSE,"Parameter"}</definedName>
    <definedName name="TextRefCopyRangeCount" hidden="1">2</definedName>
    <definedName name="therese" localSheetId="14" hidden="1">{"'Sheet1'!$A$1:$AI$34","'Sheet1'!$A$1:$AI$31","'Sheet1'!$B$2:$AM$25"}</definedName>
    <definedName name="therese" hidden="1">{"'Sheet1'!$A$1:$AI$34","'Sheet1'!$A$1:$AI$31","'Sheet1'!$B$2:$AM$25"}</definedName>
    <definedName name="think" hidden="1">#REF!</definedName>
    <definedName name="thinkingcell" hidden="1">#REF!</definedName>
    <definedName name="töktökdftök" localSheetId="14"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4" hidden="1">{#N/A,#N/A,FALSE,"Ventes V.P. V.U.";#N/A,#N/A,FALSE,"Les Concurences";#N/A,#N/A,FALSE,"DACIA"}</definedName>
    <definedName name="tr" hidden="1">{#N/A,#N/A,FALSE,"Ventes V.P. V.U.";#N/A,#N/A,FALSE,"Les Concurences";#N/A,#N/A,FALSE,"DACIA"}</definedName>
    <definedName name="Transfer_07GAAPNGW" hidden="1">#REF!</definedName>
    <definedName name="transporturi" localSheetId="14" hidden="1">{#N/A,#N/A,FALSE,"Ventes V.P. V.U.";#N/A,#N/A,FALSE,"Les Concurences";#N/A,#N/A,FALSE,"DACIA"}</definedName>
    <definedName name="transporturi" hidden="1">{#N/A,#N/A,FALSE,"Ventes V.P. V.U.";#N/A,#N/A,FALSE,"Les Concurences";#N/A,#N/A,FALSE,"DACIA"}</definedName>
    <definedName name="tre"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4" hidden="1">{"LBO Summary",#N/A,FALSE,"Summary"}</definedName>
    <definedName name="trial" hidden="1">{"LBO Summary",#N/A,FALSE,"Summary"}</definedName>
    <definedName name="tt" localSheetId="14"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4" hidden="1">{#N/A,#N/A,FALSE,"SAnFRR";#N/A,#N/A,FALSE,"SAnERR"}</definedName>
    <definedName name="ttt" hidden="1">{#N/A,#N/A,FALSE,"SAnFRR";#N/A,#N/A,FALSE,"SAnERR"}</definedName>
    <definedName name="tttr" localSheetId="14" hidden="1">{#N/A,#N/A,FALSE,"KCost"}</definedName>
    <definedName name="tttr" hidden="1">{#N/A,#N/A,FALSE,"KCost"}</definedName>
    <definedName name="tttt" localSheetId="14" hidden="1">{"Meas",#N/A,FALSE,"Tot Europe";"Red",#N/A,FALSE,"Tot Europe"}</definedName>
    <definedName name="tttt" hidden="1">{"Meas",#N/A,FALSE,"Tot Europe";"Red",#N/A,FALSE,"Tot Europe"}</definedName>
    <definedName name="tttttttttttttttttttt" hidden="1">#REF!</definedName>
    <definedName name="tyu"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4" hidden="1">{"CSheet",#N/A,FALSE,"C";"SmCap",#N/A,FALSE,"VAL1";"GulfCoast",#N/A,FALSE,"VAL1";"nav",#N/A,FALSE,"NAV";"Summary",#N/A,FALSE,"NAV"}</definedName>
    <definedName name="u" hidden="1">{"CSheet",#N/A,FALSE,"C";"SmCap",#N/A,FALSE,"VAL1";"GulfCoast",#N/A,FALSE,"VAL1";"nav",#N/A,FALSE,"NAV";"Summary",#N/A,FALSE,"NAV"}</definedName>
    <definedName name="uio" localSheetId="14"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4"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4"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4" hidden="1">{#N/A,#N/A,FALSE,"Completion of MBudget"}</definedName>
    <definedName name="uuuu" hidden="1">{#N/A,#N/A,FALSE,"Completion of MBudget"}</definedName>
    <definedName name="uuuuuuuuuuuuuuuuuuuuuuuu" localSheetId="14"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4"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4"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4" hidden="1">{#N/A,#N/A,FALSE,"Completion of MBudget"}</definedName>
    <definedName name="V" hidden="1">{#N/A,#N/A,FALSE,"Completion of MBudget"}</definedName>
    <definedName name="vdvcvc" localSheetId="14"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4" hidden="1">{#N/A,#N/A,FALSE,"I&amp;EpDep";"as",#N/A,FALSE,"I&amp;E"}</definedName>
    <definedName name="VG" hidden="1">{#N/A,#N/A,FALSE,"I&amp;EpDep";"as",#N/A,FALSE,"I&amp;E"}</definedName>
    <definedName name="VGC" localSheetId="14" hidden="1">{"Exp",#N/A,FALSE,"Technical";"Sal",#N/A,FALSE,"Technical";"Sum",#N/A,FALSE,"Technical"}</definedName>
    <definedName name="VGC" hidden="1">{"Exp",#N/A,FALSE,"Technical";"Sal",#N/A,FALSE,"Technical";"Sum",#N/A,FALSE,"Technical"}</definedName>
    <definedName name="VJH"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4" hidden="1">{#N/A,#N/A,FALSE,"Ventes V.P. V.U.";#N/A,#N/A,FALSE,"Les Concurences";#N/A,#N/A,FALSE,"DACIA"}</definedName>
    <definedName name="VN" hidden="1">{#N/A,#N/A,FALSE,"Ventes V.P. V.U.";#N/A,#N/A,FALSE,"Les Concurences";#N/A,#N/A,FALSE,"DACIA"}</definedName>
    <definedName name="VN_PDU_Roumanie" localSheetId="14" hidden="1">{#N/A,#N/A,FALSE,"Ventes V.P. V.U.";#N/A,#N/A,FALSE,"Les Concurences";#N/A,#N/A,FALSE,"DACIA"}</definedName>
    <definedName name="VN_PDU_Roumanie" hidden="1">{#N/A,#N/A,FALSE,"Ventes V.P. V.U.";#N/A,#N/A,FALSE,"Les Concurences";#N/A,#N/A,FALSE,"DACIA"}</definedName>
    <definedName name="volume" localSheetId="14" hidden="1">{#N/A,#N/A,FALSE,"Ventes V.P. V.U.";#N/A,#N/A,FALSE,"Les Concurences";#N/A,#N/A,FALSE,"DACIA"}</definedName>
    <definedName name="volume" hidden="1">{#N/A,#N/A,FALSE,"Ventes V.P. V.U.";#N/A,#N/A,FALSE,"Les Concurences";#N/A,#N/A,FALSE,"DACIA"}</definedName>
    <definedName name="VTM_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4" hidden="1">{"orixcsc",#N/A,FALSE,"ORIX CSC";"orixcsc2",#N/A,FALSE,"ORIX CSC"}</definedName>
    <definedName name="vv" hidden="1">{"orixcsc",#N/A,FALSE,"ORIX CSC";"orixcsc2",#N/A,FALSE,"ORIX CSC"}</definedName>
    <definedName name="vvvc" localSheetId="14" hidden="1">{#N/A,#N/A,FALSE,"1"}</definedName>
    <definedName name="vvvc" hidden="1">{#N/A,#N/A,FALSE,"1"}</definedName>
    <definedName name="vvvvvv" localSheetId="14"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4"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4"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4"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4"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4" hidden="1">{#N/A,#N/A,FALSE,"Completion of MBudget"}</definedName>
    <definedName name="vxcbxcvb" hidden="1">{#N/A,#N/A,FALSE,"Completion of MBudget"}</definedName>
    <definedName name="w" localSheetId="14" hidden="1">{"ReportTop",#N/A,FALSE,"report top"}</definedName>
    <definedName name="w" hidden="1">{"ReportTop",#N/A,FALSE,"report top"}</definedName>
    <definedName name="w.vv." localSheetId="14" hidden="1">{"VV_CF",#N/A,FALSE,"VV_B_CF";"VV_IS",#N/A,FALSE,"VV_B_IS";"VV_BS",#N/A,FALSE,"VV_B_BS"}</definedName>
    <definedName name="w.vv." hidden="1">{"VV_CF",#N/A,FALSE,"VV_B_CF";"VV_IS",#N/A,FALSE,"VV_B_IS";"VV_BS",#N/A,FALSE,"VV_B_BS"}</definedName>
    <definedName name="wAS" localSheetId="14"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4" hidden="1">{"AS",#N/A,FALSE,"Dec_BS";"LIAB",#N/A,FALSE,"Dec_BS"}</definedName>
    <definedName name="wdfesefsefefsef" hidden="1">{"AS",#N/A,FALSE,"Dec_BS";"LIAB",#N/A,FALSE,"Dec_BS"}</definedName>
    <definedName name="wedwdwd" hidden="1">#REF!</definedName>
    <definedName name="weee"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4"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4"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4" hidden="1">{#N/A,#N/A,FALSE,"Inhalt 1. Fassung";#N/A,#N/A,FALSE,"Ergebnisrechnung";#N/A,#N/A,FALSE,"Bilanz";#N/A,#N/A,FALSE,"Personal"}</definedName>
    <definedName name="wertet" hidden="1">{#N/A,#N/A,FALSE,"Inhalt 1. Fassung";#N/A,#N/A,FALSE,"Ergebnisrechnung";#N/A,#N/A,FALSE,"Bilanz";#N/A,#N/A,FALSE,"Personal"}</definedName>
    <definedName name="WG" localSheetId="14" hidden="1">{#N/A,#N/A,FALSE,"Ventes V.P. V.U.";#N/A,#N/A,FALSE,"Les Concurences";#N/A,#N/A,FALSE,"DACIA"}</definedName>
    <definedName name="WG" hidden="1">{#N/A,#N/A,FALSE,"Ventes V.P. V.U.";#N/A,#N/A,FALSE,"Les Concurences";#N/A,#N/A,FALSE,"DACIA"}</definedName>
    <definedName name="wko"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hidden="1">#REF!</definedName>
    <definedName name="wqasd"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4" hidden="1">{#N/A,#N/A,FALSE,"Completion of MBudget"}</definedName>
    <definedName name="wqrdqw" hidden="1">{#N/A,#N/A,FALSE,"Completion of MBudget"}</definedName>
    <definedName name="wrg.Tages" localSheetId="14" hidden="1">{"Tages_D",#N/A,FALSE,"Tagesbericht";"Tages_PL",#N/A,FALSE,"Tagesbericht"}</definedName>
    <definedName name="wrg.Tages" hidden="1">{"Tages_D",#N/A,FALSE,"Tagesbericht";"Tages_PL",#N/A,FALSE,"Tagesbericht"}</definedName>
    <definedName name="wrn" localSheetId="14"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4" hidden="1">{"AS",#N/A,FALSE,"Dec_BS";"LIAB",#N/A,FALSE,"Dec_BS"}</definedName>
    <definedName name="wrn." hidden="1">{"AS",#N/A,FALSE,"Dec_BS";"LIAB",#N/A,FALSE,"Dec_BS"}</definedName>
    <definedName name="wrn.2" localSheetId="14"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4"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4" hidden="1">{"Exp",#N/A,FALSE,"Admin";"Sal",#N/A,FALSE,"Admin";"Sum",#N/A,FALSE,"Admin"}</definedName>
    <definedName name="wrn.Admin." hidden="1">{"Exp",#N/A,FALSE,"Admin";"Sal",#N/A,FALSE,"Admin";"Sum",#N/A,FALSE,"Admin"}</definedName>
    <definedName name="wrn.Aging._.and._.Trend._.Analysis." localSheetId="14"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4"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4" hidden="1">{"Ì1",#N/A,FALSE,"Äîáû÷à";"Ì2",#N/A,FALSE,"Äîáû÷à";"Ì3",#N/A,FALSE,"Äîáû÷à";"Ì4",#N/A,FALSE,"Äîáû÷à"}</definedName>
    <definedName name="wrn.Äîáû÷à." hidden="1">{"Ì1",#N/A,FALSE,"Äîáû÷à";"Ì2",#N/A,FALSE,"Äîáû÷à";"Ì3",#N/A,FALSE,"Äîáû÷à";"Ì4",#N/A,FALSE,"Äîáû÷à"}</definedName>
    <definedName name="wrn.alco." localSheetId="14"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4" hidden="1">{#N/A,#N/A,FALSE,"IS-BS MAR"}</definedName>
    <definedName name="wrn.alina." hidden="1">{#N/A,#N/A,FALSE,"IS-BS MAR"}</definedName>
    <definedName name="wrn.Alison._.revsd." localSheetId="14"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4"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4"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4" hidden="1">{#N/A,#N/A,FALSE,"Legal Entities";#N/A,#N/A,FALSE,"Departments";#N/A,#N/A,FALSE,"Chart of Accounts"}</definedName>
    <definedName name="wrn.All._.Three._.Sheets." hidden="1">{#N/A,#N/A,FALSE,"Legal Entities";#N/A,#N/A,FALSE,"Departments";#N/A,#N/A,FALSE,"Chart of Accounts"}</definedName>
    <definedName name="wrn.Alle._.Dashboards._.drucken."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4"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4"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4" hidden="1">{#N/A,#N/A,FALSE,"KCost-DM"}</definedName>
    <definedName name="wrn.anexa1." hidden="1">{#N/A,#N/A,FALSE,"KCost-DM"}</definedName>
    <definedName name="wrn.anexa14." localSheetId="14" hidden="1">{#N/A,#N/A,FALSE,"Cost-";#N/A,#N/A,FALSE,"Cost+"}</definedName>
    <definedName name="wrn.anexa14." hidden="1">{#N/A,#N/A,FALSE,"Cost-";#N/A,#N/A,FALSE,"Cost+"}</definedName>
    <definedName name="wrn.anexa15." localSheetId="14" hidden="1">{#N/A,#N/A,FALSE,"Sale-";#N/A,#N/A,FALSE,"Sale+"}</definedName>
    <definedName name="wrn.anexa15." hidden="1">{#N/A,#N/A,FALSE,"Sale-";#N/A,#N/A,FALSE,"Sale+"}</definedName>
    <definedName name="wrn.anexa16." localSheetId="14" hidden="1">{#N/A,#N/A,FALSE,"FinPl"}</definedName>
    <definedName name="wrn.anexa16." hidden="1">{#N/A,#N/A,FALSE,"FinPl"}</definedName>
    <definedName name="wrn.anexa17." localSheetId="14" hidden="1">{#N/A,#N/A,FALSE,"Amortization Table"}</definedName>
    <definedName name="wrn.anexa17." hidden="1">{#N/A,#N/A,FALSE,"Amortization Table"}</definedName>
    <definedName name="wrn.anexa18." localSheetId="14" hidden="1">{#N/A,#N/A,FALSE,"IncPr";#N/A,#N/A,FALSE,"InCoE"}</definedName>
    <definedName name="wrn.anexa18." hidden="1">{#N/A,#N/A,FALSE,"IncPr";#N/A,#N/A,FALSE,"InCoE"}</definedName>
    <definedName name="wrn.anexa19." localSheetId="14" hidden="1">{#N/A,#N/A,FALSE,"FRR";#N/A,#N/A,FALSE,"ERR"}</definedName>
    <definedName name="wrn.anexa19." hidden="1">{#N/A,#N/A,FALSE,"FRR";#N/A,#N/A,FALSE,"ERR"}</definedName>
    <definedName name="wrn.anexa2." localSheetId="14" hidden="1">{#N/A,#N/A,FALSE,"DeprTabl Rom"}</definedName>
    <definedName name="wrn.anexa2." hidden="1">{#N/A,#N/A,FALSE,"DeprTabl Rom"}</definedName>
    <definedName name="wrn.anexa21." localSheetId="14" hidden="1">{#N/A,#N/A,FALSE,"P&amp;L";#N/A,#N/A,FALSE,"BS";#N/A,#N/A,FALSE,"CF"}</definedName>
    <definedName name="wrn.anexa21." hidden="1">{#N/A,#N/A,FALSE,"P&amp;L";#N/A,#N/A,FALSE,"BS";#N/A,#N/A,FALSE,"CF"}</definedName>
    <definedName name="wrn.anexa22." localSheetId="14" hidden="1">{#N/A,#N/A,FALSE,"Ratio"}</definedName>
    <definedName name="wrn.anexa22." hidden="1">{#N/A,#N/A,FALSE,"Ratio"}</definedName>
    <definedName name="wrn.anexa23." localSheetId="14" hidden="1">{#N/A,#N/A,FALSE,"Forex"}</definedName>
    <definedName name="wrn.anexa23." hidden="1">{#N/A,#N/A,FALSE,"Forex"}</definedName>
    <definedName name="wrn.anexa26." localSheetId="14" hidden="1">{#N/A,#N/A,FALSE,"SAnFRR";#N/A,#N/A,FALSE,"SAnERR"}</definedName>
    <definedName name="wrn.anexa26." hidden="1">{#N/A,#N/A,FALSE,"SAnFRR";#N/A,#N/A,FALSE,"SAnERR"}</definedName>
    <definedName name="wrn.anexa3." localSheetId="14" hidden="1">{#N/A,#N/A,FALSE,"KCost"}</definedName>
    <definedName name="wrn.anexa3." hidden="1">{#N/A,#N/A,FALSE,"KCost"}</definedName>
    <definedName name="wrn.application." localSheetId="14"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4" hidden="1">{"Exp",#N/A,FALSE,"Aquisitions";"Sal",#N/A,FALSE,"Aquisitions";"Sum",#N/A,FALSE,"Aquisitions"}</definedName>
    <definedName name="wrn.Aqn." hidden="1">{"Exp",#N/A,FALSE,"Aquisitions";"Sal",#N/A,FALSE,"Aquisitions";"Sum",#N/A,FALSE,"Aquisitions"}</definedName>
    <definedName name="wrn.Asia._.Total._.Variance." localSheetId="14" hidden="1">{#N/A,#N/A,FALSE,"Asia"}</definedName>
    <definedName name="wrn.Asia._.Total._.Variance." hidden="1">{#N/A,#N/A,FALSE,"Asia"}</definedName>
    <definedName name="wrn.BALANTA." localSheetId="14" hidden="1">{#N/A,#N/A,FALSE,"Balanta";#N/A,#N/A,FALSE,"Balanta"}</definedName>
    <definedName name="wrn.BALANTA." hidden="1">{#N/A,#N/A,FALSE,"Balanta";#N/A,#N/A,FALSE,"Balanta"}</definedName>
    <definedName name="wrn.Base." localSheetId="14" hidden="1">{"Base_Economics",#N/A,FALSE,"BP Amoco Summary";"Base_MOD_CashFlows",#N/A,FALSE,"BP Amoco Summary"}</definedName>
    <definedName name="wrn.Base." hidden="1">{"Base_Economics",#N/A,FALSE,"BP Amoco Summary";"Base_MOD_CashFlows",#N/A,FALSE,"BP Amoco Summary"}</definedName>
    <definedName name="wrn.Belegschaftsbericht." localSheetId="14"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4"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4"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4"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4"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4" hidden="1">{#N/A,#N/A,FALSE,"F_Plan";#N/A,#N/A,FALSE,"Parameter"}</definedName>
    <definedName name="wrn.BPlan." hidden="1">{#N/A,#N/A,FALSE,"F_Plan";#N/A,#N/A,FALSE,"Parameter"}</definedName>
    <definedName name="wrn.BS." localSheetId="14" hidden="1">{"AS",#N/A,FALSE,"Dec_BS";"LIAB",#N/A,FALSE,"Dec_BS"}</definedName>
    <definedName name="wrn.BS." hidden="1">{"AS",#N/A,FALSE,"Dec_BS";"LIAB",#N/A,FALSE,"Dec_BS"}</definedName>
    <definedName name="wrn.BS.1" localSheetId="14" hidden="1">{"AS",#N/A,FALSE,"Dec_BS";"LIAB",#N/A,FALSE,"Dec_BS"}</definedName>
    <definedName name="wrn.BS.1" hidden="1">{"AS",#N/A,FALSE,"Dec_BS";"LIAB",#N/A,FALSE,"Dec_BS"}</definedName>
    <definedName name="wrn.BU_Report_Book."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4" hidden="1">{"Cumm_TH",#N/A,FALSE,"IS";"BS_TH",#N/A,FALSE,"98_B_BS";"Cumm_TH",#N/A,FALSE,"98_B_CF"}</definedName>
    <definedName name="wrn.Budget." hidden="1">{"Cumm_TH",#N/A,FALSE,"IS";"BS_TH",#N/A,FALSE,"98_B_BS";"Cumm_TH",#N/A,FALSE,"98_B_CF"}</definedName>
    <definedName name="wrn.Budget._.draft." localSheetId="14" hidden="1">{#N/A,#N/A,FALSE,"Valsum";#N/A,#N/A,FALSE,"Value";#N/A,#N/A,FALSE,"Tonnes";#N/A,#N/A,FALSE,"PackVal"}</definedName>
    <definedName name="wrn.Budget._.draft." hidden="1">{#N/A,#N/A,FALSE,"Valsum";#N/A,#N/A,FALSE,"Value";#N/A,#N/A,FALSE,"Tonnes";#N/A,#N/A,FALSE,"PackVal"}</definedName>
    <definedName name="wrn.budget._.forms." localSheetId="14"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4"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4" hidden="1">{"Bus_Plan_Sht",#N/A,FALSE,"Bus Plan Sht"}</definedName>
    <definedName name="wrn.Bus._.Plan." hidden="1">{"Bus_Plan_Sht",#N/A,FALSE,"Bus Plan Sht"}</definedName>
    <definedName name="wrn.Business._.Lines."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4"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4" hidden="1">{#N/A,#N/A,FALSE,"Grafik Vermögen";#N/A,#N/A,FALSE,"Grafik Finanz";#N/A,#N/A,FALSE,"Grafik Erfolg"}</definedName>
    <definedName name="wrn.BWL._.Grafik." hidden="1">{#N/A,#N/A,FALSE,"Grafik Vermögen";#N/A,#N/A,FALSE,"Grafik Finanz";#N/A,#N/A,FALSE,"Grafik Erfolg"}</definedName>
    <definedName name="wrn.ByMonth_Actuals." localSheetId="14"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4" hidden="1">{#N/A,#N/A,FALSE,"DI 2 YEAR MASTER SCHEDULE"}</definedName>
    <definedName name="wrn.CapersPlotter." hidden="1">{#N/A,#N/A,FALSE,"DI 2 YEAR MASTER SCHEDULE"}</definedName>
    <definedName name="wrn.CEG._.BMI._.9798." localSheetId="14"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4"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4"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4"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4"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4" hidden="1">{"BS_TH",#N/A,FALSE,"MPI_ConsBS_Adj";"Cumm_TH",#N/A,FALSE,"MPI_ConsCF_Adj"}</definedName>
    <definedName name="wrn.Cons_Adj." hidden="1">{"BS_TH",#N/A,FALSE,"MPI_ConsBS_Adj";"Cumm_TH",#N/A,FALSE,"MPI_ConsCF_Adj"}</definedName>
    <definedName name="wrn.cons_adj.1" localSheetId="14" hidden="1">{"BS_TH",#N/A,FALSE,"MPI_ConsBS_Adj";"Cumm_TH",#N/A,FALSE,"MPI_ConsCF_Adj"}</definedName>
    <definedName name="wrn.cons_adj.1" hidden="1">{"BS_TH",#N/A,FALSE,"MPI_ConsBS_Adj";"Cumm_TH",#N/A,FALSE,"MPI_ConsCF_Adj"}</definedName>
    <definedName name="wrn.Conservative." localSheetId="14"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4"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4" hidden="1">{#N/A,#N/A,FALSE,"Contribution Analysis"}</definedName>
    <definedName name="wrn.contribution." hidden="1">{#N/A,#N/A,FALSE,"Contribution Analysis"}</definedName>
    <definedName name="wrn.copeland." localSheetId="14"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4"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4" hidden="1">{"ReportTop",#N/A,FALSE,"report top"}</definedName>
    <definedName name="wrn.cotop." hidden="1">{"ReportTop",#N/A,FALSE,"report top"}</definedName>
    <definedName name="wrn.crt._.cost._.calculation." localSheetId="14"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4" hidden="1">{"orixcsc",#N/A,FALSE,"ORIX CSC";"orixcsc2",#N/A,FALSE,"ORIX CSC"}</definedName>
    <definedName name="wrn.csc." hidden="1">{"orixcsc",#N/A,FALSE,"ORIX CSC";"orixcsc2",#N/A,FALSE,"ORIX CSC"}</definedName>
    <definedName name="wrn.csc2." localSheetId="14" hidden="1">{#N/A,#N/A,FALSE,"ORIX CSC"}</definedName>
    <definedName name="wrn.csc2." hidden="1">{#N/A,#N/A,FALSE,"ORIX CSC"}</definedName>
    <definedName name="wrn.dcf." localSheetId="14"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4"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4"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4"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4"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4"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4" hidden="1">{"Exp",#N/A,FALSE,"Dir of Prg Off";"Sal",#N/A,FALSE,"Dir of Prg Off";"Sum",#N/A,FALSE,"Dir of Prg Off"}</definedName>
    <definedName name="wrn.Dir._.Of._.Prg._.Off." hidden="1">{"Exp",#N/A,FALSE,"Dir of Prg Off";"Sal",#N/A,FALSE,"Dir of Prg Off";"Sum",#N/A,FALSE,"Dir of Prg Off"}</definedName>
    <definedName name="wrn.dir._of._.Prg._.off.1" localSheetId="14" hidden="1">{"Exp",#N/A,FALSE,"Dir of Prg Off";"Sal",#N/A,FALSE,"Dir of Prg Off";"Sum",#N/A,FALSE,"Dir of Prg Off"}</definedName>
    <definedName name="wrn.dir._of._.Prg._.off.1" hidden="1">{"Exp",#N/A,FALSE,"Dir of Prg Off";"Sal",#N/A,FALSE,"Dir of Prg Off";"Sum",#N/A,FALSE,"Dir of Prg Off"}</definedName>
    <definedName name="wrn.dir._of._.Prg._.off.1." localSheetId="14" hidden="1">{"Exp",#N/A,FALSE,"Dir of Prg Off";"Sal",#N/A,FALSE,"Dir of Prg Off";"Sum",#N/A,FALSE,"Dir of Prg Off"}</definedName>
    <definedName name="wrn.dir._of._.Prg._.off.1." hidden="1">{"Exp",#N/A,FALSE,"Dir of Prg Off";"Sal",#N/A,FALSE,"Dir of Prg Off";"Sum",#N/A,FALSE,"Dir of Prg Off"}</definedName>
    <definedName name="wrn.DMark." localSheetId="14" hidden="1">{#N/A,#N/A,FALSE,"DM ACS";#N/A,#N/A,FALSE,"DM P&amp;L";#N/A,#N/A,FALSE,"DM BS";#N/A,#N/A,FALSE,"DM CF"}</definedName>
    <definedName name="wrn.DMark." hidden="1">{#N/A,#N/A,FALSE,"DM ACS";#N/A,#N/A,FALSE,"DM P&amp;L";#N/A,#N/A,FALSE,"DM BS";#N/A,#N/A,FALSE,"DM CF"}</definedName>
    <definedName name="wrn.Dollars." localSheetId="14" hidden="1">{#N/A,#N/A,FALSE,"$ ACS";#N/A,#N/A,FALSE,"$ P&amp;L";#N/A,#N/A,FALSE,"$ BS";#N/A,#N/A,FALSE,"$ CF"}</definedName>
    <definedName name="wrn.Dollars." hidden="1">{#N/A,#N/A,FALSE,"$ ACS";#N/A,#N/A,FALSE,"$ P&amp;L";#N/A,#N/A,FALSE,"$ BS";#N/A,#N/A,FALSE,"$ CF"}</definedName>
    <definedName name="wrn.Draft._.Monthly._.Results." localSheetId="14"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4" hidden="1">{#N/A,#N/A,TRUE,"5.2 LIVRARI (TROL)-BURO"}</definedName>
    <definedName name="wrn.druck14." hidden="1">{#N/A,#N/A,TRUE,"5.2 LIVRARI (TROL)-BURO"}</definedName>
    <definedName name="wrn.Edutainment._.Priority._.List." localSheetId="14" hidden="1">{#N/A,#N/A,FALSE,"DI 2 YEAR MASTER SCHEDULE"}</definedName>
    <definedName name="wrn.Edutainment._.Priority._.List." hidden="1">{#N/A,#N/A,FALSE,"DI 2 YEAR MASTER SCHEDULE"}</definedName>
    <definedName name="wrn.ehmd." localSheetId="14" hidden="1">{#N/A,#N/A,FALSE,"EHMD SK";#N/A,#N/A,FALSE,"EHMD RG"}</definedName>
    <definedName name="wrn.ehmd." hidden="1">{#N/A,#N/A,FALSE,"EHMD SK";#N/A,#N/A,FALSE,"EHMD RG"}</definedName>
    <definedName name="wrn.Ergebnisbericht._.Hellma." localSheetId="14"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4"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4" hidden="1">{#N/A,#N/A,FALSE,"ERLBIL";#N/A,#N/A,FALSE,"ERLGUV"}</definedName>
    <definedName name="wrn.Erläuterungen." hidden="1">{#N/A,#N/A,FALSE,"ERLBIL";#N/A,#N/A,FALSE,"ERLGUV"}</definedName>
    <definedName name="wrn.Estimated._.Tax._.Payment." localSheetId="14" hidden="1">{"FSC Cons",#N/A,FALSE,"FSC Cons";"Cisco",#N/A,FALSE,"Cisco";#N/A,#N/A,FALSE,"FY97 YTD"}</definedName>
    <definedName name="wrn.Estimated._.Tax._.Payment." hidden="1">{"FSC Cons",#N/A,FALSE,"FSC Cons";"Cisco",#N/A,FALSE,"Cisco";#N/A,#N/A,FALSE,"FY97 YTD"}</definedName>
    <definedName name="wrn.Eurofinance91125." localSheetId="14" hidden="1">{#N/A,#N/A,TRUE,"Fields";#N/A,#N/A,TRUE,"Sens"}</definedName>
    <definedName name="wrn.Eurofinance91125." hidden="1">{#N/A,#N/A,TRUE,"Fields";#N/A,#N/A,TRUE,"Sens"}</definedName>
    <definedName name="wrn.Exec." localSheetId="14"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4"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4"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4"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4"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4"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4"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4"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4"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4"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4"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4"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4"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4"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4"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4" hidden="1">{"Sum",#N/A,FALSE,"Finance";"Exp",#N/A,FALSE,"Finance";"Sal",#N/A,FALSE,"Finance"}</definedName>
    <definedName name="wrn.Fin." hidden="1">{"Sum",#N/A,FALSE,"Finance";"Exp",#N/A,FALSE,"Finance";"Sal",#N/A,FALSE,"Finance"}</definedName>
    <definedName name="wrn.fin.1" localSheetId="14" hidden="1">{"Sum",#N/A,FALSE,"Finance";"Exp",#N/A,FALSE,"Finance";"Sal",#N/A,FALSE,"Finance"}</definedName>
    <definedName name="wrn.fin.1" hidden="1">{"Sum",#N/A,FALSE,"Finance";"Exp",#N/A,FALSE,"Finance";"Sal",#N/A,FALSE,"Finance"}</definedName>
    <definedName name="wrn.fin.1_1" localSheetId="14" hidden="1">{"Sum",#N/A,FALSE,"Finance";"Exp",#N/A,FALSE,"Finance";"Sal",#N/A,FALSE,"Finance"}</definedName>
    <definedName name="wrn.fin.1_1" hidden="1">{"Sum",#N/A,FALSE,"Finance";"Exp",#N/A,FALSE,"Finance";"Sal",#N/A,FALSE,"Finance"}</definedName>
    <definedName name="wrn.Fin.2" localSheetId="14" hidden="1">{"Sum",#N/A,FALSE,"Finance";"Exp",#N/A,FALSE,"Finance";"Sal",#N/A,FALSE,"Finance"}</definedName>
    <definedName name="wrn.Fin.2" hidden="1">{"Sum",#N/A,FALSE,"Finance";"Exp",#N/A,FALSE,"Finance";"Sal",#N/A,FALSE,"Finance"}</definedName>
    <definedName name="wrn.FINANCE1." localSheetId="14" hidden="1">{#N/A,#N/A,FALSE,"Finance"}</definedName>
    <definedName name="wrn.FINANCE1." hidden="1">{#N/A,#N/A,FALSE,"Finance"}</definedName>
    <definedName name="wrn.Firmenbuch." localSheetId="14"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4"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4" hidden="1">{"frvgl_ag",#N/A,FALSE,"FRPRINT";"frvgl_domestic",#N/A,FALSE,"FRPRINT";"frvgl_int_sales",#N/A,FALSE,"FRPRINT"}</definedName>
    <definedName name="wrn.FRVGL_AG." hidden="1">{"frvgl_ag",#N/A,FALSE,"FRPRINT";"frvgl_domestic",#N/A,FALSE,"FRPRINT";"frvgl_int_sales",#N/A,FALSE,"FRPRINT"}</definedName>
    <definedName name="wrn.Full._.Month._.Report." localSheetId="14"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4" hidden="1">{#N/A,#N/A,FALSE,"FUSITE SK";#N/A,#N/A,FALSE,"FUSITE RG"}</definedName>
    <definedName name="wrn.fusite." hidden="1">{#N/A,#N/A,FALSE,"FUSITE SK";#N/A,#N/A,FALSE,"FUSITE RG"}</definedName>
    <definedName name="wrn.GD_Off." localSheetId="14" hidden="1">{"Exp",#N/A,FALSE,"GD Office";"Sal",#N/A,FALSE,"GD Office";"Sum",#N/A,FALSE,"GD Office"}</definedName>
    <definedName name="wrn.GD_Off." hidden="1">{"Exp",#N/A,FALSE,"GD Office";"Sal",#N/A,FALSE,"GD Office";"Sum",#N/A,FALSE,"GD Office"}</definedName>
    <definedName name="wrn.GD_Off._1" localSheetId="14" hidden="1">{"Exp",#N/A,FALSE,"GD Office";"Sal",#N/A,FALSE,"GD Office";"Sum",#N/A,FALSE,"GD Office"}</definedName>
    <definedName name="wrn.GD_Off._1" hidden="1">{"Exp",#N/A,FALSE,"GD Office";"Sal",#N/A,FALSE,"GD Office";"Sum",#N/A,FALSE,"GD Office"}</definedName>
    <definedName name="wrn.GD_off.1" localSheetId="14" hidden="1">{"Exp",#N/A,FALSE,"GD Office";"Sal",#N/A,FALSE,"GD Office";"Sum",#N/A,FALSE,"GD Office"}</definedName>
    <definedName name="wrn.GD_off.1" hidden="1">{"Exp",#N/A,FALSE,"GD Office";"Sal",#N/A,FALSE,"GD Office";"Sum",#N/A,FALSE,"GD Office"}</definedName>
    <definedName name="wrn.GD_off.1.2" localSheetId="14" hidden="1">{"Exp",#N/A,FALSE,"GD Office";"Sal",#N/A,FALSE,"GD Office";"Sum",#N/A,FALSE,"GD Office"}</definedName>
    <definedName name="wrn.GD_off.1.2" hidden="1">{"Exp",#N/A,FALSE,"GD Office";"Sal",#N/A,FALSE,"GD Office";"Sum",#N/A,FALSE,"GD Office"}</definedName>
    <definedName name="wrn.GD_Res." localSheetId="14" hidden="1">{"Sal",#N/A,FALSE,"GD Research";"Sum",#N/A,FALSE,"GD Research";"Exp",#N/A,FALSE,"GD Research"}</definedName>
    <definedName name="wrn.GD_Res." hidden="1">{"Sal",#N/A,FALSE,"GD Research";"Sum",#N/A,FALSE,"GD Research";"Exp",#N/A,FALSE,"GD Research"}</definedName>
    <definedName name="wrn.GD_Res.1" localSheetId="14" hidden="1">{"Sal",#N/A,FALSE,"GD Research";"Sum",#N/A,FALSE,"GD Research";"Exp",#N/A,FALSE,"GD Research"}</definedName>
    <definedName name="wrn.GD_Res.1" hidden="1">{"Sal",#N/A,FALSE,"GD Research";"Sum",#N/A,FALSE,"GD Research";"Exp",#N/A,FALSE,"GD Research"}</definedName>
    <definedName name="wrn.GD_Res.2" localSheetId="14" hidden="1">{"Sal",#N/A,FALSE,"GD Research";"Sum",#N/A,FALSE,"GD Research";"Exp",#N/A,FALSE,"GD Research"}</definedName>
    <definedName name="wrn.GD_Res.2" hidden="1">{"Sal",#N/A,FALSE,"GD Research";"Sum",#N/A,FALSE,"GD Research";"Exp",#N/A,FALSE,"GD Research"}</definedName>
    <definedName name="wrn.GD_Trng." localSheetId="14" hidden="1">{"Sum",#N/A,FALSE,"GD Training";"Exp",#N/A,FALSE,"GD Training";"Sal",#N/A,FALSE,"GD Training"}</definedName>
    <definedName name="wrn.GD_Trng." hidden="1">{"Sum",#N/A,FALSE,"GD Training";"Exp",#N/A,FALSE,"GD Training";"Sal",#N/A,FALSE,"GD Training"}</definedName>
    <definedName name="wrn.GD_Trng.1" localSheetId="14" hidden="1">{"Sum",#N/A,FALSE,"GD Training";"Exp",#N/A,FALSE,"GD Training";"Sal",#N/A,FALSE,"GD Training"}</definedName>
    <definedName name="wrn.GD_Trng.1" hidden="1">{"Sum",#N/A,FALSE,"GD Training";"Exp",#N/A,FALSE,"GD Training";"Sal",#N/A,FALSE,"GD Training"}</definedName>
    <definedName name="wrn.GD_trng.1.2" localSheetId="14" hidden="1">{"Sum",#N/A,FALSE,"GD Training";"Exp",#N/A,FALSE,"GD Training";"Sal",#N/A,FALSE,"GD Training"}</definedName>
    <definedName name="wrn.GD_trng.1.2" hidden="1">{"Sum",#N/A,FALSE,"GD Training";"Exp",#N/A,FALSE,"GD Training";"Sal",#N/A,FALSE,"GD Training"}</definedName>
    <definedName name="wrn.GD_Trng.2" localSheetId="14" hidden="1">{"Sum",#N/A,FALSE,"GD Training";"Exp",#N/A,FALSE,"GD Training";"Sal",#N/A,FALSE,"GD Training"}</definedName>
    <definedName name="wrn.GD_Trng.2" hidden="1">{"Sum",#N/A,FALSE,"GD Training";"Exp",#N/A,FALSE,"GD Training";"Sal",#N/A,FALSE,"GD Training"}</definedName>
    <definedName name="wrn.GDRes.1_2" localSheetId="14" hidden="1">{"Sal",#N/A,FALSE,"GD Research";"Sum",#N/A,FALSE,"GD Research";"Exp",#N/A,FALSE,"GD Research"}</definedName>
    <definedName name="wrn.GDRes.1_2" hidden="1">{"Sal",#N/A,FALSE,"GD Research";"Sum",#N/A,FALSE,"GD Research";"Exp",#N/A,FALSE,"GD Research"}</definedName>
    <definedName name="wrn.graph." localSheetId="14"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4" hidden="1">{"fleisch",#N/A,FALSE,"WG HK";"food",#N/A,FALSE,"WG HK";"hartwaren",#N/A,FALSE,"WG HK";"weichwaren",#N/A,FALSE,"WG HK"}</definedName>
    <definedName name="wrn.Grup" hidden="1">{"fleisch",#N/A,FALSE,"WG HK";"food",#N/A,FALSE,"WG HK";"hartwaren",#N/A,FALSE,"WG HK";"weichwaren",#N/A,FALSE,"WG HK"}</definedName>
    <definedName name="wrn.Hollywood._.FF." localSheetId="14"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4" hidden="1">{"Exp",#N/A,FALSE,"Human_Res";"Sal",#N/A,FALSE,"Human_Res";"Sum",#N/A,FALSE,"Human_Res"}</definedName>
    <definedName name="wrn.Hum_Res." hidden="1">{"Exp",#N/A,FALSE,"Human_Res";"Sal",#N/A,FALSE,"Human_Res";"Sum",#N/A,FALSE,"Human_Res"}</definedName>
    <definedName name="wrn.Hum_Res.1" localSheetId="14" hidden="1">{"Exp",#N/A,FALSE,"Human_Res";"Sal",#N/A,FALSE,"Human_Res";"Sum",#N/A,FALSE,"Human_Res"}</definedName>
    <definedName name="wrn.Hum_Res.1" hidden="1">{"Exp",#N/A,FALSE,"Human_Res";"Sal",#N/A,FALSE,"Human_Res";"Sum",#N/A,FALSE,"Human_Res"}</definedName>
    <definedName name="wrn.Hum_Res.1_2" localSheetId="14" hidden="1">{"Exp",#N/A,FALSE,"Human_Res";"Sal",#N/A,FALSE,"Human_Res";"Sum",#N/A,FALSE,"Human_Res"}</definedName>
    <definedName name="wrn.Hum_Res.1_2" hidden="1">{"Exp",#N/A,FALSE,"Human_Res";"Sal",#N/A,FALSE,"Human_Res";"Sum",#N/A,FALSE,"Human_Res"}</definedName>
    <definedName name="wrn.Hum_Res.2" localSheetId="14" hidden="1">{"Exp",#N/A,FALSE,"Human_Res";"Sal",#N/A,FALSE,"Human_Res";"Sum",#N/A,FALSE,"Human_Res"}</definedName>
    <definedName name="wrn.Hum_Res.2" hidden="1">{"Exp",#N/A,FALSE,"Human_Res";"Sal",#N/A,FALSE,"Human_Res";"Sum",#N/A,FALSE,"Human_Res"}</definedName>
    <definedName name="wrn.IMPR." localSheetId="14"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4" hidden="1">{"12 mois TARIF",#N/A,FALSE,"SLEVMI 12M"}</definedName>
    <definedName name="wrn.IMPR.TOT." hidden="1">{"12 mois TARIF",#N/A,FALSE,"SLEVMI 12M"}</definedName>
    <definedName name="wrn.Incremental." localSheetId="14"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4"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4"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4" hidden="1">{"assumptions",#N/A,FALSE,"Scenario 1";"valuation",#N/A,FALSE,"Scenario 1"}</definedName>
    <definedName name="wrn.IPO._.Valuation." hidden="1">{"assumptions",#N/A,FALSE,"Scenario 1";"valuation",#N/A,FALSE,"Scenario 1"}</definedName>
    <definedName name="wrn.IPSO." localSheetId="14" hidden="1">{"IPSO Devise",#N/A,FALSE,"IPSO";"IPSO FRF",#N/A,FALSE,"IPSO"}</definedName>
    <definedName name="wrn.IPSO." hidden="1">{"IPSO Devise",#N/A,FALSE,"IPSO";"IPSO FRF",#N/A,FALSE,"IPSO"}</definedName>
    <definedName name="wrn.IS_EXec_New." localSheetId="14"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4"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4"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4"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4" hidden="1">{#N/A,#N/A,FALSE,"BILANZ";#N/A,#N/A,FALSE,"GUV";#N/A,#N/A,FALSE,"ANLAGEN";#N/A,#N/A,FALSE,"ANHANG"}</definedName>
    <definedName name="wrn.JA." hidden="1">{#N/A,#N/A,FALSE,"BILANZ";#N/A,#N/A,FALSE,"GUV";#N/A,#N/A,FALSE,"ANLAGEN";#N/A,#N/A,FALSE,"ANHANG"}</definedName>
    <definedName name="wrn.Japan_Capers_Ed._.Pub." localSheetId="14" hidden="1">{"Japan_Capers_Ed_Pub",#N/A,FALSE,"DI 2 YEAR MASTER SCHEDULE"}</definedName>
    <definedName name="wrn.Japan_Capers_Ed._.Pub." hidden="1">{"Japan_Capers_Ed_Pub",#N/A,FALSE,"DI 2 YEAR MASTER SCHEDULE"}</definedName>
    <definedName name="wrn.JODM._.Graphs." localSheetId="14"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4"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4"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4"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4"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4"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4" hidden="1">{"LBO Summary",#N/A,FALSE,"Summary"}</definedName>
    <definedName name="wrn.LBO._.Summary." hidden="1">{"LBO Summary",#N/A,FALSE,"Summary"}</definedName>
    <definedName name="wrn.Lcl_TV." localSheetId="14" hidden="1">{"Sum",#N/A,FALSE,"Local TV";"Exp",#N/A,FALSE,"Local TV";"Sal",#N/A,FALSE,"Local TV"}</definedName>
    <definedName name="wrn.Lcl_TV." hidden="1">{"Sum",#N/A,FALSE,"Local TV";"Exp",#N/A,FALSE,"Local TV";"Sal",#N/A,FALSE,"Local TV"}</definedName>
    <definedName name="wrn.Lcl_TV.1" localSheetId="14" hidden="1">{"Sum",#N/A,FALSE,"Local TV";"Exp",#N/A,FALSE,"Local TV";"Sal",#N/A,FALSE,"Local TV"}</definedName>
    <definedName name="wrn.Lcl_TV.1" hidden="1">{"Sum",#N/A,FALSE,"Local TV";"Exp",#N/A,FALSE,"Local TV";"Sal",#N/A,FALSE,"Local TV"}</definedName>
    <definedName name="wrn.Lcl_TV.1_2" localSheetId="14" hidden="1">{"Sum",#N/A,FALSE,"Local TV";"Exp",#N/A,FALSE,"Local TV";"Sal",#N/A,FALSE,"Local TV"}</definedName>
    <definedName name="wrn.Lcl_TV.1_2" hidden="1">{"Sum",#N/A,FALSE,"Local TV";"Exp",#N/A,FALSE,"Local TV";"Sal",#N/A,FALSE,"Local TV"}</definedName>
    <definedName name="wrn.Lcl_TV.2" localSheetId="14" hidden="1">{"Sum",#N/A,FALSE,"Local TV";"Exp",#N/A,FALSE,"Local TV";"Sal",#N/A,FALSE,"Local TV"}</definedName>
    <definedName name="wrn.Lcl_TV.2" hidden="1">{"Sum",#N/A,FALSE,"Local TV";"Exp",#N/A,FALSE,"Local TV";"Sal",#N/A,FALSE,"Local TV"}</definedName>
    <definedName name="wrn.liqplan." localSheetId="14" hidden="1">{#N/A,#N/A,TRUE,"liquidity plan";#N/A,#N/A,TRUE,"Invoices payment";#N/A,#N/A,TRUE,"Deposit"}</definedName>
    <definedName name="wrn.liqplan." hidden="1">{#N/A,#N/A,TRUE,"liquidity plan";#N/A,#N/A,TRUE,"Invoices payment";#N/A,#N/A,TRUE,"Deposit"}</definedName>
    <definedName name="wrn.list" localSheetId="14" hidden="1">{"weichwaren",#N/A,FALSE,"Liste 1";"hartwaren",#N/A,FALSE,"Liste 1";"food",#N/A,FALSE,"Liste 1";"fleisch",#N/A,FALSE,"Liste 1"}</definedName>
    <definedName name="wrn.list" hidden="1">{"weichwaren",#N/A,FALSE,"Liste 1";"hartwaren",#N/A,FALSE,"Liste 1";"food",#N/A,FALSE,"Liste 1";"fleisch",#N/A,FALSE,"Liste 1"}</definedName>
    <definedName name="wrn.LISTE." localSheetId="14" hidden="1">{"weichwaren",#N/A,FALSE,"Liste 1";"hartwaren",#N/A,FALSE,"Liste 1";"food",#N/A,FALSE,"Liste 1";"fleisch",#N/A,FALSE,"Liste 1"}</definedName>
    <definedName name="wrn.LISTE." hidden="1">{"weichwaren",#N/A,FALSE,"Liste 1";"hartwaren",#N/A,FALSE,"Liste 1";"food",#N/A,FALSE,"Liste 1";"fleisch",#N/A,FALSE,"Liste 1"}</definedName>
    <definedName name="wrn.Litll2." localSheetId="14"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4"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4"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4"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4"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4"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4" hidden="1">{#N/A,#N/A,FALSE,"Ventes V.P. V.U.";#N/A,#N/A,FALSE,"Les Concurences";#N/A,#N/A,FALSE,"DACIA"}</definedName>
    <definedName name="wrn.Market._.ROMANIA." hidden="1">{#N/A,#N/A,FALSE,"Ventes V.P. V.U.";#N/A,#N/A,FALSE,"Les Concurences";#N/A,#N/A,FALSE,"DACIA"}</definedName>
    <definedName name="wrn.Markt." localSheetId="14" hidden="1">{"Absatz",#N/A,FALSE,"Markt";"markt",#N/A,FALSE,"Markt"}</definedName>
    <definedName name="wrn.Markt." hidden="1">{"Absatz",#N/A,FALSE,"Markt";"markt",#N/A,FALSE,"Markt"}</definedName>
    <definedName name="wrn.MB." localSheetId="14"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4"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4" hidden="1">{"Meas",#N/A,FALSE,"Tot Europe"}</definedName>
    <definedName name="wrn.Measurement." hidden="1">{"Meas",#N/A,FALSE,"Tot Europe"}</definedName>
    <definedName name="wrn.Mittelfristplan._.Tschechien." localSheetId="14"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4"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4"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4"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4"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4" hidden="1">{#N/A,#N/A,FALSE,"Completion of MBudget"}</definedName>
    <definedName name="wrn.Monthly." hidden="1">{#N/A,#N/A,FALSE,"Completion of MBudget"}</definedName>
    <definedName name="wrn.Monthly._.Waste._.Report." localSheetId="14"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4"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4"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4" hidden="1">{"MV_CF",#N/A,FALSE,"MV_B_CF";"MV_Cumm",#N/A,FALSE,"MV_B_IS";"MV_BS",#N/A,FALSE,"MV_B_BS"}</definedName>
    <definedName name="wrn.MV." hidden="1">{"MV_CF",#N/A,FALSE,"MV_B_CF";"MV_Cumm",#N/A,FALSE,"MV_B_IS";"MV_BS",#N/A,FALSE,"MV_B_BS"}</definedName>
    <definedName name="wrn.MV.1" localSheetId="14" hidden="1">{"MV_CF",#N/A,FALSE,"MV_B_CF";"MV_Cumm",#N/A,FALSE,"MV_B_IS";"MV_BS",#N/A,FALSE,"MV_B_BS"}</definedName>
    <definedName name="wrn.MV.1" hidden="1">{"MV_CF",#N/A,FALSE,"MV_B_CF";"MV_Cumm",#N/A,FALSE,"MV_B_IS";"MV_BS",#N/A,FALSE,"MV_B_BS"}</definedName>
    <definedName name="wrn.MV.1_2" localSheetId="14" hidden="1">{"MV_CF",#N/A,FALSE,"MV_B_CF";"MV_Cumm",#N/A,FALSE,"MV_B_IS";"MV_BS",#N/A,FALSE,"MV_B_BS"}</definedName>
    <definedName name="wrn.MV.1_2" hidden="1">{"MV_CF",#N/A,FALSE,"MV_B_CF";"MV_Cumm",#N/A,FALSE,"MV_B_IS";"MV_BS",#N/A,FALSE,"MV_B_BS"}</definedName>
    <definedName name="wrn.MV.1_3" localSheetId="14" hidden="1">{"MV_CF",#N/A,FALSE,"MV_B_CF";"MV_Cumm",#N/A,FALSE,"MV_B_IS";"MV_BS",#N/A,FALSE,"MV_B_BS"}</definedName>
    <definedName name="wrn.MV.1_3" hidden="1">{"MV_CF",#N/A,FALSE,"MV_B_CF";"MV_Cumm",#N/A,FALSE,"MV_B_IS";"MV_BS",#N/A,FALSE,"MV_B_BS"}</definedName>
    <definedName name="wrn.New." localSheetId="14" hidden="1">{"New_Tan",#N/A,FALSE,"Slides_New";"New_Sum",#N/A,FALSE,"Slides_New";"New_Int",#N/A,FALSE,"Slides_New"}</definedName>
    <definedName name="wrn.New." hidden="1">{"New_Tan",#N/A,FALSE,"Slides_New";"New_Sum",#N/A,FALSE,"Slides_New";"New_Int",#N/A,FALSE,"Slides_New"}</definedName>
    <definedName name="wrn.new.1" localSheetId="14" hidden="1">{"New_Tan",#N/A,FALSE,"Slides_New";"New_Sum",#N/A,FALSE,"Slides_New";"New_Int",#N/A,FALSE,"Slides_New"}</definedName>
    <definedName name="wrn.new.1" hidden="1">{"New_Tan",#N/A,FALSE,"Slides_New";"New_Sum",#N/A,FALSE,"Slides_New";"New_Int",#N/A,FALSE,"Slides_New"}</definedName>
    <definedName name="wrn.new.1_3" localSheetId="14" hidden="1">{"New_Tan",#N/A,FALSE,"Slides_New";"New_Sum",#N/A,FALSE,"Slides_New";"New_Int",#N/A,FALSE,"Slides_New"}</definedName>
    <definedName name="wrn.new.1_3" hidden="1">{"New_Tan",#N/A,FALSE,"Slides_New";"New_Sum",#N/A,FALSE,"Slides_New";"New_Int",#N/A,FALSE,"Slides_New"}</definedName>
    <definedName name="wrn.New.3" localSheetId="14" hidden="1">{"New_Tan",#N/A,FALSE,"Slides_New";"New_Sum",#N/A,FALSE,"Slides_New";"New_Int",#N/A,FALSE,"Slides_New"}</definedName>
    <definedName name="wrn.New.3" hidden="1">{"New_Tan",#N/A,FALSE,"Slides_New";"New_Sum",#N/A,FALSE,"Slides_New";"New_Int",#N/A,FALSE,"Slides_New"}</definedName>
    <definedName name="wrn.News." localSheetId="14" hidden="1">{"Sum",#N/A,FALSE,"News";"Exp",#N/A,FALSE,"News";"Sal",#N/A,FALSE,"News"}</definedName>
    <definedName name="wrn.News." hidden="1">{"Sum",#N/A,FALSE,"News";"Exp",#N/A,FALSE,"News";"Sal",#N/A,FALSE,"News"}</definedName>
    <definedName name="wrn.news.1" localSheetId="14" hidden="1">{"Sum",#N/A,FALSE,"News";"Exp",#N/A,FALSE,"News";"Sal",#N/A,FALSE,"News"}</definedName>
    <definedName name="wrn.news.1" hidden="1">{"Sum",#N/A,FALSE,"News";"Exp",#N/A,FALSE,"News";"Sal",#N/A,FALSE,"News"}</definedName>
    <definedName name="wrn.news.1.3" localSheetId="14" hidden="1">{"Sum",#N/A,FALSE,"News";"Exp",#N/A,FALSE,"News";"Sal",#N/A,FALSE,"News"}</definedName>
    <definedName name="wrn.news.1.3" hidden="1">{"Sum",#N/A,FALSE,"News";"Exp",#N/A,FALSE,"News";"Sal",#N/A,FALSE,"News"}</definedName>
    <definedName name="wrn.News.3" localSheetId="14" hidden="1">{"Sum",#N/A,FALSE,"News";"Exp",#N/A,FALSE,"News";"Sal",#N/A,FALSE,"News"}</definedName>
    <definedName name="wrn.News.3" hidden="1">{"Sum",#N/A,FALSE,"News";"Exp",#N/A,FALSE,"News";"Sal",#N/A,FALSE,"News"}</definedName>
    <definedName name="wrn.Nimrod." localSheetId="14"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4" hidden="1">{#N/A,#N/A,FALSE,"Nx1";#N/A,#N/A,FALSE,"Nx2";#N/A,#N/A,FALSE,"Nx3";#N/A,#N/A,FALSE,"Nx4"}</definedName>
    <definedName name="wrn.Norcros._.Forms." hidden="1">{#N/A,#N/A,FALSE,"Nx1";#N/A,#N/A,FALSE,"Nx2";#N/A,#N/A,FALSE,"Nx3";#N/A,#N/A,FALSE,"Nx4"}</definedName>
    <definedName name="wrn.OBM." localSheetId="14" hidden="1">{#N/A,#N/A,FALSE,"Oil-Based Mud"}</definedName>
    <definedName name="wrn.OBM." hidden="1">{#N/A,#N/A,FALSE,"Oil-Based Mud"}</definedName>
    <definedName name="wrn.On_Air." localSheetId="14" hidden="1">{"Exp",#N/A,FALSE,"On  Air Promotions";"Sal",#N/A,FALSE,"On  Air Promotions";"Sum",#N/A,FALSE,"On  Air Promotions"}</definedName>
    <definedName name="wrn.On_Air." hidden="1">{"Exp",#N/A,FALSE,"On  Air Promotions";"Sal",#N/A,FALSE,"On  Air Promotions";"Sum",#N/A,FALSE,"On  Air Promotions"}</definedName>
    <definedName name="wrn.on_air.1" localSheetId="14" hidden="1">{"Exp",#N/A,FALSE,"On  Air Promotions";"Sal",#N/A,FALSE,"On  Air Promotions";"Sum",#N/A,FALSE,"On  Air Promotions"}</definedName>
    <definedName name="wrn.on_air.1" hidden="1">{"Exp",#N/A,FALSE,"On  Air Promotions";"Sal",#N/A,FALSE,"On  Air Promotions";"Sum",#N/A,FALSE,"On  Air Promotions"}</definedName>
    <definedName name="wrn.on_air.1.3" localSheetId="14" hidden="1">{"Exp",#N/A,FALSE,"On  Air Promotions";"Sal",#N/A,FALSE,"On  Air Promotions";"Sum",#N/A,FALSE,"On  Air Promotions"}</definedName>
    <definedName name="wrn.on_air.1.3" hidden="1">{"Exp",#N/A,FALSE,"On  Air Promotions";"Sal",#N/A,FALSE,"On  Air Promotions";"Sum",#N/A,FALSE,"On  Air Promotions"}</definedName>
    <definedName name="wrn.On_Air.3" localSheetId="14" hidden="1">{"Exp",#N/A,FALSE,"On  Air Promotions";"Sal",#N/A,FALSE,"On  Air Promotions";"Sum",#N/A,FALSE,"On  Air Promotions"}</definedName>
    <definedName name="wrn.On_Air.3" hidden="1">{"Exp",#N/A,FALSE,"On  Air Promotions";"Sal",#N/A,FALSE,"On  Air Promotions";"Sum",#N/A,FALSE,"On  Air Promotions"}</definedName>
    <definedName name="wrn.opex."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4"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4"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4" hidden="1">{"Exp",#N/A,FALSE,"Org &amp; Dev";"Sal",#N/A,FALSE,"Org &amp; Dev";"Sum",#N/A,FALSE,"Org &amp; Dev"}</definedName>
    <definedName name="wrn.Org._._Dev." hidden="1">{"Exp",#N/A,FALSE,"Org &amp; Dev";"Sal",#N/A,FALSE,"Org &amp; Dev";"Sum",#N/A,FALSE,"Org &amp; Dev"}</definedName>
    <definedName name="wrn.Org._._Dev._3" localSheetId="14" hidden="1">{"Exp",#N/A,FALSE,"Org &amp; Dev";"Sal",#N/A,FALSE,"Org &amp; Dev";"Sum",#N/A,FALSE,"Org &amp; Dev"}</definedName>
    <definedName name="wrn.Org._._Dev._3" hidden="1">{"Exp",#N/A,FALSE,"Org &amp; Dev";"Sal",#N/A,FALSE,"Org &amp; Dev";"Sum",#N/A,FALSE,"Org &amp; Dev"}</definedName>
    <definedName name="wrn.Org._._Dev.1" localSheetId="14" hidden="1">{"Exp",#N/A,FALSE,"Org &amp; Dev";"Sal",#N/A,FALSE,"Org &amp; Dev";"Sum",#N/A,FALSE,"Org &amp; Dev"}</definedName>
    <definedName name="wrn.Org._._Dev.1" hidden="1">{"Exp",#N/A,FALSE,"Org &amp; Dev";"Sal",#N/A,FALSE,"Org &amp; Dev";"Sum",#N/A,FALSE,"Org &amp; Dev"}</definedName>
    <definedName name="wrn.Org._._Dev.3" localSheetId="14" hidden="1">{"Exp",#N/A,FALSE,"Org &amp; Dev";"Sal",#N/A,FALSE,"Org &amp; Dev";"Sum",#N/A,FALSE,"Org &amp; Dev"}</definedName>
    <definedName name="wrn.Org._._Dev.3" hidden="1">{"Exp",#N/A,FALSE,"Org &amp; Dev";"Sal",#N/A,FALSE,"Org &amp; Dev";"Sum",#N/A,FALSE,"Org &amp; Dev"}</definedName>
    <definedName name="wrn.Pall._.Mall._.FF." localSheetId="14"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4"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4"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4"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4"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4" hidden="1">{#N/A,#N/A,TRUE,"Sum";#N/A,#N/A,TRUE,"P&amp;L";#N/A,#N/A,TRUE,"B-S";#N/A,#N/A,TRUE,"C-F";#N/A,#N/A,TRUE,"Strap";#N/A,#N/A,TRUE,"SAP"}</definedName>
    <definedName name="wrn.Period._.Report._.for._.AKE." hidden="1">{#N/A,#N/A,TRUE,"Sum";#N/A,#N/A,TRUE,"P&amp;L";#N/A,#N/A,TRUE,"B-S";#N/A,#N/A,TRUE,"C-F";#N/A,#N/A,TRUE,"Strap";#N/A,#N/A,TRUE,"SAP"}</definedName>
    <definedName name="wrn.piu"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4"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4"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4" hidden="1">{#N/A,#N/A,FALSE,"EOC";#N/A,#N/A,FALSE,"Distributor";#N/A,#N/A,FALSE,"Manufacturing";#N/A,#N/A,FALSE,"Service"}</definedName>
    <definedName name="wrn.Planning._.PL." hidden="1">{#N/A,#N/A,FALSE,"EOC";#N/A,#N/A,FALSE,"Distributor";#N/A,#N/A,FALSE,"Manufacturing";#N/A,#N/A,FALSE,"Service"}</definedName>
    <definedName name="wrn.Plannung._.inkl._.AGRANA." localSheetId="14"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4"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4"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4"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4"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4" hidden="1">{"AS",#N/A,FALSE,"Dec_BS_Fnl";"LIAB",#N/A,FALSE,"Dec_BS_Fnl"}</definedName>
    <definedName name="wrn.PR_FNL.3" hidden="1">{"AS",#N/A,FALSE,"Dec_BS_Fnl";"LIAB",#N/A,FALSE,"Dec_BS_Fnl"}</definedName>
    <definedName name="wrn.PRICE." localSheetId="14"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4"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4"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4"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4"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4"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4" hidden="1">{"VALIDATION_PRINT",#N/A,TRUE,"Validation Checks"}</definedName>
    <definedName name="wrn.PRINT._.VALIDATIONS." hidden="1">{"VALIDATION_PRINT",#N/A,TRUE,"Validation Checks"}</definedName>
    <definedName name="wrn.Print_model." localSheetId="14"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4"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4" hidden="1">{"print95",#N/A,FALSE,"1995E.XLS";"print96",#N/A,FALSE,"1996E.XLS"}</definedName>
    <definedName name="wrn.print95and96." hidden="1">{"print95",#N/A,FALSE,"1995E.XLS";"print96",#N/A,FALSE,"1996E.XLS"}</definedName>
    <definedName name="wrn.Priority._.list." localSheetId="14" hidden="1">{#N/A,#N/A,FALSE,"DI 2 YEAR MASTER SCHEDULE"}</definedName>
    <definedName name="wrn.Priority._.list." hidden="1">{#N/A,#N/A,FALSE,"DI 2 YEAR MASTER SCHEDULE"}</definedName>
    <definedName name="wrn.Prjcted._.Mnthly._.Qtys." localSheetId="14" hidden="1">{#N/A,#N/A,FALSE,"PRJCTED MNTHLY QTY's"}</definedName>
    <definedName name="wrn.Prjcted._.Mnthly._.Qtys." hidden="1">{#N/A,#N/A,FALSE,"PRJCTED MNTHLY QTY's"}</definedName>
    <definedName name="wrn.Prjcted._.Qtrly._.Dollars." localSheetId="14" hidden="1">{#N/A,#N/A,FALSE,"PRJCTED QTRLY $'s"}</definedName>
    <definedName name="wrn.Prjcted._.Qtrly._.Dollars." hidden="1">{#N/A,#N/A,FALSE,"PRJCTED QTRLY $'s"}</definedName>
    <definedName name="wrn.Prjcted._.Qtrly._.Qtys." localSheetId="14" hidden="1">{#N/A,#N/A,FALSE,"PRJCTED QTRLY QTY's"}</definedName>
    <definedName name="wrn.Prjcted._.Qtrly._.Qtys." hidden="1">{#N/A,#N/A,FALSE,"PRJCTED QTRLY QTY's"}</definedName>
    <definedName name="wrn.PRO._.TV._.2." localSheetId="14" hidden="1">{"EXP",#N/A,FALSE,"PRO TV 2";"SAL",#N/A,FALSE,"PRO TV 2";"SUM",#N/A,FALSE,"PRO TV 2"}</definedName>
    <definedName name="wrn.PRO._.TV._.2." hidden="1">{"EXP",#N/A,FALSE,"PRO TV 2";"SAL",#N/A,FALSE,"PRO TV 2";"SUM",#N/A,FALSE,"PRO TV 2"}</definedName>
    <definedName name="wrn.pro._.tv._.2.1" localSheetId="14" hidden="1">{"EXP",#N/A,FALSE,"PRO TV 2";"SAL",#N/A,FALSE,"PRO TV 2";"SUM",#N/A,FALSE,"PRO TV 2"}</definedName>
    <definedName name="wrn.pro._.tv._.2.1" hidden="1">{"EXP",#N/A,FALSE,"PRO TV 2";"SAL",#N/A,FALSE,"PRO TV 2";"SUM",#N/A,FALSE,"PRO TV 2"}</definedName>
    <definedName name="wrn.pro._.tv._.2.1_3" localSheetId="14" hidden="1">{"EXP",#N/A,FALSE,"PRO TV 2";"SAL",#N/A,FALSE,"PRO TV 2";"SUM",#N/A,FALSE,"PRO TV 2"}</definedName>
    <definedName name="wrn.pro._.tv._.2.1_3" hidden="1">{"EXP",#N/A,FALSE,"PRO TV 2";"SAL",#N/A,FALSE,"PRO TV 2";"SUM",#N/A,FALSE,"PRO TV 2"}</definedName>
    <definedName name="wrn.PRO._.TV._.2.3" localSheetId="14" hidden="1">{"EXP",#N/A,FALSE,"PRO TV 2";"SAL",#N/A,FALSE,"PRO TV 2";"SUM",#N/A,FALSE,"PRO TV 2"}</definedName>
    <definedName name="wrn.PRO._.TV._.2.3" hidden="1">{"EXP",#N/A,FALSE,"PRO TV 2";"SAL",#N/A,FALSE,"PRO TV 2";"SUM",#N/A,FALSE,"PRO TV 2"}</definedName>
    <definedName name="wrn.PRO_AM_NW." localSheetId="14" hidden="1">{"Sum",#N/A,FALSE,"PRO AM Network";"Exp",#N/A,FALSE,"PRO AM Network";"Sal",#N/A,FALSE,"PRO AM Network"}</definedName>
    <definedName name="wrn.PRO_AM_NW." hidden="1">{"Sum",#N/A,FALSE,"PRO AM Network";"Exp",#N/A,FALSE,"PRO AM Network";"Sal",#N/A,FALSE,"PRO AM Network"}</definedName>
    <definedName name="wrn.pro_am_nw.1" localSheetId="14" hidden="1">{"Sum",#N/A,FALSE,"PRO AM Network";"Exp",#N/A,FALSE,"PRO AM Network";"Sal",#N/A,FALSE,"PRO AM Network"}</definedName>
    <definedName name="wrn.pro_am_nw.1" hidden="1">{"Sum",#N/A,FALSE,"PRO AM Network";"Exp",#N/A,FALSE,"PRO AM Network";"Sal",#N/A,FALSE,"PRO AM Network"}</definedName>
    <definedName name="wrn.pro_am_nw.1_3" localSheetId="14" hidden="1">{"Sum",#N/A,FALSE,"PRO AM Network";"Exp",#N/A,FALSE,"PRO AM Network";"Sal",#N/A,FALSE,"PRO AM Network"}</definedName>
    <definedName name="wrn.pro_am_nw.1_3" hidden="1">{"Sum",#N/A,FALSE,"PRO AM Network";"Exp",#N/A,FALSE,"PRO AM Network";"Sal",#N/A,FALSE,"PRO AM Network"}</definedName>
    <definedName name="wrn.PRO_AMNW.3" localSheetId="14" hidden="1">{"Sum",#N/A,FALSE,"PRO AM Network";"Exp",#N/A,FALSE,"PRO AM Network";"Sal",#N/A,FALSE,"PRO AM Network"}</definedName>
    <definedName name="wrn.PRO_AMNW.3" hidden="1">{"Sum",#N/A,FALSE,"PRO AM Network";"Exp",#N/A,FALSE,"PRO AM Network";"Sal",#N/A,FALSE,"PRO AM Network"}</definedName>
    <definedName name="wrn.Pro_FM_Buc." localSheetId="14" hidden="1">{"Sum",#N/A,FALSE,"PRO FM Buc";"Sal",#N/A,FALSE,"PRO FM Buc";"Exp",#N/A,FALSE,"PRO FM Buc"}</definedName>
    <definedName name="wrn.Pro_FM_Buc." hidden="1">{"Sum",#N/A,FALSE,"PRO FM Buc";"Sal",#N/A,FALSE,"PRO FM Buc";"Exp",#N/A,FALSE,"PRO FM Buc"}</definedName>
    <definedName name="wrn.pro_FM_Buc.1" localSheetId="14" hidden="1">{"Sum",#N/A,FALSE,"PRO FM Buc";"Sal",#N/A,FALSE,"PRO FM Buc";"Exp",#N/A,FALSE,"PRO FM Buc"}</definedName>
    <definedName name="wrn.pro_FM_Buc.1" hidden="1">{"Sum",#N/A,FALSE,"PRO FM Buc";"Sal",#N/A,FALSE,"PRO FM Buc";"Exp",#N/A,FALSE,"PRO FM Buc"}</definedName>
    <definedName name="wrn.pro_FM_Buc.1_3" localSheetId="14" hidden="1">{"Sum",#N/A,FALSE,"PRO FM Buc";"Sal",#N/A,FALSE,"PRO FM Buc";"Exp",#N/A,FALSE,"PRO FM Buc"}</definedName>
    <definedName name="wrn.pro_FM_Buc.1_3" hidden="1">{"Sum",#N/A,FALSE,"PRO FM Buc";"Sal",#N/A,FALSE,"PRO FM Buc";"Exp",#N/A,FALSE,"PRO FM Buc"}</definedName>
    <definedName name="wrn.Pro_FM_Buc.3" localSheetId="14" hidden="1">{"Sum",#N/A,FALSE,"PRO FM Buc";"Sal",#N/A,FALSE,"PRO FM Buc";"Exp",#N/A,FALSE,"PRO FM Buc"}</definedName>
    <definedName name="wrn.Pro_FM_Buc.3" hidden="1">{"Sum",#N/A,FALSE,"PRO FM Buc";"Sal",#N/A,FALSE,"PRO FM Buc";"Exp",#N/A,FALSE,"PRO FM Buc"}</definedName>
    <definedName name="wrn.PRO_FM_NW." localSheetId="14" hidden="1">{"Sum",#N/A,FALSE,"PRO FM Network";"Exp",#N/A,FALSE,"PRO FM Network";"Sal",#N/A,FALSE,"PRO FM Network"}</definedName>
    <definedName name="wrn.PRO_FM_NW." hidden="1">{"Sum",#N/A,FALSE,"PRO FM Network";"Exp",#N/A,FALSE,"PRO FM Network";"Sal",#N/A,FALSE,"PRO FM Network"}</definedName>
    <definedName name="wrn.pro_fm_nw.1" localSheetId="14" hidden="1">{"Sum",#N/A,FALSE,"PRO FM Network";"Exp",#N/A,FALSE,"PRO FM Network";"Sal",#N/A,FALSE,"PRO FM Network"}</definedName>
    <definedName name="wrn.pro_fm_nw.1" hidden="1">{"Sum",#N/A,FALSE,"PRO FM Network";"Exp",#N/A,FALSE,"PRO FM Network";"Sal",#N/A,FALSE,"PRO FM Network"}</definedName>
    <definedName name="wrn.pro_fm_nw.1.3" localSheetId="14" hidden="1">{"Sum",#N/A,FALSE,"PRO FM Network";"Exp",#N/A,FALSE,"PRO FM Network";"Sal",#N/A,FALSE,"PRO FM Network"}</definedName>
    <definedName name="wrn.pro_fm_nw.1.3" hidden="1">{"Sum",#N/A,FALSE,"PRO FM Network";"Exp",#N/A,FALSE,"PRO FM Network";"Sal",#N/A,FALSE,"PRO FM Network"}</definedName>
    <definedName name="wrn.PRO_FM_NW.3" localSheetId="14" hidden="1">{"Sum",#N/A,FALSE,"PRO FM Network";"Exp",#N/A,FALSE,"PRO FM Network";"Sal",#N/A,FALSE,"PRO FM Network"}</definedName>
    <definedName name="wrn.PRO_FM_NW.3" hidden="1">{"Sum",#N/A,FALSE,"PRO FM Network";"Exp",#N/A,FALSE,"PRO FM Network";"Sal",#N/A,FALSE,"PRO FM Network"}</definedName>
    <definedName name="WRN.PROD" localSheetId="14" hidden="1">{"Exp",#N/A,FALSE,"Production";"Sal",#N/A,FALSE,"Production";"Sum",#N/A,FALSE,"Production";"Shows",#N/A,FALSE,"Shows"}</definedName>
    <definedName name="WRN.PROD" hidden="1">{"Exp",#N/A,FALSE,"Production";"Sal",#N/A,FALSE,"Production";"Sum",#N/A,FALSE,"Production";"Shows",#N/A,FALSE,"Shows"}</definedName>
    <definedName name="wrn.Prod." localSheetId="14" hidden="1">{"Exp",#N/A,FALSE,"Production";"Sal",#N/A,FALSE,"Production";"Sum",#N/A,FALSE,"Production";"Shows",#N/A,FALSE,"Shows"}</definedName>
    <definedName name="wrn.Prod." hidden="1">{"Exp",#N/A,FALSE,"Production";"Sal",#N/A,FALSE,"Production";"Sum",#N/A,FALSE,"Production";"Shows",#N/A,FALSE,"Shows"}</definedName>
    <definedName name="wrn.prod.1" localSheetId="14" hidden="1">{"Exp",#N/A,FALSE,"Production";"Sal",#N/A,FALSE,"Production";"Sum",#N/A,FALSE,"Production";"Shows",#N/A,FALSE,"Shows"}</definedName>
    <definedName name="wrn.prod.1" hidden="1">{"Exp",#N/A,FALSE,"Production";"Sal",#N/A,FALSE,"Production";"Sum",#N/A,FALSE,"Production";"Shows",#N/A,FALSE,"Shows"}</definedName>
    <definedName name="wrn.prod.1.3" localSheetId="14" hidden="1">{"Exp",#N/A,FALSE,"Production";"Sal",#N/A,FALSE,"Production";"Sum",#N/A,FALSE,"Production";"Shows",#N/A,FALSE,"Shows"}</definedName>
    <definedName name="wrn.prod.1.3" hidden="1">{"Exp",#N/A,FALSE,"Production";"Sal",#N/A,FALSE,"Production";"Sum",#N/A,FALSE,"Production";"Shows",#N/A,FALSE,"Shows"}</definedName>
    <definedName name="wrn.Prod.3" localSheetId="14" hidden="1">{"Exp",#N/A,FALSE,"Production";"Sal",#N/A,FALSE,"Production";"Sum",#N/A,FALSE,"Production";"Shows",#N/A,FALSE,"Shows"}</definedName>
    <definedName name="wrn.Prod.3" hidden="1">{"Exp",#N/A,FALSE,"Production";"Sal",#N/A,FALSE,"Production";"Sum",#N/A,FALSE,"Production";"Shows",#N/A,FALSE,"Shows"}</definedName>
    <definedName name="wrn.Projections." localSheetId="14"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4"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4" hidden="1">{"QtrPage1",#N/A,FALSE,"Schd9Aus";"QtrPage2",#N/A,FALSE,"Schd9Aus";"QtrPage3",#N/A,FALSE,"Schd9Aus"}</definedName>
    <definedName name="wrn.Qtr3pages." hidden="1">{"QtrPage1",#N/A,FALSE,"Schd9Aus";"QtrPage2",#N/A,FALSE,"Schd9Aus";"QtrPage3",#N/A,FALSE,"Schd9Aus"}</definedName>
    <definedName name="wrn.Radical." localSheetId="14"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4" hidden="1">{#N/A,#N/A,FALSE,"Virgin Flightdeck"}</definedName>
    <definedName name="wrn.radio" hidden="1">{#N/A,#N/A,FALSE,"Virgin Flightdeck"}</definedName>
    <definedName name="wrn.Radio." localSheetId="14" hidden="1">{#N/A,#N/A,FALSE,"Virgin Flightdeck"}</definedName>
    <definedName name="wrn.Radio." hidden="1">{#N/A,#N/A,FALSE,"Virgin Flightdeck"}</definedName>
    <definedName name="wrn.RAP." localSheetId="14" hidden="1">{#N/A,#N/A,FALSE,"PL"}</definedName>
    <definedName name="wrn.RAP." hidden="1">{#N/A,#N/A,FALSE,"PL"}</definedName>
    <definedName name="wrn.raport." localSheetId="14" hidden="1">{#N/A,#N/A,FALSE,"1"}</definedName>
    <definedName name="wrn.raport." hidden="1">{#N/A,#N/A,FALSE,"1"}</definedName>
    <definedName name="wrn.Redhill." localSheetId="14" hidden="1">{"Red",#N/A,FALSE,"Tot Europe"}</definedName>
    <definedName name="wrn.Redhill." hidden="1">{"Red",#N/A,FALSE,"Tot Europe"}</definedName>
    <definedName name="wrn.Reisekosten._.und._.Timesheet." localSheetId="14"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4" hidden="1">{#N/A,#N/A,FALSE,"DK1VER";#N/A,#N/A,FALSE,"DK1VER"}</definedName>
    <definedName name="wrn.Reisekosten._.und._.Timesheets." hidden="1">{#N/A,#N/A,FALSE,"DK1VER";#N/A,#N/A,FALSE,"DK1VER"}</definedName>
    <definedName name="wrn.report." localSheetId="14"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4" hidden="1">{"PRINTME",#N/A,FALSE,"FINAL-10"}</definedName>
    <definedName name="wrn.REPORT1." hidden="1">{"PRINTME",#N/A,FALSE,"FINAL-10"}</definedName>
    <definedName name="wrn.REPORT2" localSheetId="14"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4"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4"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4"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4"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4"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4"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4" hidden="1">{"AS",#N/A,FALSE,"Dec_BS_Fnl";"LIAB",#N/A,FALSE,"Dec_BS_Fnl"}</definedName>
    <definedName name="wrn.RP_FNL." hidden="1">{"AS",#N/A,FALSE,"Dec_BS_Fnl";"LIAB",#N/A,FALSE,"Dec_BS_Fnl"}</definedName>
    <definedName name="wrn.rp_FNL.1" localSheetId="14" hidden="1">{"AS",#N/A,FALSE,"Dec_BS_Fnl";"LIAB",#N/A,FALSE,"Dec_BS_Fnl"}</definedName>
    <definedName name="wrn.rp_FNL.1" hidden="1">{"AS",#N/A,FALSE,"Dec_BS_Fnl";"LIAB",#N/A,FALSE,"Dec_BS_Fnl"}</definedName>
    <definedName name="wrn.rp_FNL.1.3" localSheetId="14" hidden="1">{"AS",#N/A,FALSE,"Dec_BS_Fnl";"LIAB",#N/A,FALSE,"Dec_BS_Fnl"}</definedName>
    <definedName name="wrn.rp_FNL.1.3" hidden="1">{"AS",#N/A,FALSE,"Dec_BS_Fnl";"LIAB",#N/A,FALSE,"Dec_BS_Fnl"}</definedName>
    <definedName name="wrn.RPBAT._.R._.Trading." localSheetId="14" hidden="1">{"SAP Trial Balance",#N/A,TRUE,"SAP Trial Balance"}</definedName>
    <definedName name="wrn.RPBAT._.R._.Trading." hidden="1">{"SAP Trial Balance",#N/A,TRUE,"SAP Trial Balance"}</definedName>
    <definedName name="wrn.Sales." localSheetId="14" hidden="1">{"Sal",#N/A,FALSE,"Sales";"Exp",#N/A,FALSE,"Sales";"Sum",#N/A,FALSE,"Sales"}</definedName>
    <definedName name="wrn.Sales." hidden="1">{"Sal",#N/A,FALSE,"Sales";"Exp",#N/A,FALSE,"Sales";"Sum",#N/A,FALSE,"Sales"}</definedName>
    <definedName name="wrn.sales.1" localSheetId="14" hidden="1">{"Sal",#N/A,FALSE,"Sales";"Exp",#N/A,FALSE,"Sales";"Sum",#N/A,FALSE,"Sales"}</definedName>
    <definedName name="wrn.sales.1" hidden="1">{"Sal",#N/A,FALSE,"Sales";"Exp",#N/A,FALSE,"Sales";"Sum",#N/A,FALSE,"Sales"}</definedName>
    <definedName name="wrn.sales.1.3" localSheetId="14" hidden="1">{"Sal",#N/A,FALSE,"Sales";"Exp",#N/A,FALSE,"Sales";"Sum",#N/A,FALSE,"Sales"}</definedName>
    <definedName name="wrn.sales.1.3" hidden="1">{"Sal",#N/A,FALSE,"Sales";"Exp",#N/A,FALSE,"Sales";"Sum",#N/A,FALSE,"Sales"}</definedName>
    <definedName name="wrn.Sales.3" localSheetId="14" hidden="1">{"Sal",#N/A,FALSE,"Sales";"Exp",#N/A,FALSE,"Sales";"Sum",#N/A,FALSE,"Sales"}</definedName>
    <definedName name="wrn.Sales.3" hidden="1">{"Sal",#N/A,FALSE,"Sales";"Exp",#N/A,FALSE,"Sales";"Sum",#N/A,FALSE,"Sales"}</definedName>
    <definedName name="wrn.SAMANDR." localSheetId="14" hidden="1">{#N/A,#N/A,FALSE,"94-95";"SAMANDR",#N/A,FALSE,"94-95"}</definedName>
    <definedName name="wrn.SAMANDR." hidden="1">{#N/A,#N/A,FALSE,"94-95";"SAMANDR",#N/A,FALSE,"94-95"}</definedName>
    <definedName name="wrn.Sammeleingabe." localSheetId="14" hidden="1">{#N/A,#N/A,FALSE,"Sammeleingabe"}</definedName>
    <definedName name="wrn.Sammeleingabe." hidden="1">{#N/A,#N/A,FALSE,"Sammeleingabe"}</definedName>
    <definedName name="wrn.Satady."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4" hidden="1">{"Exp",#N/A,FALSE,"Scheduling";"Sal",#N/A,FALSE,"Scheduling";"Sum",#N/A,FALSE,"Scheduling"}</definedName>
    <definedName name="wrn.Schedulinf.3" hidden="1">{"Exp",#N/A,FALSE,"Scheduling";"Sal",#N/A,FALSE,"Scheduling";"Sum",#N/A,FALSE,"Scheduling"}</definedName>
    <definedName name="wrn.Scheduling." localSheetId="14" hidden="1">{"Exp",#N/A,FALSE,"Scheduling";"Sal",#N/A,FALSE,"Scheduling";"Sum",#N/A,FALSE,"Scheduling"}</definedName>
    <definedName name="wrn.Scheduling." hidden="1">{"Exp",#N/A,FALSE,"Scheduling";"Sal",#N/A,FALSE,"Scheduling";"Sum",#N/A,FALSE,"Scheduling"}</definedName>
    <definedName name="wrn.scheduling.1" localSheetId="14" hidden="1">{"Exp",#N/A,FALSE,"Scheduling";"Sal",#N/A,FALSE,"Scheduling";"Sum",#N/A,FALSE,"Scheduling"}</definedName>
    <definedName name="wrn.scheduling.1" hidden="1">{"Exp",#N/A,FALSE,"Scheduling";"Sal",#N/A,FALSE,"Scheduling";"Sum",#N/A,FALSE,"Scheduling"}</definedName>
    <definedName name="wrn.scheduling.1.3" localSheetId="14" hidden="1">{"Exp",#N/A,FALSE,"Scheduling";"Sal",#N/A,FALSE,"Scheduling";"Sum",#N/A,FALSE,"Scheduling"}</definedName>
    <definedName name="wrn.scheduling.1.3" hidden="1">{"Exp",#N/A,FALSE,"Scheduling";"Sal",#N/A,FALSE,"Scheduling";"Sum",#N/A,FALSE,"Scheduling"}</definedName>
    <definedName name="wrn.Short._.Report." localSheetId="14" hidden="1">{#N/A,#N/A,FALSE,"Valsum";#N/A,#N/A,FALSE,"Value";#N/A,#N/A,FALSE,"Ton strap";#N/A,#N/A,FALSE,"PackVal"}</definedName>
    <definedName name="wrn.Short._.Report." hidden="1">{#N/A,#N/A,FALSE,"Valsum";#N/A,#N/A,FALSE,"Value";#N/A,#N/A,FALSE,"Ton strap";#N/A,#N/A,FALSE,"PackVal"}</definedName>
    <definedName name="wrn.Sport." localSheetId="14" hidden="1">{"Exp",#N/A,FALSE,"Sports";"Sal",#N/A,FALSE,"Sports";"Sum",#N/A,FALSE,"Sports"}</definedName>
    <definedName name="wrn.Sport." hidden="1">{"Exp",#N/A,FALSE,"Sports";"Sal",#N/A,FALSE,"Sports";"Sum",#N/A,FALSE,"Sports"}</definedName>
    <definedName name="wrn.Standard." localSheetId="14"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4"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4" hidden="1">{#N/A,#N/A,FALSE,"£ P&amp;L";#N/A,#N/A,FALSE,"£ BS";#N/A,#N/A,FALSE,"£ CF"}</definedName>
    <definedName name="wrn.Sterling." hidden="1">{#N/A,#N/A,FALSE,"£ P&amp;L";#N/A,#N/A,FALSE,"£ BS";#N/A,#N/A,FALSE,"£ CF"}</definedName>
    <definedName name="wrn.Stundenzettel." localSheetId="14"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4" hidden="1">{#N/A,#N/A,FALSE,"I&amp;EpDep";"as",#N/A,FALSE,"I&amp;E"}</definedName>
    <definedName name="wrn.Summary." hidden="1">{#N/A,#N/A,FALSE,"I&amp;EpDep";"as",#N/A,FALSE,"I&amp;E"}</definedName>
    <definedName name="wrn.Summary._1"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4" hidden="1">{#N/A,#N/A,FALSE,"I&amp;EpDep";"as",#N/A,FALSE,"I&amp;E"}</definedName>
    <definedName name="wrn.Summary.3" hidden="1">{#N/A,#N/A,FALSE,"I&amp;EpDep";"as",#N/A,FALSE,"I&amp;E"}</definedName>
    <definedName name="wrn.Sundy"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4"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4" hidden="1">{"TAG1AGMS",#N/A,FALSE,"TAG 1A"}</definedName>
    <definedName name="wrn.TAG." hidden="1">{"TAG1AGMS",#N/A,FALSE,"TAG 1A"}</definedName>
    <definedName name="wrn.Tages" localSheetId="14" hidden="1">{"Tages_D",#N/A,FALSE,"Tagesbericht";"Tages_PL",#N/A,FALSE,"Tagesbericht"}</definedName>
    <definedName name="wrn.Tages" hidden="1">{"Tages_D",#N/A,FALSE,"Tagesbericht";"Tages_PL",#N/A,FALSE,"Tagesbericht"}</definedName>
    <definedName name="wrn.Tagesbericht." localSheetId="14" hidden="1">{"Tages_D",#N/A,FALSE,"Tagesbericht";"Tages_PL",#N/A,FALSE,"Tagesbericht"}</definedName>
    <definedName name="wrn.Tagesbericht." hidden="1">{"Tages_D",#N/A,FALSE,"Tagesbericht";"Tages_PL",#N/A,FALSE,"Tagesbericht"}</definedName>
    <definedName name="wrn.Tech." localSheetId="14" hidden="1">{"Exp",#N/A,FALSE,"Technical";"Sal",#N/A,FALSE,"Technical";"Sum",#N/A,FALSE,"Technical"}</definedName>
    <definedName name="wrn.Tech." hidden="1">{"Exp",#N/A,FALSE,"Technical";"Sal",#N/A,FALSE,"Technical";"Sum",#N/A,FALSE,"Technical"}</definedName>
    <definedName name="wrn.Tech.3" localSheetId="14" hidden="1">{"Exp",#N/A,FALSE,"Technical";"Sal",#N/A,FALSE,"Technical";"Sum",#N/A,FALSE,"Technical"}</definedName>
    <definedName name="wrn.Tech.3" hidden="1">{"Exp",#N/A,FALSE,"Technical";"Sal",#N/A,FALSE,"Technical";"Sum",#N/A,FALSE,"Technical"}</definedName>
    <definedName name="wrn.test" localSheetId="14" hidden="1">{#N/A,#N/A,FALSE,"EOC";#N/A,#N/A,FALSE,"Distributor";#N/A,#N/A,FALSE,"Manufacturing";#N/A,#N/A,FALSE,"Service"}</definedName>
    <definedName name="wrn.test" hidden="1">{#N/A,#N/A,FALSE,"EOC";#N/A,#N/A,FALSE,"Distributor";#N/A,#N/A,FALSE,"Manufacturing";#N/A,#N/A,FALSE,"Service"}</definedName>
    <definedName name="wrn.TheWholeEnchilada." localSheetId="14" hidden="1">{"CSheet",#N/A,FALSE,"C";"SmCap",#N/A,FALSE,"VAL1";"GulfCoast",#N/A,FALSE,"VAL1";"nav",#N/A,FALSE,"NAV";"Summary",#N/A,FALSE,"NAV"}</definedName>
    <definedName name="wrn.TheWholeEnchilada." hidden="1">{"CSheet",#N/A,FALSE,"C";"SmCap",#N/A,FALSE,"VAL1";"GulfCoast",#N/A,FALSE,"VAL1";"nav",#N/A,FALSE,"NAV";"Summary",#N/A,FALSE,"NAV"}</definedName>
    <definedName name="wrn.TOPLEVEL." localSheetId="14"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4" hidden="1">{#N/A,#N/A,FALSE,"P&amp;L";#N/A,#N/A,FALSE,"Var_Fixed_cost"}</definedName>
    <definedName name="wrn.TOT." hidden="1">{#N/A,#N/A,FALSE,"P&amp;L";#N/A,#N/A,FALSE,"Var_Fixed_cost"}</definedName>
    <definedName name="wrn.Total." localSheetId="14"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4"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4"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4"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4"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4"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4"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4"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4"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4"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4" hidden="1">{"IM_total",#N/A,FALSE,"IM-lc";"IM_business",#N/A,FALSE,"IM-lc";"IM_infrastructure",#N/A,FALSE,"IM-lc"}</definedName>
    <definedName name="wrn.Total_IM." hidden="1">{"IM_total",#N/A,FALSE,"IM-lc";"IM_business",#N/A,FALSE,"IM-lc";"IM_infrastructure",#N/A,FALSE,"IM-lc"}</definedName>
    <definedName name="wrn.Total_IM_US." localSheetId="14" hidden="1">{"IM_total_US$",#N/A,FALSE,"IM-US$";"IM_business_US$",#N/A,FALSE,"IM-US$";"IM_infrastructure_US$",#N/A,FALSE,"IM-US$"}</definedName>
    <definedName name="wrn.Total_IM_US." hidden="1">{"IM_total_US$",#N/A,FALSE,"IM-US$";"IM_business_US$",#N/A,FALSE,"IM-US$";"IM_infrastructure_US$",#N/A,FALSE,"IM-US$"}</definedName>
    <definedName name="wrn.Total_Report_Book." localSheetId="14"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4"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4"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4" hidden="1">{"Produits financiers",#N/A,FALSE,"TREOBJFR";"Détail des décaissements",#N/A,FALSE,"TREOBJFR"}</definedName>
    <definedName name="wrn.Trésorerie." hidden="1">{"Produits financiers",#N/A,FALSE,"TREOBJFR";"Détail des décaissements",#N/A,FALSE,"TREOBJFR"}</definedName>
    <definedName name="wrn.tt." localSheetId="14" hidden="1">{"view02",#N/A,TRUE,"02";"view03",#N/A,TRUE,"03"}</definedName>
    <definedName name="wrn.tt." hidden="1">{"view02",#N/A,TRUE,"02";"view03",#N/A,TRUE,"03"}</definedName>
    <definedName name="wrn.Umsatz." localSheetId="14" hidden="1">{#N/A,#N/A,FALSE,"Umsatz";#N/A,#N/A,FALSE,"Base V.02";#N/A,#N/A,FALSE,"Charts"}</definedName>
    <definedName name="wrn.Umsatz." hidden="1">{#N/A,#N/A,FALSE,"Umsatz";#N/A,#N/A,FALSE,"Base V.02";#N/A,#N/A,FALSE,"Charts"}</definedName>
    <definedName name="WRN.uNALL" localSheetId="14" hidden="1">{"Sum",#N/A,FALSE,"Unallocated"}</definedName>
    <definedName name="WRN.uNALL" hidden="1">{"Sum",#N/A,FALSE,"Unallocated"}</definedName>
    <definedName name="wrn.Unall." localSheetId="14" hidden="1">{"Sum",#N/A,FALSE,"Unallocated"}</definedName>
    <definedName name="wrn.Unall." hidden="1">{"Sum",#N/A,FALSE,"Unallocated"}</definedName>
    <definedName name="wrn.Unall.3" localSheetId="14" hidden="1">{"Sum",#N/A,FALSE,"Unallocated"}</definedName>
    <definedName name="wrn.Unall.3" hidden="1">{"Sum",#N/A,FALSE,"Unallocated"}</definedName>
    <definedName name="wrn.USA_Report_Book." localSheetId="14"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4"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4"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4"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4"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4"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4"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4" hidden="1">{"VV_CF",#N/A,FALSE,"VV_B_CF";"VV_IS",#N/A,FALSE,"VV_B_IS";"VV_BS",#N/A,FALSE,"VV_B_BS"}</definedName>
    <definedName name="wrn.VV." hidden="1">{"VV_CF",#N/A,FALSE,"VV_B_CF";"VV_IS",#N/A,FALSE,"VV_B_IS";"VV_BS",#N/A,FALSE,"VV_B_BS"}</definedName>
    <definedName name="wrn.VV.3" localSheetId="14" hidden="1">{"VV_CF",#N/A,FALSE,"VV_B_CF";"VV_IS",#N/A,FALSE,"VV_B_IS";"VV_BS",#N/A,FALSE,"VV_B_BS"}</definedName>
    <definedName name="wrn.VV.3" hidden="1">{"VV_CF",#N/A,FALSE,"VV_B_CF";"VV_IS",#N/A,FALSE,"VV_B_IS";"VV_BS",#N/A,FALSE,"VV_B_BS"}</definedName>
    <definedName name="wrn.WGR" localSheetId="14" hidden="1">{"fleisch",#N/A,FALSE,"WG HK";"food",#N/A,FALSE,"WG HK";"hartwaren",#N/A,FALSE,"WG HK";"weichwaren",#N/A,FALSE,"WG HK"}</definedName>
    <definedName name="wrn.WGR" hidden="1">{"fleisch",#N/A,FALSE,"WG HK";"food",#N/A,FALSE,"WG HK";"hartwaren",#N/A,FALSE,"WG HK";"weichwaren",#N/A,FALSE,"WG HK"}</definedName>
    <definedName name="wrn.WGRUPPEN." localSheetId="14" hidden="1">{"fleisch",#N/A,FALSE,"WG HK";"food",#N/A,FALSE,"WG HK";"hartwaren",#N/A,FALSE,"WG HK";"weichwaren",#N/A,FALSE,"WG HK"}</definedName>
    <definedName name="wrn.WGRUPPEN." hidden="1">{"fleisch",#N/A,FALSE,"WG HK";"food",#N/A,FALSE,"WG HK";"hartwaren",#N/A,FALSE,"WG HK";"weichwaren",#N/A,FALSE,"WG HK"}</definedName>
    <definedName name="wrn.wr." localSheetId="14"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4" hidden="1">{#N/A,#N/A,FALSE,"1996";#N/A,#N/A,FALSE,"1995";#N/A,#N/A,FALSE,"1994"}</definedName>
    <definedName name="wrn.xrates." hidden="1">{#N/A,#N/A,FALSE,"1996";#N/A,#N/A,FALSE,"1995";#N/A,#N/A,FALSE,"1994"}</definedName>
    <definedName name="wrn.Y" localSheetId="14"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4"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4"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4"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4" hidden="1">{#N/A,#N/A,FALSE,"F_Plan";#N/A,#N/A,FALSE,"Parameter"}</definedName>
    <definedName name="wrn2.Bplan." hidden="1">{#N/A,#N/A,FALSE,"F_Plan";#N/A,#N/A,FALSE,"Parameter"}</definedName>
    <definedName name="wrnn" localSheetId="14"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4"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4"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4"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4"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4" hidden="1">Main.SAPF4Help()</definedName>
    <definedName name="ww" hidden="1">Main.SAPF4Help()</definedName>
    <definedName name="www" localSheetId="14" hidden="1">Main.SAPF4Help()</definedName>
    <definedName name="www" hidden="1">Main.SAPF4Help()</definedName>
    <definedName name="wwww" localSheetId="14"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4"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4"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4"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4" hidden="1">{"'Jan - March 2000'!$A$5:$J$46"}</definedName>
    <definedName name="x_C" hidden="1">{"'Jan - March 2000'!$A$5:$J$46"}</definedName>
    <definedName name="x_e" localSheetId="14" hidden="1">{"'Jan - March 2000'!$A$5:$J$46"}</definedName>
    <definedName name="x_e" hidden="1">{"'Jan - March 2000'!$A$5:$J$46"}</definedName>
    <definedName name="x_HTML" localSheetId="14" hidden="1">{"'Jan - March 2000'!$A$5:$J$46"}</definedName>
    <definedName name="x_HTML" hidden="1">{"'Jan - March 2000'!$A$5:$J$46"}</definedName>
    <definedName name="x_x" localSheetId="14" hidden="1">{"'Jan - March 2000'!$A$5:$J$46"}</definedName>
    <definedName name="x_x" hidden="1">{"'Jan - March 2000'!$A$5:$J$46"}</definedName>
    <definedName name="xc" hidden="1">#REF!</definedName>
    <definedName name="xcvbgsgbsdf" localSheetId="14" hidden="1">{#N/A,#N/A,FALSE,"Completion of MBudget"}</definedName>
    <definedName name="xcvbgsgbsdf" hidden="1">{#N/A,#N/A,FALSE,"Completion of MBudget"}</definedName>
    <definedName name="xcvxcbvx" localSheetId="14" hidden="1">{#N/A,#N/A,FALSE,"Completion of MBudget"}</definedName>
    <definedName name="xcvxcbvx" hidden="1">{#N/A,#N/A,FALSE,"Completion of MBudget"}</definedName>
    <definedName name="xcvyxcv" localSheetId="14" hidden="1">{#N/A,#N/A,FALSE,"Completion of MBudget"}</definedName>
    <definedName name="xcvyxcv" hidden="1">{#N/A,#N/A,FALSE,"Completion of MBudget"}</definedName>
    <definedName name="xf" hidden="1">#REF!</definedName>
    <definedName name="xgf" localSheetId="14"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hidden="1">#REF!</definedName>
    <definedName name="XREF_COLUMN_2"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4" hidden="1">{"Absatz",#N/A,FALSE,"Markt";"markt",#N/A,FALSE,"Markt"}</definedName>
    <definedName name="xssd" hidden="1">{"Absatz",#N/A,FALSE,"Markt";"markt",#N/A,FALSE,"Markt"}</definedName>
    <definedName name="xsx" localSheetId="14" hidden="1">{0,0,0,0;0,0,0,0}</definedName>
    <definedName name="xsx" hidden="1">{0,0,0,0;0,0,0,0}</definedName>
    <definedName name="xsx_1" localSheetId="14" hidden="1">{0,0,0,0;0,0,0,0}</definedName>
    <definedName name="xsx_1" hidden="1">{0,0,0,0;0,0,0,0}</definedName>
    <definedName name="xx" hidden="1">#REF!,#REF!</definedName>
    <definedName name="xxx" localSheetId="14" hidden="1">{#N/A,#N/A,FALSE,"Completion of MBudget"}</definedName>
    <definedName name="xxx" hidden="1">{#N/A,#N/A,FALSE,"Completion of MBudget"}</definedName>
    <definedName name="xxx1" localSheetId="14"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4" hidden="1">{#N/A,#N/A,FALSE,"Grafik Vermögen";#N/A,#N/A,FALSE,"Grafik Finanz";#N/A,#N/A,FALSE,"Grafik Erfolg"}</definedName>
    <definedName name="xxxx" hidden="1">{#N/A,#N/A,FALSE,"Grafik Vermögen";#N/A,#N/A,FALSE,"Grafik Finanz";#N/A,#N/A,FALSE,"Grafik Erfolg"}</definedName>
    <definedName name="xxxxxxx" localSheetId="14"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4" hidden="1">{#N/A,#N/A,FALSE,"BILANZ";#N/A,#N/A,FALSE,"GUV";#N/A,#N/A,FALSE,"ANLAGEN";#N/A,#N/A,FALSE,"ANHANG"}</definedName>
    <definedName name="xxxxxxxxxxxx" hidden="1">{#N/A,#N/A,FALSE,"BILANZ";#N/A,#N/A,FALSE,"GUV";#N/A,#N/A,FALSE,"ANLAGEN";#N/A,#N/A,FALSE,"ANHANG"}</definedName>
    <definedName name="xxxxxxxxxxxxxx" localSheetId="14"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4"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4"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4"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4"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hidden="1">#REF!,#REF!,#REF!</definedName>
    <definedName name="Z_2DE5EA60_7A3A_11D2_AE76_0080C7A84E90_.wvu.Cols" hidden="1">#REF!</definedName>
    <definedName name="Z_2DE5EA60_7A3A_11D2_AE76_0080C7A84E90_.wvu.PrintArea" hidden="1">#REF!</definedName>
    <definedName name="Z_2DE5EA60_7A3A_11D2_AE76_0080C7A84E90_.wvu.Rows" hidden="1">#REF!</definedName>
    <definedName name="Z_380BFD50_D572_44CC_B514_4915DCF8621A_.wvu.Cols"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9A428CE1_B4D9_11D0_A8AA_0000C071AEE7_.wvu.Cols" hidden="1">#REF!,#REF!</definedName>
    <definedName name="Z_9A428CE1_B4D9_11D0_A8AA_0000C071AEE7_.wvu.PrintArea" hidden="1">#REF!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hidden="1">#REF!</definedName>
    <definedName name="Z_9F4E9141_41FC_4B2C_AC1F_EC647474A564_.wvu.Rows"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hidden="1">#REF!,#REF!</definedName>
    <definedName name="Z_E3DB78BC_F847_4E0A_8AF3_61B1B9D963F4_.wvu.Cols"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4" hidden="1">{#N/A,#N/A,FALSE,"Completion of MBudget"}</definedName>
    <definedName name="zhzuzsx" hidden="1">{#N/A,#N/A,FALSE,"Completion of MBudget"}</definedName>
    <definedName name="zj" hidden="1">#REF!</definedName>
    <definedName name="zozi"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4" hidden="1">{#N/A,#N/A,TRUE,"Fields";#N/A,#N/A,TRUE,"Sens"}</definedName>
    <definedName name="zxcv" hidden="1">{#N/A,#N/A,TRUE,"Fields";#N/A,#N/A,TRUE,"Sens"}</definedName>
    <definedName name="zzz" localSheetId="14" hidden="1">{#N/A,#N/A,FALSE,"Completion of MBudget"}</definedName>
    <definedName name="zzz" hidden="1">{#N/A,#N/A,FALSE,"Completion of MBudget"}</definedName>
    <definedName name="zzzz" localSheetId="14" hidden="1">{#N/A,#N/A,FALSE,"Completion of MBudget"}</definedName>
    <definedName name="zzzz" hidden="1">{#N/A,#N/A,FALSE,"Completion of MBudget"}</definedName>
    <definedName name="zzzzz" localSheetId="14" hidden="1">{"Red",#N/A,FALSE,"Tot Europe"}</definedName>
    <definedName name="zzzzz" hidden="1">{"Red",#N/A,FALSE,"Tot Europe"}</definedName>
    <definedName name="zzzzzzzzzzzzzzz" localSheetId="14" hidden="1">{"AS",#N/A,FALSE,"Dec_BS";"LIAB",#N/A,FALSE,"Dec_BS"}</definedName>
    <definedName name="zzzzzzzzzzzzzzz" hidden="1">{"AS",#N/A,FALSE,"Dec_BS";"LIAB",#N/A,FALSE,"Dec_BS"}</definedName>
    <definedName name="а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4" hidden="1">{#N/A,#N/A,FALSE,"1996";#N/A,#N/A,FALSE,"1995";#N/A,#N/A,FALSE,"1994"}</definedName>
    <definedName name="ан" hidden="1">{#N/A,#N/A,FALSE,"1996";#N/A,#N/A,FALSE,"1995";#N/A,#N/A,FALSE,"1994"}</definedName>
    <definedName name="АХР" localSheetId="14"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4" hidden="1">Main.SAPF4Help()</definedName>
    <definedName name="вв" hidden="1">Main.SAPF4Help()</definedName>
    <definedName name="вспом" localSheetId="14" hidden="1">#REF!</definedName>
    <definedName name="вспом" hidden="1">#REF!</definedName>
    <definedName name="выручк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4" hidden="1">{#N/A,#N/A,TRUE,"Fields";#N/A,#N/A,TRUE,"Sens"}</definedName>
    <definedName name="дд" hidden="1">{#N/A,#N/A,TRUE,"Fields";#N/A,#N/A,TRUE,"Sens"}</definedName>
    <definedName name="декабрь"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4"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4"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4" hidden="1">{#N/A,#N/A,FALSE,"Virgin Flightdeck"}</definedName>
    <definedName name="лист89" hidden="1">{#N/A,#N/A,FALSE,"Virgin Flightdeck"}</definedName>
    <definedName name="лл" localSheetId="14"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4" hidden="1">{#N/A,#N/A,FALSE,"Virgin Flightdeck"}</definedName>
    <definedName name="нам" hidden="1">{#N/A,#N/A,FALSE,"Virgin Flightdeck"}</definedName>
    <definedName name="нам2" localSheetId="14" hidden="1">{#N/A,#N/A,FALSE,"Virgin Flightdeck"}</definedName>
    <definedName name="нам2" hidden="1">{#N/A,#N/A,FALSE,"Virgin Flightdeck"}</definedName>
    <definedName name="ожид."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4" hidden="1">{"Meas",#N/A,FALSE,"Tot Europe"}</definedName>
    <definedName name="прил" hidden="1">{"Meas",#N/A,FALSE,"Tot Europe"}</definedName>
    <definedName name="ПШ3.1" hidden="1">#REF!</definedName>
    <definedName name="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4" hidden="1">{#N/A,#N/A,TRUE,"Fields";#N/A,#N/A,TRUE,"Sens"}</definedName>
    <definedName name="ро" hidden="1">{#N/A,#N/A,TRUE,"Fields";#N/A,#N/A,TRUE,"Sens"}</definedName>
    <definedName name="рпар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4"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4"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4"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4"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4"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4"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4" hidden="1">{#N/A,#N/A,TRUE,"Fields";#N/A,#N/A,TRUE,"Sens"}</definedName>
    <definedName name="цц" hidden="1">{#N/A,#N/A,TRUE,"Fields";#N/A,#N/A,TRUE,"Sens"}</definedName>
    <definedName name="ццу" localSheetId="14"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4" hidden="1">{#N/A,#N/A,TRUE,"Fields";#N/A,#N/A,TRUE,"Sens"}</definedName>
    <definedName name="ыфва" hidden="1">{#N/A,#N/A,TRUE,"Fields";#N/A,#N/A,TRUE,"Sens"}</definedName>
    <definedName name="э"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4" hidden="1">{#VALUE!,#N/A,TRUE,0;#N/A,#N/A,TRUE,0}</definedName>
    <definedName name="ээ" hidden="1">{#VALUE!,#N/A,TRUE,0;#N/A,#N/A,TRUE,0}</definedName>
    <definedName name="янв"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1" i="4" l="1"/>
  <c r="B100" i="4"/>
  <c r="B96" i="4"/>
  <c r="B97" i="4" s="1"/>
  <c r="B98" i="4" s="1"/>
  <c r="B95" i="4"/>
  <c r="B94" i="4"/>
  <c r="B93" i="4"/>
  <c r="B92" i="4"/>
  <c r="B85" i="4"/>
  <c r="B81" i="4"/>
  <c r="B82" i="4" s="1"/>
  <c r="B83" i="4" s="1"/>
  <c r="B84" i="4" s="1"/>
  <c r="B80" i="4"/>
  <c r="B79" i="4"/>
  <c r="B78" i="4"/>
  <c r="B73" i="4"/>
  <c r="B74" i="4" s="1"/>
  <c r="B75" i="4" s="1"/>
  <c r="B76" i="4" s="1"/>
  <c r="B77" i="4" s="1"/>
  <c r="B72" i="4"/>
  <c r="B71" i="4"/>
  <c r="B70" i="4"/>
  <c r="B69" i="4"/>
  <c r="B67" i="4"/>
  <c r="B66" i="4"/>
  <c r="B65" i="4"/>
  <c r="B64" i="4"/>
  <c r="B48" i="4"/>
  <c r="B49" i="4" s="1"/>
  <c r="B50" i="4" s="1"/>
  <c r="B51" i="4" s="1"/>
  <c r="B52" i="4" s="1"/>
  <c r="B53" i="4" s="1"/>
  <c r="B54" i="4" s="1"/>
  <c r="B55" i="4" s="1"/>
  <c r="B56" i="4" s="1"/>
  <c r="B57" i="4" s="1"/>
  <c r="B58" i="4" s="1"/>
  <c r="B59" i="4" s="1"/>
  <c r="B60" i="4" s="1"/>
  <c r="B61" i="4" s="1"/>
  <c r="B62" i="4" s="1"/>
  <c r="B41" i="4"/>
  <c r="B42" i="4" s="1"/>
  <c r="B43" i="4" s="1"/>
  <c r="B44" i="4" s="1"/>
  <c r="B45" i="4" s="1"/>
  <c r="B46" i="4" s="1"/>
  <c r="B47" i="4" s="1"/>
  <c r="O13" i="4" l="1"/>
  <c r="P13" i="4"/>
  <c r="O18" i="4"/>
  <c r="P18" i="4"/>
  <c r="O68" i="4"/>
  <c r="P68" i="4"/>
  <c r="O86" i="4"/>
  <c r="P86" i="4"/>
  <c r="O91" i="4"/>
  <c r="P91" i="4"/>
  <c r="O99" i="4"/>
  <c r="P99" i="4"/>
  <c r="N13" i="3"/>
  <c r="O13" i="3"/>
  <c r="N14" i="3"/>
  <c r="O14" i="3"/>
  <c r="N15" i="3"/>
  <c r="O15" i="3"/>
  <c r="N16" i="3"/>
  <c r="O16" i="3"/>
  <c r="N17" i="3"/>
  <c r="O17" i="3"/>
  <c r="N18" i="3"/>
  <c r="O18" i="3"/>
  <c r="N19" i="3"/>
  <c r="O19" i="3"/>
  <c r="N20" i="3"/>
  <c r="O20" i="3"/>
  <c r="N21" i="3"/>
  <c r="O21" i="3"/>
  <c r="N22" i="3"/>
  <c r="O22" i="3"/>
  <c r="N23" i="3"/>
  <c r="O23" i="3"/>
  <c r="N24" i="3"/>
  <c r="O24" i="3"/>
  <c r="N25" i="3"/>
  <c r="O25" i="3"/>
  <c r="N26" i="3"/>
  <c r="O26" i="3"/>
  <c r="N27" i="3"/>
  <c r="O27" i="3"/>
  <c r="N28" i="3"/>
  <c r="O28" i="3"/>
  <c r="N29" i="3"/>
  <c r="O29" i="3"/>
  <c r="N30" i="3"/>
  <c r="O30" i="3"/>
  <c r="N31" i="3"/>
  <c r="O31" i="3"/>
  <c r="N32" i="3"/>
  <c r="O32" i="3"/>
  <c r="N33" i="3"/>
  <c r="O33" i="3"/>
  <c r="N34" i="3"/>
  <c r="O34" i="3"/>
  <c r="N35" i="3"/>
  <c r="O35" i="3"/>
  <c r="N36" i="3"/>
  <c r="O36" i="3"/>
  <c r="N37" i="3"/>
  <c r="O37" i="3"/>
  <c r="N38" i="3"/>
  <c r="O38" i="3"/>
  <c r="N39" i="3"/>
  <c r="O39" i="3"/>
  <c r="N40" i="3"/>
  <c r="O40" i="3"/>
  <c r="N41" i="3"/>
  <c r="O41" i="3"/>
  <c r="N42" i="3"/>
  <c r="O42" i="3"/>
  <c r="N43" i="3"/>
  <c r="O43" i="3"/>
  <c r="N44" i="3"/>
  <c r="O44" i="3"/>
  <c r="N45" i="3"/>
  <c r="O45" i="3"/>
  <c r="N46" i="3"/>
  <c r="O46" i="3"/>
  <c r="N47" i="3"/>
  <c r="O47" i="3"/>
  <c r="N48" i="3"/>
  <c r="O48" i="3"/>
  <c r="N49" i="3"/>
  <c r="O49" i="3"/>
  <c r="N50" i="3"/>
  <c r="O50" i="3"/>
  <c r="N51" i="3"/>
  <c r="O51" i="3"/>
  <c r="N52" i="3"/>
  <c r="O52" i="3"/>
  <c r="N53" i="3"/>
  <c r="O53" i="3"/>
  <c r="N54" i="3"/>
  <c r="O54" i="3"/>
  <c r="N55" i="3"/>
  <c r="O55" i="3"/>
  <c r="N56" i="3"/>
  <c r="O56" i="3"/>
  <c r="N57" i="3"/>
  <c r="O57" i="3"/>
  <c r="N58" i="3"/>
  <c r="O58" i="3"/>
  <c r="N59" i="3"/>
  <c r="O59" i="3"/>
  <c r="N60" i="3"/>
  <c r="O60" i="3"/>
  <c r="N61" i="3"/>
  <c r="O61" i="3"/>
  <c r="N62" i="3"/>
  <c r="O62" i="3"/>
  <c r="N63" i="3"/>
  <c r="O63" i="3"/>
  <c r="N64" i="3"/>
  <c r="O64" i="3"/>
  <c r="N65" i="3"/>
  <c r="O65" i="3"/>
  <c r="O12" i="3"/>
  <c r="N12" i="3"/>
  <c r="N257" i="5"/>
  <c r="M257" i="5"/>
  <c r="N268" i="5"/>
  <c r="M268" i="5"/>
  <c r="N267" i="5"/>
  <c r="M267" i="5"/>
  <c r="N266" i="5"/>
  <c r="M266" i="5"/>
  <c r="N265" i="5"/>
  <c r="M265" i="5"/>
  <c r="N264" i="5"/>
  <c r="M264" i="5"/>
  <c r="N263" i="5"/>
  <c r="M263" i="5"/>
  <c r="N262" i="5"/>
  <c r="M262" i="5"/>
  <c r="N261" i="5"/>
  <c r="M261" i="5"/>
  <c r="N260" i="5"/>
  <c r="M260" i="5"/>
  <c r="N259" i="5"/>
  <c r="M259" i="5"/>
  <c r="N258" i="5"/>
  <c r="M258" i="5"/>
  <c r="B7" i="21"/>
  <c r="A7" i="21"/>
  <c r="B6" i="21"/>
  <c r="A6" i="21"/>
  <c r="B5" i="21"/>
  <c r="A5" i="21"/>
  <c r="B4" i="21"/>
  <c r="A4" i="21"/>
  <c r="B3" i="21"/>
  <c r="A3" i="21"/>
  <c r="B2" i="21"/>
  <c r="A2" i="21"/>
  <c r="B1" i="21"/>
  <c r="A1" i="21"/>
  <c r="C86" i="21"/>
  <c r="C69" i="21"/>
  <c r="D85" i="21"/>
  <c r="D86" i="21" s="1"/>
  <c r="C53" i="21"/>
  <c r="C29" i="16"/>
  <c r="D51" i="21" l="1"/>
  <c r="C38" i="21"/>
  <c r="D38" i="21"/>
  <c r="C40" i="21"/>
  <c r="D40" i="21"/>
  <c r="C51" i="21"/>
  <c r="C54" i="21" s="1"/>
  <c r="D53" i="21"/>
  <c r="D68" i="21"/>
  <c r="D69" i="21" s="1"/>
  <c r="D29" i="16"/>
  <c r="B21" i="20"/>
  <c r="C21" i="20" s="1"/>
  <c r="B12" i="20"/>
  <c r="C12" i="20" s="1"/>
  <c r="B19" i="20"/>
  <c r="C19" i="20" s="1"/>
  <c r="B10" i="20"/>
  <c r="C10" i="20" s="1"/>
  <c r="H5" i="1"/>
  <c r="H6" i="1" s="1"/>
  <c r="I6" i="1"/>
  <c r="I5" i="1"/>
  <c r="I4" i="1"/>
  <c r="H4" i="1"/>
  <c r="D14" i="4"/>
  <c r="O14" i="4" s="1"/>
  <c r="F259" i="7"/>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C34" i="16"/>
  <c r="B34" i="16"/>
  <c r="C38" i="14"/>
  <c r="B38" i="14"/>
  <c r="D41" i="21" l="1"/>
  <c r="C41" i="21"/>
  <c r="D54" i="21"/>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B7" i="16"/>
  <c r="A7" i="16"/>
  <c r="B6" i="16"/>
  <c r="A6" i="16"/>
  <c r="B5" i="16"/>
  <c r="A5" i="16"/>
  <c r="B4" i="16"/>
  <c r="A4" i="16"/>
  <c r="B3" i="16"/>
  <c r="A3" i="16"/>
  <c r="B2" i="16"/>
  <c r="A2" i="16"/>
  <c r="B1" i="16"/>
  <c r="A1" i="16"/>
  <c r="C11" i="15"/>
  <c r="B11" i="15"/>
  <c r="B7" i="15"/>
  <c r="A7" i="15"/>
  <c r="B6" i="15"/>
  <c r="A6" i="15"/>
  <c r="B5" i="15"/>
  <c r="A5" i="15"/>
  <c r="B4" i="15"/>
  <c r="A4" i="15"/>
  <c r="B3" i="15"/>
  <c r="A3" i="15"/>
  <c r="B2" i="15"/>
  <c r="A2" i="15"/>
  <c r="B1" i="15"/>
  <c r="A1" i="15"/>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87" i="4"/>
  <c r="B88" i="4" s="1"/>
  <c r="B89" i="4" s="1"/>
  <c r="B90"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D11" i="3"/>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E33" i="4" l="1"/>
  <c r="P33" i="4" s="1"/>
  <c r="E32" i="4"/>
  <c r="P32" i="4" s="1"/>
  <c r="I59" i="3"/>
  <c r="F124" i="7"/>
  <c r="E124" i="7"/>
  <c r="E120" i="7"/>
  <c r="F120" i="7"/>
  <c r="D33" i="4"/>
  <c r="O33" i="4" s="1"/>
  <c r="D32" i="4"/>
  <c r="O32" i="4" s="1"/>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57" i="3"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P20" i="4" s="1"/>
  <c r="E19" i="4"/>
  <c r="P19" i="4" s="1"/>
  <c r="E59" i="3"/>
  <c r="E57" i="3"/>
  <c r="E58" i="3"/>
  <c r="E60" i="3"/>
  <c r="K10" i="2"/>
  <c r="K12" i="2" s="1"/>
  <c r="F31" i="7"/>
  <c r="F35" i="7"/>
  <c r="E35" i="7" s="1"/>
  <c r="F32" i="7"/>
  <c r="E32" i="7" s="1"/>
  <c r="F33" i="7"/>
  <c r="E33" i="7" s="1"/>
  <c r="F34" i="7"/>
  <c r="E34" i="7" s="1"/>
  <c r="F96" i="7"/>
  <c r="E96" i="7"/>
  <c r="E93" i="7"/>
  <c r="F93" i="7"/>
  <c r="J25" i="4" l="1"/>
  <c r="D58" i="3"/>
  <c r="D60" i="3"/>
  <c r="D19" i="4"/>
  <c r="O19" i="4" s="1"/>
  <c r="D59" i="3"/>
  <c r="D20" i="4"/>
  <c r="O20" i="4" s="1"/>
  <c r="M27" i="12"/>
  <c r="I81" i="4"/>
  <c r="I23" i="4"/>
  <c r="E24" i="4"/>
  <c r="P24" i="4" s="1"/>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50" i="4"/>
  <c r="D38" i="4"/>
  <c r="O38" i="4" s="1"/>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4" i="4"/>
  <c r="D44" i="4"/>
  <c r="O44" i="4" s="1"/>
  <c r="E63" i="3"/>
  <c r="D49" i="4"/>
  <c r="O49" i="4" s="1"/>
  <c r="I52" i="4"/>
  <c r="E14" i="3"/>
  <c r="D80" i="4"/>
  <c r="O80" i="4" s="1"/>
  <c r="E55" i="3"/>
  <c r="I75" i="4"/>
  <c r="I30" i="4"/>
  <c r="J35" i="3"/>
  <c r="I17" i="4"/>
  <c r="D23" i="3"/>
  <c r="B20" i="15" s="1"/>
  <c r="E96" i="4"/>
  <c r="P96" i="4" s="1"/>
  <c r="M16" i="12"/>
  <c r="D16" i="4"/>
  <c r="O16" i="4" s="1"/>
  <c r="J37" i="4"/>
  <c r="E39" i="3"/>
  <c r="D30" i="4"/>
  <c r="O30" i="4" s="1"/>
  <c r="J14" i="3"/>
  <c r="J56" i="3"/>
  <c r="E65" i="4"/>
  <c r="P65" i="4" s="1"/>
  <c r="I44" i="4"/>
  <c r="I61" i="3"/>
  <c r="E52" i="4"/>
  <c r="P52" i="4" s="1"/>
  <c r="I80" i="4"/>
  <c r="I49" i="3"/>
  <c r="J80" i="4"/>
  <c r="J77" i="4"/>
  <c r="D65" i="4"/>
  <c r="O65" i="4" s="1"/>
  <c r="J40" i="4"/>
  <c r="E49" i="4"/>
  <c r="P49" i="4" s="1"/>
  <c r="I40" i="4"/>
  <c r="F34" i="9"/>
  <c r="M20" i="12"/>
  <c r="M42" i="12"/>
  <c r="M18" i="12"/>
  <c r="M26" i="12"/>
  <c r="I51" i="4"/>
  <c r="J39" i="3"/>
  <c r="D41" i="3"/>
  <c r="I16" i="4"/>
  <c r="I48" i="4"/>
  <c r="E29" i="4"/>
  <c r="P29" i="4" s="1"/>
  <c r="D31" i="4"/>
  <c r="O31" i="4" s="1"/>
  <c r="I54" i="3"/>
  <c r="I66" i="4"/>
  <c r="D75" i="4"/>
  <c r="O75" i="4" s="1"/>
  <c r="I98" i="4"/>
  <c r="I28" i="3"/>
  <c r="I65" i="4"/>
  <c r="E41" i="3"/>
  <c r="D20" i="3"/>
  <c r="I38" i="3"/>
  <c r="D50" i="3"/>
  <c r="I63" i="3"/>
  <c r="J34" i="4"/>
  <c r="D15" i="3"/>
  <c r="J14" i="4"/>
  <c r="D66" i="4"/>
  <c r="O66" i="4" s="1"/>
  <c r="D96" i="4"/>
  <c r="O96" i="4" s="1"/>
  <c r="D67" i="9"/>
  <c r="F47" i="9"/>
  <c r="M33" i="12"/>
  <c r="M21" i="12"/>
  <c r="E23" i="3"/>
  <c r="C20" i="15" s="1"/>
  <c r="E81" i="4"/>
  <c r="P81" i="4" s="1"/>
  <c r="J53" i="3"/>
  <c r="I53" i="3"/>
  <c r="D29" i="4"/>
  <c r="O29" i="4" s="1"/>
  <c r="I49" i="4"/>
  <c r="E49" i="3"/>
  <c r="E77" i="4"/>
  <c r="P77" i="4" s="1"/>
  <c r="J17" i="4"/>
  <c r="I19" i="3"/>
  <c r="I84" i="4"/>
  <c r="D24" i="4"/>
  <c r="O24" i="4" s="1"/>
  <c r="J27" i="3"/>
  <c r="J42" i="4"/>
  <c r="I48" i="3"/>
  <c r="J50" i="3"/>
  <c r="D15" i="4"/>
  <c r="O15" i="4" s="1"/>
  <c r="I29" i="4"/>
  <c r="D47" i="4"/>
  <c r="O47" i="4" s="1"/>
  <c r="D104" i="4"/>
  <c r="J16" i="4"/>
  <c r="E31" i="4"/>
  <c r="P31" i="4" s="1"/>
  <c r="J45" i="4"/>
  <c r="E66" i="4"/>
  <c r="P66" i="4" s="1"/>
  <c r="I47" i="4"/>
  <c r="D71" i="4"/>
  <c r="O71" i="4" s="1"/>
  <c r="I83" i="4"/>
  <c r="E30" i="4"/>
  <c r="P30" i="4" s="1"/>
  <c r="D39" i="3"/>
  <c r="I73" i="4"/>
  <c r="I31" i="3"/>
  <c r="E80" i="4"/>
  <c r="P80" i="4" s="1"/>
  <c r="D18" i="3"/>
  <c r="I35" i="3"/>
  <c r="D42" i="3"/>
  <c r="I56" i="3"/>
  <c r="D52" i="3"/>
  <c r="J20" i="3"/>
  <c r="D55" i="3"/>
  <c r="E15" i="4"/>
  <c r="P15" i="4" s="1"/>
  <c r="J26" i="4"/>
  <c r="E47" i="4"/>
  <c r="P47" i="4" s="1"/>
  <c r="J74" i="4"/>
  <c r="J29" i="4"/>
  <c r="D17" i="4"/>
  <c r="O17" i="4" s="1"/>
  <c r="J13" i="3"/>
  <c r="E95" i="4"/>
  <c r="P95" i="4" s="1"/>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C20" i="12"/>
  <c r="B68" i="12"/>
  <c r="E68" i="12" s="1"/>
  <c r="C28" i="12"/>
  <c r="C65" i="12"/>
  <c r="C32" i="12"/>
  <c r="D62" i="12"/>
  <c r="C36" i="12"/>
  <c r="B60" i="12"/>
  <c r="C21" i="12"/>
  <c r="C56" i="12"/>
  <c r="C17" i="12"/>
  <c r="C43" i="12"/>
  <c r="C16" i="12"/>
  <c r="M25" i="12"/>
  <c r="H37" i="12"/>
  <c r="M44" i="12"/>
  <c r="M29" i="12"/>
  <c r="K22" i="12"/>
  <c r="M30" i="12"/>
  <c r="E45" i="4"/>
  <c r="P45" i="4" s="1"/>
  <c r="J20" i="4"/>
  <c r="E56" i="3"/>
  <c r="D63" i="3"/>
  <c r="I38" i="4"/>
  <c r="I82" i="4"/>
  <c r="D22" i="4"/>
  <c r="O22" i="4" s="1"/>
  <c r="J23" i="3"/>
  <c r="J38" i="4"/>
  <c r="I46" i="3"/>
  <c r="D31" i="3"/>
  <c r="D48" i="4"/>
  <c r="O48" i="4" s="1"/>
  <c r="J51" i="3"/>
  <c r="J75" i="4"/>
  <c r="E21" i="4"/>
  <c r="P21" i="4" s="1"/>
  <c r="I37" i="4"/>
  <c r="D50" i="4"/>
  <c r="O50" i="4" s="1"/>
  <c r="I71" i="4"/>
  <c r="D84" i="4"/>
  <c r="O84" i="4" s="1"/>
  <c r="J49" i="4"/>
  <c r="E73" i="4"/>
  <c r="P73" i="4" s="1"/>
  <c r="J83" i="4"/>
  <c r="I52" i="3"/>
  <c r="J15" i="3"/>
  <c r="I20" i="3"/>
  <c r="D36" i="3"/>
  <c r="I19" i="4"/>
  <c r="J98" i="4"/>
  <c r="J81" i="4"/>
  <c r="E38" i="4"/>
  <c r="P38" i="4" s="1"/>
  <c r="J84" i="4"/>
  <c r="D49" i="3"/>
  <c r="I64" i="3"/>
  <c r="J24" i="4"/>
  <c r="E37" i="4"/>
  <c r="P37" i="4" s="1"/>
  <c r="J71" i="4"/>
  <c r="J35" i="4"/>
  <c r="J30" i="4"/>
  <c r="E50" i="4"/>
  <c r="P50" i="4" s="1"/>
  <c r="J65" i="4"/>
  <c r="E84" i="4"/>
  <c r="P84" i="4" s="1"/>
  <c r="E35" i="3"/>
  <c r="E26" i="3"/>
  <c r="E71" i="4"/>
  <c r="P71" i="4" s="1"/>
  <c r="I15" i="4"/>
  <c r="D95" i="4"/>
  <c r="O95" i="4" s="1"/>
  <c r="K37" i="12"/>
  <c r="I46" i="12"/>
  <c r="M31" i="12"/>
  <c r="M36" i="12"/>
  <c r="M28" i="12"/>
  <c r="F22" i="9"/>
  <c r="F36" i="9" s="1"/>
  <c r="I25" i="4"/>
  <c r="E51" i="3"/>
  <c r="E38" i="3"/>
  <c r="E27" i="4"/>
  <c r="P27" i="4" s="1"/>
  <c r="I15" i="3"/>
  <c r="D27" i="3"/>
  <c r="D45" i="4"/>
  <c r="J49" i="3"/>
  <c r="J73" i="4"/>
  <c r="E16" i="4"/>
  <c r="P16" i="4" s="1"/>
  <c r="D53" i="3"/>
  <c r="D81" i="4"/>
  <c r="O81" i="4" s="1"/>
  <c r="I22" i="4"/>
  <c r="E19" i="3"/>
  <c r="G19" i="14" s="1"/>
  <c r="E44" i="4"/>
  <c r="I76" i="4"/>
  <c r="D98" i="4"/>
  <c r="O98" i="4" s="1"/>
  <c r="D26" i="3"/>
  <c r="I39" i="3"/>
  <c r="J97" i="4"/>
  <c r="J31" i="3"/>
  <c r="E36" i="3"/>
  <c r="E72" i="4"/>
  <c r="P72" i="4" s="1"/>
  <c r="D43" i="3"/>
  <c r="I55" i="3"/>
  <c r="J15" i="4"/>
  <c r="D47" i="3"/>
  <c r="E48" i="3"/>
  <c r="I42" i="3"/>
  <c r="J38" i="3"/>
  <c r="I14" i="3"/>
  <c r="J27" i="4"/>
  <c r="E42" i="4"/>
  <c r="P42" i="4" s="1"/>
  <c r="J52" i="4"/>
  <c r="E82" i="4"/>
  <c r="P82" i="4" s="1"/>
  <c r="E54" i="3"/>
  <c r="D97" i="4"/>
  <c r="O97" i="4" s="1"/>
  <c r="J72" i="4"/>
  <c r="E98" i="4"/>
  <c r="P98" i="4" s="1"/>
  <c r="E22" i="3"/>
  <c r="J48" i="3"/>
  <c r="E64" i="3"/>
  <c r="D37" i="4"/>
  <c r="O37" i="4" s="1"/>
  <c r="I31" i="4"/>
  <c r="G54" i="9"/>
  <c r="D79" i="9"/>
  <c r="F56" i="9"/>
  <c r="M32" i="12"/>
  <c r="H22" i="12"/>
  <c r="M17" i="12"/>
  <c r="I22" i="12"/>
  <c r="M43" i="12"/>
  <c r="M34" i="12"/>
  <c r="D46" i="3"/>
  <c r="I22" i="3"/>
  <c r="D51" i="3"/>
  <c r="I20" i="4"/>
  <c r="E15" i="3"/>
  <c r="J73" i="12" s="1"/>
  <c r="E40" i="4"/>
  <c r="P40" i="4" s="1"/>
  <c r="J23" i="4"/>
  <c r="I27" i="3"/>
  <c r="I45" i="4"/>
  <c r="E46" i="3"/>
  <c r="E76" i="4"/>
  <c r="P76" i="4" s="1"/>
  <c r="D35" i="3"/>
  <c r="I43" i="3"/>
  <c r="D54" i="3"/>
  <c r="E23" i="4"/>
  <c r="P23" i="4" s="1"/>
  <c r="J22" i="3"/>
  <c r="E43" i="3"/>
  <c r="J61" i="3"/>
  <c r="D23" i="4"/>
  <c r="O23" i="4" s="1"/>
  <c r="I47" i="3"/>
  <c r="J19" i="4"/>
  <c r="E35" i="4"/>
  <c r="P35" i="4" s="1"/>
  <c r="J48" i="4"/>
  <c r="E53" i="3"/>
  <c r="I26" i="3"/>
  <c r="J28" i="3"/>
  <c r="I94" i="4"/>
  <c r="J55" i="3"/>
  <c r="J66" i="4"/>
  <c r="E94" i="4"/>
  <c r="P94" i="4" s="1"/>
  <c r="E13" i="3"/>
  <c r="D42" i="4"/>
  <c r="O42" i="4" s="1"/>
  <c r="D82" i="4"/>
  <c r="O82" i="4" s="1"/>
  <c r="E97" i="4"/>
  <c r="P97" i="4" s="1"/>
  <c r="E31" i="3"/>
  <c r="J43" i="3"/>
  <c r="E52" i="3"/>
  <c r="I34" i="4"/>
  <c r="D94" i="4"/>
  <c r="O94" i="4" s="1"/>
  <c r="E14" i="4"/>
  <c r="P14" i="4" s="1"/>
  <c r="E32" i="3"/>
  <c r="G24" i="17" s="1"/>
  <c r="D34" i="9"/>
  <c r="D56" i="9"/>
  <c r="F67" i="9"/>
  <c r="F79" i="9"/>
  <c r="M40" i="12"/>
  <c r="H46" i="12"/>
  <c r="K46" i="12"/>
  <c r="M35" i="12"/>
  <c r="D74" i="4"/>
  <c r="O74" i="4" s="1"/>
  <c r="D77" i="4"/>
  <c r="O77" i="4" s="1"/>
  <c r="J21" i="4"/>
  <c r="I23" i="3"/>
  <c r="I42" i="4"/>
  <c r="E42" i="3"/>
  <c r="E40" i="3" s="1"/>
  <c r="E74" i="4"/>
  <c r="P74" i="4" s="1"/>
  <c r="J47" i="4"/>
  <c r="I51" i="3"/>
  <c r="I77" i="4"/>
  <c r="D21" i="4"/>
  <c r="O21" i="4" s="1"/>
  <c r="D64" i="3"/>
  <c r="E26" i="4"/>
  <c r="P26" i="4" s="1"/>
  <c r="J31" i="4"/>
  <c r="E51" i="4"/>
  <c r="P51" i="4" s="1"/>
  <c r="I14" i="4"/>
  <c r="D26" i="4"/>
  <c r="O26" i="4" s="1"/>
  <c r="I35" i="4"/>
  <c r="D51" i="4"/>
  <c r="O51" i="4" s="1"/>
  <c r="D28" i="3"/>
  <c r="J51" i="4"/>
  <c r="E75" i="4"/>
  <c r="P75" i="4" s="1"/>
  <c r="J94" i="4"/>
  <c r="D73" i="4"/>
  <c r="O73" i="4" s="1"/>
  <c r="E34" i="4"/>
  <c r="D14" i="3"/>
  <c r="I69" i="12" s="1"/>
  <c r="J22" i="4"/>
  <c r="D56" i="3"/>
  <c r="E20" i="3"/>
  <c r="J41" i="3"/>
  <c r="E50" i="3"/>
  <c r="I41" i="3"/>
  <c r="I36" i="3"/>
  <c r="J46" i="3"/>
  <c r="E61" i="3"/>
  <c r="I24" i="4"/>
  <c r="D34" i="4"/>
  <c r="I74" i="4"/>
  <c r="E17" i="4"/>
  <c r="P17" i="4" s="1"/>
  <c r="J52" i="3"/>
  <c r="E25" i="4"/>
  <c r="P25" i="4" s="1"/>
  <c r="D22" i="9"/>
  <c r="M19" i="12"/>
  <c r="M41" i="12"/>
  <c r="J54" i="3"/>
  <c r="J76" i="4"/>
  <c r="E22" i="4"/>
  <c r="P22" i="4" s="1"/>
  <c r="D19" i="3"/>
  <c r="D40" i="4"/>
  <c r="O40" i="4" s="1"/>
  <c r="I27" i="4"/>
  <c r="E27" i="3"/>
  <c r="E48" i="4"/>
  <c r="P48" i="4" s="1"/>
  <c r="D48" i="3"/>
  <c r="D76" i="4"/>
  <c r="O76" i="4" s="1"/>
  <c r="J63" i="3"/>
  <c r="J82" i="4"/>
  <c r="J18" i="3"/>
  <c r="E28" i="3"/>
  <c r="I97" i="4"/>
  <c r="I18" i="3"/>
  <c r="D32" i="3"/>
  <c r="B24" i="17" s="1"/>
  <c r="I50" i="3"/>
  <c r="J26" i="3"/>
  <c r="E47" i="3"/>
  <c r="J64" i="3"/>
  <c r="D25" i="4"/>
  <c r="O25" i="4" s="1"/>
  <c r="E83" i="4"/>
  <c r="P83" i="4" s="1"/>
  <c r="D52" i="4"/>
  <c r="O52" i="4" s="1"/>
  <c r="E18" i="3"/>
  <c r="G26" i="13" s="1"/>
  <c r="D27" i="4"/>
  <c r="O27" i="4" s="1"/>
  <c r="I21" i="4"/>
  <c r="D35" i="4"/>
  <c r="O35" i="4" s="1"/>
  <c r="I50" i="4"/>
  <c r="D72" i="4"/>
  <c r="O72" i="4" s="1"/>
  <c r="J47" i="3"/>
  <c r="J19" i="3"/>
  <c r="I72" i="4"/>
  <c r="D83" i="4"/>
  <c r="O83" i="4" s="1"/>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104" i="4"/>
  <c r="F168" i="7"/>
  <c r="F150" i="7" s="1"/>
  <c r="E168" i="7"/>
  <c r="E150" i="7" s="1"/>
  <c r="E142" i="7"/>
  <c r="E139" i="7"/>
  <c r="F139" i="7"/>
  <c r="F142" i="7"/>
  <c r="F114" i="7"/>
  <c r="E114" i="7"/>
  <c r="E37" i="3"/>
  <c r="E31" i="7"/>
  <c r="E30" i="7" s="1"/>
  <c r="E25" i="7" s="1"/>
  <c r="F30" i="7"/>
  <c r="F25" i="7" s="1"/>
  <c r="P34" i="4" l="1"/>
  <c r="O34" i="4"/>
  <c r="D43" i="4"/>
  <c r="O43" i="4" s="1"/>
  <c r="O45" i="4"/>
  <c r="D36" i="4"/>
  <c r="O36" i="4" s="1"/>
  <c r="E43" i="4"/>
  <c r="P43" i="4" s="1"/>
  <c r="P44" i="4"/>
  <c r="I80" i="9"/>
  <c r="D15" i="13"/>
  <c r="F107" i="7"/>
  <c r="F106" i="7" s="1"/>
  <c r="F99" i="7" s="1"/>
  <c r="D24" i="3"/>
  <c r="D12" i="4"/>
  <c r="E16" i="3"/>
  <c r="E36" i="4"/>
  <c r="G18" i="17"/>
  <c r="G18" i="13"/>
  <c r="D16" i="13"/>
  <c r="G23" i="13"/>
  <c r="D37" i="3"/>
  <c r="E25" i="3"/>
  <c r="J69" i="12"/>
  <c r="I79" i="9"/>
  <c r="G20" i="13"/>
  <c r="D18" i="13"/>
  <c r="C30" i="14"/>
  <c r="E67" i="12"/>
  <c r="D29" i="3"/>
  <c r="D78" i="4"/>
  <c r="O78" i="4" s="1"/>
  <c r="D46" i="4"/>
  <c r="O46" i="4" s="1"/>
  <c r="E39" i="4"/>
  <c r="P39" i="4" s="1"/>
  <c r="E64" i="4"/>
  <c r="P64" i="4" s="1"/>
  <c r="D79" i="4"/>
  <c r="E22" i="9"/>
  <c r="H22" i="9" s="1"/>
  <c r="E64" i="12"/>
  <c r="D21" i="3"/>
  <c r="G17" i="17"/>
  <c r="B19" i="15"/>
  <c r="B21" i="15" s="1"/>
  <c r="G22" i="17"/>
  <c r="G16" i="17"/>
  <c r="B42" i="16"/>
  <c r="B43" i="16" s="1"/>
  <c r="G21" i="17"/>
  <c r="E78" i="4"/>
  <c r="P78" i="4" s="1"/>
  <c r="C23" i="17"/>
  <c r="G20" i="17"/>
  <c r="C19" i="15"/>
  <c r="C21" i="15" s="1"/>
  <c r="C24" i="19"/>
  <c r="C30" i="19" s="1"/>
  <c r="C20" i="16"/>
  <c r="C28" i="16" s="1"/>
  <c r="C30" i="16" s="1"/>
  <c r="C27" i="18"/>
  <c r="D20" i="16"/>
  <c r="D28" i="16" s="1"/>
  <c r="D30" i="16" s="1"/>
  <c r="E23" i="17"/>
  <c r="D24" i="19"/>
  <c r="D30" i="19" s="1"/>
  <c r="E79" i="4"/>
  <c r="D17" i="14"/>
  <c r="D19" i="14" s="1"/>
  <c r="B27" i="18"/>
  <c r="C42" i="16"/>
  <c r="C43" i="16" s="1"/>
  <c r="G15" i="17"/>
  <c r="B23" i="17"/>
  <c r="B25" i="17" s="1"/>
  <c r="G19" i="17"/>
  <c r="E22" i="12"/>
  <c r="G22" i="13"/>
  <c r="D24" i="14"/>
  <c r="D26" i="14" s="1"/>
  <c r="I10" i="4"/>
  <c r="G21" i="13"/>
  <c r="D39" i="4"/>
  <c r="O39" i="4" s="1"/>
  <c r="D34" i="3"/>
  <c r="E71" i="12"/>
  <c r="D30" i="14"/>
  <c r="C45" i="14"/>
  <c r="C47" i="14" s="1"/>
  <c r="C48" i="14" s="1"/>
  <c r="B45" i="14"/>
  <c r="B47" i="14" s="1"/>
  <c r="B48" i="14" s="1"/>
  <c r="C17" i="14"/>
  <c r="C19" i="14" s="1"/>
  <c r="E12" i="4"/>
  <c r="E46" i="4"/>
  <c r="P46" i="4" s="1"/>
  <c r="E34" i="3"/>
  <c r="E33" i="3" s="1"/>
  <c r="E61" i="12"/>
  <c r="D64" i="4"/>
  <c r="O64" i="4" s="1"/>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D30" i="3" s="1"/>
  <c r="E34" i="9"/>
  <c r="H24" i="9"/>
  <c r="H34" i="9" s="1"/>
  <c r="C22" i="12"/>
  <c r="G34" i="12"/>
  <c r="O34" i="12" s="1"/>
  <c r="N34" i="12"/>
  <c r="N31" i="12"/>
  <c r="G31" i="12"/>
  <c r="O31" i="12" s="1"/>
  <c r="C69" i="12"/>
  <c r="D67" i="4" l="1"/>
  <c r="O67" i="4" s="1"/>
  <c r="C28" i="18"/>
  <c r="P36" i="4"/>
  <c r="D85" i="4"/>
  <c r="O85" i="4" s="1"/>
  <c r="O79" i="4"/>
  <c r="D28" i="4"/>
  <c r="O28" i="4" s="1"/>
  <c r="O12" i="4"/>
  <c r="E67" i="4"/>
  <c r="P67" i="4" s="1"/>
  <c r="E85" i="4"/>
  <c r="P85" i="4" s="1"/>
  <c r="P79" i="4"/>
  <c r="E28" i="4"/>
  <c r="P28" i="4" s="1"/>
  <c r="P12" i="4"/>
  <c r="B11" i="20"/>
  <c r="C11" i="20" s="1"/>
  <c r="B20" i="20"/>
  <c r="C20" i="20" s="1"/>
  <c r="J80" i="9"/>
  <c r="C29" i="18"/>
  <c r="D33" i="3"/>
  <c r="D68" i="3" s="1"/>
  <c r="E73" i="12"/>
  <c r="E36" i="9"/>
  <c r="D89" i="4"/>
  <c r="O89" i="4" s="1"/>
  <c r="D33" i="14"/>
  <c r="E68" i="3"/>
  <c r="D69" i="4"/>
  <c r="C75" i="12"/>
  <c r="G23" i="17"/>
  <c r="G25" i="17" s="1"/>
  <c r="H79" i="9"/>
  <c r="J79" i="9" s="1"/>
  <c r="H19" i="14"/>
  <c r="C33" i="14"/>
  <c r="E57" i="9"/>
  <c r="D67" i="3"/>
  <c r="G47" i="9"/>
  <c r="G57" i="9" s="1"/>
  <c r="D75" i="12"/>
  <c r="B75" i="12"/>
  <c r="D25" i="13"/>
  <c r="E67" i="3"/>
  <c r="G73" i="12"/>
  <c r="K73" i="12" s="1"/>
  <c r="E69" i="12"/>
  <c r="G25" i="13"/>
  <c r="G27" i="13" s="1"/>
  <c r="N22" i="12"/>
  <c r="G59" i="12" s="1"/>
  <c r="K59" i="12" s="1"/>
  <c r="G22" i="12"/>
  <c r="O22" i="12" s="1"/>
  <c r="O40" i="12"/>
  <c r="G46" i="12"/>
  <c r="O46" i="12" s="1"/>
  <c r="G37" i="12"/>
  <c r="O37" i="12" s="1"/>
  <c r="O25" i="12"/>
  <c r="G69" i="12"/>
  <c r="K69" i="12" s="1"/>
  <c r="H36" i="9"/>
  <c r="E59" i="12"/>
  <c r="D90" i="4"/>
  <c r="O90" i="4" s="1"/>
  <c r="D87" i="4" l="1"/>
  <c r="D88" i="4" s="1"/>
  <c r="O88" i="4" s="1"/>
  <c r="E87" i="4"/>
  <c r="E88" i="4" s="1"/>
  <c r="P88" i="4" s="1"/>
  <c r="E90" i="4"/>
  <c r="P90" i="4" s="1"/>
  <c r="E89" i="4"/>
  <c r="P89" i="4" s="1"/>
  <c r="E69" i="4"/>
  <c r="O87" i="4"/>
  <c r="D70" i="4"/>
  <c r="O70" i="4" s="1"/>
  <c r="O69" i="4"/>
  <c r="D92" i="4"/>
  <c r="H67" i="9"/>
  <c r="J67" i="9" s="1"/>
  <c r="E69" i="3"/>
  <c r="E75" i="12"/>
  <c r="H73" i="12"/>
  <c r="L73" i="12" s="1"/>
  <c r="H59" i="12"/>
  <c r="L59" i="12" s="1"/>
  <c r="H69" i="12"/>
  <c r="L69" i="12" s="1"/>
  <c r="D69" i="3"/>
  <c r="P87" i="4" l="1"/>
  <c r="D93" i="4"/>
  <c r="O92" i="4"/>
  <c r="E70" i="4"/>
  <c r="P70" i="4" s="1"/>
  <c r="P69" i="4"/>
  <c r="E92" i="4"/>
  <c r="E93" i="4" l="1"/>
  <c r="P92" i="4"/>
  <c r="D100" i="4"/>
  <c r="O93" i="4"/>
  <c r="D101" i="4" l="1"/>
  <c r="O101" i="4" s="1"/>
  <c r="O100" i="4"/>
  <c r="E100" i="4"/>
  <c r="P93" i="4"/>
  <c r="D105" i="4" l="1"/>
  <c r="E101" i="4"/>
  <c r="P101" i="4" s="1"/>
  <c r="P100" i="4"/>
  <c r="E105" i="4" l="1"/>
</calcChain>
</file>

<file path=xl/sharedStrings.xml><?xml version="1.0" encoding="utf-8"?>
<sst xmlns="http://schemas.openxmlformats.org/spreadsheetml/2006/main" count="5892" uniqueCount="2644">
  <si>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</si>
  <si>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</si>
  <si>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</si>
  <si>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</si>
  <si>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</si>
  <si>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</si>
  <si>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</si>
  <si>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</si>
  <si>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</si>
  <si>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</si>
  <si>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</si>
  <si>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</si>
  <si>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</si>
  <si>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</si>
  <si>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</si>
  <si>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</si>
  <si>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</si>
  <si>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</si>
  <si>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</si>
  <si>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</si>
  <si>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</si>
  <si>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</si>
  <si>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</si>
  <si>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</si>
  <si>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</si>
  <si>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</si>
  <si>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</si>
  <si>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</si>
  <si>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</si>
  <si>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</si>
  <si>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</si>
  <si>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</si>
  <si>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</si>
  <si>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</si>
  <si>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</si>
  <si>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</si>
  <si>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</si>
  <si>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</si>
  <si>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</si>
  <si>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</si>
  <si>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</si>
  <si>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</si>
  <si>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</si>
  <si>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</si>
  <si>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</si>
  <si>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</si>
  <si>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</si>
  <si>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</si>
  <si>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</si>
  <si>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</si>
  <si>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</si>
  <si>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</si>
  <si>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</si>
  <si>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</si>
  <si>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</si>
  <si>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</si>
  <si>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</si>
  <si>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</si>
  <si>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</si>
  <si>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</si>
  <si>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</si>
  <si>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</si>
  <si>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</si>
  <si>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</si>
  <si>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</si>
  <si>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</si>
  <si>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</si>
  <si>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</si>
  <si>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</si>
  <si>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</si>
  <si>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</si>
  <si>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</si>
  <si>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</si>
  <si>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</si>
  <si>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</si>
  <si>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</si>
  <si>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</si>
  <si>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</si>
  <si>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</si>
  <si>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</si>
  <si>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</si>
  <si>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</si>
  <si>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</si>
  <si>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</si>
  <si>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</si>
  <si>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</si>
  <si>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</si>
  <si>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</si>
  <si>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</si>
  <si>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</si>
  <si>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</si>
  <si>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</si>
  <si>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</si>
  <si>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</si>
  <si>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</si>
  <si>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</si>
  <si>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</si>
  <si>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</si>
  <si>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</si>
  <si>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</si>
  <si>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</si>
  <si>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</si>
  <si>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</si>
  <si>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</si>
  <si>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</si>
  <si>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</si>
  <si>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</si>
  <si>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</si>
  <si>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</si>
  <si>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</si>
  <si>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</si>
  <si>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</si>
  <si>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</si>
  <si>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</si>
  <si>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</si>
  <si>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</si>
  <si>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</si>
  <si>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</si>
  <si>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</si>
  <si>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</si>
  <si>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</si>
  <si>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</si>
  <si>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</si>
  <si>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</si>
  <si>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</si>
  <si>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</si>
  <si>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</si>
  <si>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</si>
  <si>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</si>
  <si>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</si>
  <si>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</si>
  <si>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</si>
  <si>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</si>
  <si>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</si>
  <si>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</si>
  <si>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</si>
  <si>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</si>
  <si>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</si>
  <si>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</si>
  <si>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</si>
  <si>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</si>
  <si>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</si>
  <si>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</si>
  <si>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</si>
  <si>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</si>
  <si>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</si>
  <si>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</si>
  <si>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</si>
  <si>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</si>
  <si>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</si>
  <si>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</si>
  <si>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</si>
  <si>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</si>
  <si>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</si>
  <si>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</si>
  <si>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</si>
  <si>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</si>
  <si>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</si>
  <si>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</si>
  <si>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</si>
  <si>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</si>
  <si>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Nr. rd.</t>
  </si>
  <si>
    <t>Manual Reclass</t>
  </si>
  <si>
    <t>BS4</t>
  </si>
  <si>
    <t>6a</t>
  </si>
  <si>
    <t>6b</t>
  </si>
  <si>
    <t>BS6b</t>
  </si>
  <si>
    <t>BS7</t>
  </si>
  <si>
    <t>BS9</t>
  </si>
  <si>
    <t>BS10</t>
  </si>
  <si>
    <t>BS12</t>
  </si>
  <si>
    <t>BS14</t>
  </si>
  <si>
    <t>BS15</t>
  </si>
  <si>
    <t>BS16</t>
  </si>
  <si>
    <t>BS17</t>
  </si>
  <si>
    <t>BS18</t>
  </si>
  <si>
    <t>BS19</t>
  </si>
  <si>
    <t>BS21</t>
  </si>
  <si>
    <t>BS22</t>
  </si>
  <si>
    <t>BS23</t>
  </si>
  <si>
    <t>BS24</t>
  </si>
  <si>
    <t>BS25</t>
  </si>
  <si>
    <t>BS26</t>
  </si>
  <si>
    <t>BS27</t>
  </si>
  <si>
    <t>BS28</t>
  </si>
  <si>
    <t>BS29</t>
  </si>
  <si>
    <t>BS31</t>
  </si>
  <si>
    <t>BS32</t>
  </si>
  <si>
    <t>BS33</t>
  </si>
  <si>
    <t>BS34</t>
  </si>
  <si>
    <t>BS35</t>
  </si>
  <si>
    <t>BS36</t>
  </si>
  <si>
    <t>BS38</t>
  </si>
  <si>
    <t>BS39</t>
  </si>
  <si>
    <t>BS40</t>
  </si>
  <si>
    <t>BS42</t>
  </si>
  <si>
    <t>BS44</t>
  </si>
  <si>
    <t>BS45</t>
  </si>
  <si>
    <t>BS46</t>
  </si>
  <si>
    <t>BS47</t>
  </si>
  <si>
    <t>BS48</t>
  </si>
  <si>
    <t>BS49</t>
  </si>
  <si>
    <t>Diff</t>
  </si>
  <si>
    <t>Check PL</t>
  </si>
  <si>
    <t>PL1</t>
  </si>
  <si>
    <t>PL3</t>
  </si>
  <si>
    <t>PL4</t>
  </si>
  <si>
    <t>PL6</t>
  </si>
  <si>
    <t>PL</t>
  </si>
  <si>
    <t>PL7</t>
  </si>
  <si>
    <t>PL9</t>
  </si>
  <si>
    <t>PL10</t>
  </si>
  <si>
    <t>PL11</t>
  </si>
  <si>
    <t>PL12</t>
  </si>
  <si>
    <t>PL14</t>
  </si>
  <si>
    <t>PL15</t>
  </si>
  <si>
    <t>PL16</t>
  </si>
  <si>
    <t>PL20</t>
  </si>
  <si>
    <t>PL22</t>
  </si>
  <si>
    <t>PL25</t>
  </si>
  <si>
    <t>PL27</t>
  </si>
  <si>
    <t>PL28</t>
  </si>
  <si>
    <t>PL29</t>
  </si>
  <si>
    <t>PL30</t>
  </si>
  <si>
    <t>PL31</t>
  </si>
  <si>
    <t>PL34</t>
  </si>
  <si>
    <t>PL35</t>
  </si>
  <si>
    <t>PL36</t>
  </si>
  <si>
    <t>PL39</t>
  </si>
  <si>
    <t>PL40</t>
  </si>
  <si>
    <t>PL41</t>
  </si>
  <si>
    <t>PL42</t>
  </si>
  <si>
    <t>PL43</t>
  </si>
  <si>
    <t>PL44</t>
  </si>
  <si>
    <t>PL45</t>
  </si>
  <si>
    <t>PL46</t>
  </si>
  <si>
    <t>PL47</t>
  </si>
  <si>
    <t>PL48</t>
  </si>
  <si>
    <t>PL49</t>
  </si>
  <si>
    <t>PL51</t>
  </si>
  <si>
    <t>PL52</t>
  </si>
  <si>
    <t>PL53</t>
  </si>
  <si>
    <t>PL54</t>
  </si>
  <si>
    <t>PL55</t>
  </si>
  <si>
    <t>PL56</t>
  </si>
  <si>
    <t>PL57</t>
  </si>
  <si>
    <t>PL59</t>
  </si>
  <si>
    <t>PL60</t>
  </si>
  <si>
    <t>PL61</t>
  </si>
  <si>
    <t>PL62</t>
  </si>
  <si>
    <t>PL63</t>
  </si>
  <si>
    <t>PL64</t>
  </si>
  <si>
    <t>PL65</t>
  </si>
  <si>
    <t>PL67</t>
  </si>
  <si>
    <t>PL68</t>
  </si>
  <si>
    <t>PL69</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</si>
  <si>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</si>
  <si>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</si>
  <si>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</si>
  <si>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</si>
  <si>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</si>
  <si>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</si>
  <si>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</si>
  <si>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</si>
  <si>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</si>
  <si>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</si>
  <si>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</si>
  <si>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</si>
  <si>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</si>
  <si>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</si>
  <si>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</si>
  <si>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</si>
  <si>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</si>
  <si>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</si>
  <si>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</si>
  <si>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</si>
  <si>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</si>
  <si>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</si>
  <si>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</si>
  <si>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</si>
  <si>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</si>
  <si>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</si>
  <si>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</si>
  <si>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</si>
  <si>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</si>
  <si>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</si>
  <si>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</si>
  <si>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</si>
  <si>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</si>
  <si>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</si>
  <si>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</si>
  <si>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</si>
  <si>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</si>
  <si>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</si>
  <si>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</si>
  <si>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</si>
  <si>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</si>
  <si>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</si>
  <si>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</si>
  <si>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</si>
  <si>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</si>
  <si>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</si>
  <si>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</si>
  <si>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</si>
  <si>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</si>
  <si>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</si>
  <si>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</si>
  <si>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</si>
  <si>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</si>
  <si>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</si>
  <si>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</si>
  <si>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</si>
  <si>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</si>
  <si>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</si>
  <si>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</si>
  <si>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</si>
  <si>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</si>
  <si>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</si>
  <si>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</si>
  <si>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</si>
  <si>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</si>
  <si>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</si>
  <si>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</si>
  <si>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</si>
  <si>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</si>
  <si>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</si>
  <si>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</si>
  <si>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</si>
  <si>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</si>
  <si>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</si>
  <si>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</si>
  <si>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</si>
  <si>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</si>
  <si>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</si>
  <si>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</si>
  <si>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</si>
  <si>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</si>
  <si>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</si>
  <si>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</si>
  <si>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</si>
  <si>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</si>
  <si>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</si>
  <si>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</si>
  <si>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</si>
  <si>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</si>
  <si>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</si>
  <si>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</si>
  <si>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</si>
  <si>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</si>
  <si>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</si>
  <si>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</si>
  <si>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</si>
  <si>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</si>
  <si>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</si>
  <si>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</si>
  <si>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</si>
  <si>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</si>
  <si>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</si>
  <si>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</si>
  <si>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</si>
  <si>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</si>
  <si>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</si>
  <si>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</si>
  <si>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</si>
  <si>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</si>
  <si>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</si>
  <si>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</si>
  <si>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</si>
  <si>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</si>
  <si>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</si>
  <si>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</si>
  <si>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</si>
  <si>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</si>
  <si>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</si>
  <si>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</si>
  <si>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</si>
  <si>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</si>
  <si>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</si>
  <si>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</si>
  <si>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</si>
  <si>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</si>
  <si>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</si>
  <si>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</si>
  <si>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</si>
  <si>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</si>
  <si>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</si>
  <si>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</si>
  <si>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</si>
  <si>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</si>
  <si>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</si>
  <si>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</si>
  <si>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</si>
  <si>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</si>
  <si>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</si>
  <si>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</si>
  <si>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</si>
  <si>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</si>
  <si>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</si>
  <si>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</si>
  <si>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</si>
  <si>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</si>
  <si>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</si>
  <si>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</si>
  <si>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</si>
  <si>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</si>
  <si>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</si>
  <si>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</si>
  <si>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</si>
  <si>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</si>
  <si>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</si>
  <si>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</si>
  <si>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</si>
  <si>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</si>
  <si>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</si>
  <si>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</si>
  <si>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</si>
  <si>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</si>
  <si>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</si>
  <si>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</si>
  <si>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</si>
  <si>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</si>
  <si>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</si>
  <si>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</si>
  <si>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</si>
  <si>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</si>
  <si>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</si>
  <si>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</si>
  <si>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</si>
  <si>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</si>
  <si>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</si>
  <si>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</si>
  <si>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</si>
  <si>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</si>
  <si>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</si>
  <si>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</si>
  <si>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</si>
  <si>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</si>
  <si>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</si>
  <si>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</si>
  <si>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</si>
  <si>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</si>
  <si>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</si>
  <si>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</si>
  <si>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</si>
  <si>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</si>
  <si>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</si>
  <si>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</si>
  <si>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</si>
  <si>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</si>
  <si>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</si>
  <si>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</si>
  <si>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</si>
  <si>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</si>
  <si>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</si>
  <si>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</si>
  <si>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</si>
  <si>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</si>
  <si>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</si>
  <si>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</si>
  <si>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</si>
  <si>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</si>
  <si>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</si>
  <si>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</si>
  <si>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</si>
  <si>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</si>
  <si>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</si>
  <si>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</si>
  <si>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</si>
  <si>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</si>
  <si>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</si>
  <si>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</si>
  <si>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</si>
  <si>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</si>
  <si>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</si>
  <si>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</si>
  <si>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</si>
  <si>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</si>
  <si>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</si>
  <si>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</si>
  <si>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</si>
  <si>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</si>
  <si>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</si>
  <si>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</si>
  <si>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</si>
  <si>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</si>
  <si>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</si>
  <si>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</si>
  <si>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</si>
  <si>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</si>
  <si>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</si>
  <si>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</si>
  <si>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</si>
  <si>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</si>
  <si>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</si>
  <si>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</si>
  <si>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</si>
  <si>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</si>
  <si>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</si>
  <si>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</si>
  <si>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</si>
  <si>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</si>
  <si>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</si>
  <si>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</si>
  <si>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</si>
  <si>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</si>
  <si>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</si>
  <si>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</si>
  <si>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</si>
  <si>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</si>
  <si>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</si>
  <si>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</si>
  <si>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</si>
  <si>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</si>
  <si>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</si>
  <si>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</si>
  <si>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</si>
  <si>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</si>
  <si>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</si>
  <si>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</si>
  <si>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</si>
  <si>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</si>
  <si>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</si>
  <si>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</si>
  <si>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</si>
  <si>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</si>
  <si>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</si>
  <si>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</si>
  <si>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</si>
  <si>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</si>
  <si>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</si>
  <si>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</si>
  <si>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</si>
  <si>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</si>
  <si>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</si>
  <si>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</si>
  <si>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</si>
  <si>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</si>
  <si>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</si>
  <si>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</si>
  <si>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</si>
  <si>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</si>
  <si>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</si>
  <si>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</si>
  <si>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</si>
  <si>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</si>
  <si>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</si>
  <si>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</si>
  <si>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</si>
  <si>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</si>
  <si>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</si>
  <si>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</si>
  <si>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</si>
  <si>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</si>
  <si>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</si>
  <si>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</si>
  <si>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</si>
  <si>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</si>
  <si>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</si>
  <si>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</si>
  <si>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</si>
  <si>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</si>
  <si>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</si>
  <si>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</si>
  <si>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</si>
  <si>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</si>
  <si>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</si>
  <si>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</si>
  <si>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</si>
  <si>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</si>
  <si>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</si>
  <si>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</si>
  <si>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</si>
  <si>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</si>
  <si>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</si>
  <si>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</si>
  <si>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</si>
  <si>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</si>
  <si>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</si>
  <si>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</si>
  <si>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</si>
  <si>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</si>
  <si>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</si>
  <si>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</si>
  <si>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</si>
  <si>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</si>
  <si>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</si>
  <si>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</si>
  <si>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</si>
  <si>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</si>
  <si>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</si>
  <si>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</si>
  <si>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</si>
  <si>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</si>
  <si>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</si>
  <si>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</si>
  <si>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</si>
  <si>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</si>
  <si>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</si>
  <si>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</si>
  <si>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</si>
  <si>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</si>
  <si>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</si>
  <si>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</si>
  <si>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</si>
  <si>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</si>
  <si>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</si>
  <si>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</si>
  <si>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</si>
  <si>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</si>
  <si>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</si>
  <si>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</si>
  <si>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</si>
  <si>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</si>
  <si>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</si>
  <si>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</si>
  <si>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</si>
  <si>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</si>
  <si>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</si>
  <si>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</si>
  <si>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</si>
  <si>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</si>
  <si>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</si>
  <si>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</si>
  <si>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</si>
  <si>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</si>
  <si>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</si>
  <si>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</si>
  <si>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</si>
  <si>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</si>
  <si>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</si>
  <si>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</si>
  <si>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</si>
  <si>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</si>
  <si>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</si>
  <si>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</si>
  <si>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</si>
  <si>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</si>
  <si>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</si>
  <si>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</si>
  <si>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</si>
  <si>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</si>
  <si>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</si>
  <si>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</si>
  <si>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</si>
  <si>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</si>
  <si>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</si>
  <si>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</si>
  <si>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</si>
  <si>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</si>
  <si>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</si>
  <si>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</si>
  <si>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</si>
  <si>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</si>
  <si>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</si>
  <si>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</si>
  <si>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</si>
  <si>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</si>
  <si>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</si>
  <si>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</si>
  <si>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</si>
  <si>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</si>
  <si>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</si>
  <si>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</si>
  <si>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</si>
  <si>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</si>
  <si>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</si>
  <si>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</si>
  <si>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</si>
  <si>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</si>
  <si>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</si>
  <si>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</si>
  <si>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</si>
  <si>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</si>
  <si>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</si>
  <si>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</si>
  <si>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</si>
  <si>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</si>
  <si>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</si>
  <si>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</si>
  <si>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</si>
  <si>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</si>
  <si>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</si>
  <si>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</si>
  <si>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</si>
  <si>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</si>
  <si>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</si>
  <si>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</si>
  <si>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</si>
  <si>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</si>
  <si>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</si>
  <si>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</si>
  <si>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</si>
  <si>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</si>
  <si>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</si>
  <si>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</si>
  <si>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</si>
  <si>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</si>
  <si>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</si>
  <si>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</si>
  <si>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</si>
  <si>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</si>
  <si>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</si>
  <si>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</si>
  <si>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</si>
  <si>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</si>
  <si>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</si>
  <si>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</si>
  <si>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</si>
  <si>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</si>
  <si>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</si>
  <si>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</si>
  <si>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</si>
  <si>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</si>
  <si>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</si>
  <si>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</si>
  <si>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</si>
  <si>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</si>
  <si>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</si>
  <si>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</si>
  <si>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</si>
  <si>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</si>
  <si>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</si>
  <si>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</si>
  <si>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</si>
  <si>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</si>
  <si>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</si>
  <si>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</si>
  <si>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</si>
  <si>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</si>
  <si>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</si>
  <si>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</si>
  <si>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</si>
  <si>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</si>
  <si>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</si>
  <si>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</si>
  <si>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</si>
  <si>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</si>
  <si>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</si>
  <si>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</si>
  <si>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</si>
  <si>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</si>
  <si>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</si>
  <si>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</si>
  <si>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</si>
  <si>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</si>
  <si>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</si>
  <si>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</si>
  <si>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</si>
  <si>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</si>
  <si>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</si>
  <si>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</si>
  <si>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</si>
  <si>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</si>
  <si>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</si>
  <si>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</si>
  <si>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</si>
  <si>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</si>
  <si>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</si>
  <si>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</si>
  <si>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</si>
  <si>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</si>
  <si>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</si>
  <si>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</si>
  <si>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</si>
  <si>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</si>
  <si>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</si>
  <si>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</si>
  <si>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</si>
  <si>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</si>
  <si>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</si>
  <si>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</si>
  <si>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</si>
  <si>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</si>
  <si>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</si>
  <si>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</si>
  <si>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</si>
  <si>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</si>
  <si>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</si>
  <si>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</si>
  <si>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</si>
  <si>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</si>
  <si>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</si>
  <si>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</si>
  <si>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</si>
  <si>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</si>
  <si>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</si>
  <si>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</si>
  <si>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</si>
  <si>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</si>
  <si>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</si>
  <si>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</si>
  <si>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</si>
  <si>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</si>
  <si>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</si>
  <si>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</si>
  <si>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</si>
  <si>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</si>
  <si>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</si>
  <si>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</si>
  <si>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</si>
  <si>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</si>
  <si>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</si>
  <si>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</si>
  <si>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</si>
  <si>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</si>
  <si>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</si>
  <si>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</si>
  <si>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</si>
  <si>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</si>
  <si>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</si>
  <si>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</si>
  <si>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</si>
  <si>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</si>
  <si>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</si>
  <si>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</si>
  <si>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</si>
  <si>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</si>
  <si>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</si>
  <si>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</si>
  <si>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</si>
  <si>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</si>
  <si>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</si>
  <si>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</si>
  <si>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</si>
  <si>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</si>
  <si>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</si>
  <si>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</si>
  <si>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</si>
  <si>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</si>
  <si>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</si>
  <si>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</si>
  <si>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</si>
  <si>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</si>
  <si>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</si>
  <si>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</si>
  <si>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</si>
  <si>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</si>
  <si>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</si>
  <si>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</si>
  <si>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</si>
  <si>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</si>
  <si>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</si>
  <si>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</si>
  <si>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</si>
  <si>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</si>
  <si>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</si>
  <si>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</si>
  <si>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</si>
  <si>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</si>
  <si>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</si>
  <si>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</si>
  <si>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</si>
  <si>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</si>
  <si>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</si>
  <si>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</si>
  <si>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</si>
  <si>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</si>
  <si>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</si>
  <si>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</si>
  <si>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</si>
  <si>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</si>
  <si>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</si>
  <si>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</si>
  <si>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</si>
  <si>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</si>
  <si>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</si>
  <si>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</si>
  <si>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</si>
  <si>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</si>
  <si>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</si>
  <si>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</si>
  <si>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</si>
  <si>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</si>
  <si>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</si>
  <si>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</si>
  <si>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</si>
  <si>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</si>
  <si>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</si>
  <si>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</si>
  <si>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</si>
  <si>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</si>
  <si>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</si>
  <si>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</si>
  <si>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</si>
  <si>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</si>
  <si>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</si>
  <si>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</si>
  <si>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</si>
  <si>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</si>
  <si>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</si>
  <si>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</si>
  <si>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</si>
  <si>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</si>
  <si>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</si>
  <si>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</si>
  <si>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</si>
  <si>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</si>
  <si>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</si>
  <si>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</si>
  <si>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</si>
  <si>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</si>
  <si>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</si>
  <si>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</si>
  <si>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</si>
  <si>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</si>
  <si>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</si>
  <si>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</si>
  <si>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</si>
  <si>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</si>
  <si>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</si>
  <si>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</si>
  <si>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</si>
  <si>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</si>
  <si>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</si>
  <si>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</si>
  <si>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</si>
  <si>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</si>
  <si>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</si>
  <si>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</si>
  <si>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</si>
  <si>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</si>
  <si>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</si>
  <si>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</si>
  <si>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</si>
  <si>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</si>
  <si>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</si>
  <si>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</si>
  <si>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</si>
  <si>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</si>
  <si>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</si>
  <si>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</si>
  <si>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</si>
  <si>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</si>
  <si>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</si>
  <si>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</si>
  <si>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</si>
  <si>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</si>
  <si>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</si>
  <si>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</si>
  <si>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</si>
  <si>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</si>
  <si>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</si>
  <si>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</si>
  <si>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</si>
  <si>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</si>
  <si>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</si>
  <si>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</si>
  <si>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</si>
  <si>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</si>
  <si>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</si>
  <si>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</si>
  <si>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</si>
  <si>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</si>
  <si>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</si>
  <si>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</si>
  <si>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</si>
  <si>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</si>
  <si>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</si>
  <si>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</si>
  <si>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</si>
  <si>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</si>
  <si>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</si>
  <si>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</si>
  <si>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</si>
  <si>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</si>
  <si>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</si>
  <si>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</si>
  <si>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</si>
  <si>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</si>
  <si>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</si>
  <si>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</si>
  <si>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</si>
  <si>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</si>
  <si>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</si>
  <si>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</si>
  <si>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</si>
  <si>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</si>
  <si>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</si>
  <si>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</si>
  <si>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</si>
  <si>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</si>
  <si>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</si>
  <si>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</si>
  <si>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</si>
  <si>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</si>
  <si>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</si>
  <si>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</si>
  <si>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</si>
  <si>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</si>
  <si>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</si>
  <si>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</si>
  <si>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</si>
  <si>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</si>
  <si>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</si>
  <si>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</si>
  <si>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</si>
  <si>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</si>
  <si>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</si>
  <si>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</si>
  <si>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</si>
  <si>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</si>
  <si>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</si>
  <si>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</si>
  <si>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</si>
  <si>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</si>
  <si>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</si>
  <si>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</si>
  <si>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</si>
  <si>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</si>
  <si>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</si>
  <si>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</si>
  <si>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</si>
  <si>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</si>
  <si>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</si>
  <si>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</si>
  <si>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</si>
  <si>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</si>
  <si>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</si>
  <si>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</si>
  <si>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</si>
  <si>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</si>
  <si>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</si>
  <si>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</si>
  <si>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</si>
  <si>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</si>
  <si>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</si>
  <si>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</si>
  <si>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</si>
  <si>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</si>
  <si>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</si>
  <si>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</si>
  <si>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</si>
  <si>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</si>
  <si>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</si>
  <si>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</si>
  <si>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</si>
  <si>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</si>
  <si>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</si>
  <si>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</si>
  <si>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</si>
  <si>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</si>
  <si>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</si>
  <si>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</si>
  <si>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</si>
  <si>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</si>
  <si>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</si>
  <si>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</si>
  <si>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</si>
  <si>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</si>
  <si>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</si>
  <si>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</si>
  <si>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</si>
  <si>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</si>
  <si>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</si>
  <si>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</si>
  <si>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</si>
  <si>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</si>
  <si>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</si>
  <si>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</si>
  <si>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</si>
  <si>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</si>
  <si>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</si>
  <si>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</si>
  <si>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</si>
  <si>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</si>
  <si>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</si>
  <si>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</si>
  <si>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</si>
  <si>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</si>
  <si>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</si>
  <si>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</si>
  <si>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</si>
  <si>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</si>
  <si>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</si>
  <si>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</si>
  <si>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</si>
  <si>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</si>
  <si>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</si>
  <si>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</si>
  <si>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</si>
  <si>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</si>
  <si>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</si>
  <si>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</si>
  <si>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</si>
  <si>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</si>
  <si>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</si>
  <si>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</si>
  <si>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</si>
  <si>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</si>
  <si>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</si>
  <si>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</si>
  <si>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</si>
  <si>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</si>
  <si>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</si>
  <si>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</si>
  <si>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</si>
  <si>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</si>
  <si>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</si>
  <si>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</si>
  <si>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</si>
  <si>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</si>
  <si>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</si>
  <si>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</si>
  <si>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</si>
  <si>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</si>
  <si>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</si>
  <si>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</si>
  <si>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</si>
  <si>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</si>
  <si>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</si>
  <si>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</si>
  <si>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</si>
  <si>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</si>
  <si>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</si>
  <si>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</si>
  <si>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</si>
  <si>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</si>
  <si>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</si>
  <si>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</si>
  <si>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</si>
  <si>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</si>
  <si>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</si>
  <si>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</si>
  <si>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</si>
  <si>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</si>
  <si>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</si>
  <si>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</si>
  <si>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</si>
  <si>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</si>
  <si>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</si>
  <si>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</si>
  <si>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</si>
  <si>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</si>
  <si>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</si>
  <si>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</si>
  <si>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</si>
  <si>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</si>
  <si>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</si>
  <si>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</si>
  <si>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</si>
  <si>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</si>
  <si>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</si>
  <si>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</si>
  <si>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</si>
  <si>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</si>
  <si>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</si>
  <si>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</si>
  <si>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</si>
  <si>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</si>
  <si>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</si>
  <si>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</si>
  <si>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</si>
  <si>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</si>
  <si>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</si>
  <si>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</si>
  <si>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</si>
  <si>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</si>
  <si>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</si>
  <si>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</si>
  <si>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</si>
  <si>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</si>
  <si>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</si>
  <si>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</si>
  <si>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</si>
  <si>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</si>
  <si>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</si>
  <si>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</si>
  <si>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</si>
  <si>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</si>
  <si>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</si>
  <si>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</si>
  <si>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</si>
  <si>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</si>
  <si>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</si>
  <si>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</si>
  <si>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</si>
  <si>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</si>
  <si>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</si>
  <si>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</si>
  <si>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</si>
  <si>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</si>
  <si>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</si>
  <si>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</si>
  <si>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</si>
  <si>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</si>
  <si>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</si>
  <si>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</si>
  <si>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</si>
  <si>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</si>
  <si>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</si>
  <si>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</si>
  <si>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</si>
  <si>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</si>
  <si>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</si>
  <si>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</si>
  <si>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</si>
  <si>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</si>
  <si>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</si>
  <si>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</si>
  <si>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</si>
  <si>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</si>
  <si>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</si>
  <si>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</si>
  <si>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</si>
  <si>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</si>
  <si>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</si>
  <si>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</si>
  <si>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</si>
  <si>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</si>
  <si>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</si>
  <si>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</si>
  <si>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</si>
  <si>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</si>
  <si>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</si>
  <si>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</si>
  <si>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</si>
  <si>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</si>
  <si>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</si>
  <si>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</si>
  <si>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</si>
  <si>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</si>
  <si>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</si>
  <si>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</si>
  <si>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</si>
  <si>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</si>
  <si>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</si>
  <si>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</si>
  <si>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</si>
  <si>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</si>
  <si>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</si>
  <si>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</si>
  <si>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</si>
  <si>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</si>
  <si>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</si>
  <si>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</si>
  <si>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</si>
  <si>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</si>
  <si>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</si>
  <si>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</si>
  <si>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</si>
  <si>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</si>
  <si>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</si>
  <si>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</si>
  <si>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</si>
  <si>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</si>
  <si>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</si>
  <si>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</si>
  <si>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</si>
  <si>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</si>
  <si>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</si>
  <si>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</si>
  <si>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</si>
  <si>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</si>
  <si>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</si>
  <si>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</si>
  <si>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</si>
  <si>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</si>
  <si>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</si>
  <si>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</si>
  <si>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</si>
  <si>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</si>
  <si>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</si>
  <si>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</si>
  <si>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</si>
  <si>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</si>
  <si>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</si>
  <si>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</si>
  <si>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</si>
  <si>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</si>
  <si>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</si>
  <si>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</si>
  <si>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</si>
  <si>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</si>
  <si>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</si>
  <si>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</si>
  <si>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</si>
  <si>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</si>
  <si>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</si>
  <si>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</si>
  <si>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</si>
  <si>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</si>
  <si>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</si>
  <si>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</si>
  <si>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</si>
  <si>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</si>
  <si>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</si>
  <si>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</si>
  <si>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</si>
  <si>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</si>
  <si>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</si>
  <si>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</si>
  <si>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</si>
  <si>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</si>
  <si>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</si>
  <si>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</si>
  <si>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</si>
  <si>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</si>
  <si>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</si>
  <si>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</si>
  <si>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</si>
  <si>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</si>
  <si>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</si>
  <si>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</si>
  <si>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</si>
  <si>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</si>
  <si>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</si>
  <si>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</si>
  <si>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</si>
  <si>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</si>
  <si>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</si>
  <si>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</si>
  <si>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</si>
  <si>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</si>
  <si>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</si>
  <si>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</si>
  <si>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</si>
  <si>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</si>
  <si>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</si>
  <si>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</si>
  <si>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</si>
  <si>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</si>
  <si>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</si>
  <si>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</si>
  <si>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</si>
  <si>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</si>
  <si>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</si>
  <si>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</si>
  <si>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</si>
  <si>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</si>
  <si>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</si>
  <si>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</si>
  <si>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</si>
  <si>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</si>
  <si>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</si>
  <si>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</si>
  <si>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</si>
  <si>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</si>
  <si>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</si>
  <si>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</si>
  <si>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</si>
  <si>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</si>
  <si>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</si>
  <si>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</si>
  <si>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</si>
  <si>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</si>
  <si>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</si>
  <si>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</si>
  <si>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</si>
  <si>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</si>
  <si>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</si>
  <si>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</si>
  <si>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</si>
  <si>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</si>
  <si>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</si>
  <si>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</si>
  <si>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</si>
  <si>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</si>
  <si>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</si>
  <si>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</si>
  <si>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</si>
  <si>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</si>
  <si>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</si>
  <si>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</si>
  <si>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</si>
  <si>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</si>
  <si>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</si>
  <si>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</si>
  <si>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</si>
  <si>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</si>
  <si>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</si>
  <si>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</si>
  <si>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</si>
  <si>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</si>
  <si>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</si>
  <si>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</si>
  <si>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</si>
  <si>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</si>
  <si>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</si>
  <si>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</si>
  <si>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</si>
  <si>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</si>
  <si>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</si>
  <si>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</si>
  <si>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</si>
  <si>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</si>
  <si>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</si>
  <si>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</si>
  <si>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</si>
  <si>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</si>
  <si>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</si>
  <si>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</si>
  <si>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</si>
  <si>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</si>
  <si>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</si>
  <si>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</si>
  <si>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</si>
  <si>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</si>
  <si>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</si>
  <si>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</si>
  <si>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</si>
  <si>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</si>
  <si>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</si>
  <si>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</si>
  <si>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</si>
  <si>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</si>
  <si>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</si>
  <si>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</si>
  <si>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</si>
  <si>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</si>
  <si>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</si>
  <si>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</si>
  <si>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</si>
  <si>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</si>
  <si>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</si>
  <si>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</si>
  <si>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</si>
  <si>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</si>
  <si>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</si>
  <si>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</si>
  <si>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</si>
  <si>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</si>
  <si>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</si>
  <si>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</si>
  <si>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</si>
  <si>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</si>
  <si>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</si>
  <si>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</si>
  <si>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</si>
  <si>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</si>
  <si>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</si>
  <si>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01a</t>
  </si>
  <si>
    <t>19a</t>
  </si>
  <si>
    <t>19b</t>
  </si>
  <si>
    <t>66a</t>
  </si>
  <si>
    <t>66b</t>
  </si>
  <si>
    <t>PL66a</t>
  </si>
  <si>
    <t>PL66b</t>
  </si>
  <si>
    <t>694</t>
  </si>
  <si>
    <t>794</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</si>
  <si>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</si>
  <si>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</si>
  <si>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</si>
  <si>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</si>
  <si>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</si>
  <si>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</si>
  <si>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</si>
  <si>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</si>
  <si>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</si>
  <si>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</si>
  <si>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</si>
  <si>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</si>
  <si>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</si>
  <si>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</si>
  <si>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</si>
  <si>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</si>
  <si>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</si>
  <si>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</si>
  <si>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</si>
  <si>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</si>
  <si>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</si>
  <si>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</si>
  <si>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</si>
  <si>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</si>
  <si>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</si>
  <si>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</si>
  <si>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</si>
  <si>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</si>
  <si>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</si>
  <si>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</si>
  <si>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</si>
  <si>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</si>
  <si>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</si>
  <si>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</si>
  <si>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</si>
  <si>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</si>
  <si>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</si>
  <si>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</si>
  <si>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</si>
  <si>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</si>
  <si>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</si>
  <si>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</si>
  <si>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</si>
  <si>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</si>
  <si>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</si>
  <si>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</si>
  <si>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</si>
  <si>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</si>
  <si>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</si>
  <si>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</si>
  <si>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</si>
  <si>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</si>
  <si>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</si>
  <si>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</si>
  <si>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</si>
  <si>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</si>
  <si>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</si>
  <si>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</si>
  <si>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</si>
  <si>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</si>
  <si>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</si>
  <si>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</si>
  <si>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</si>
  <si>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</si>
  <si>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</si>
  <si>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</si>
  <si>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</si>
  <si>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</si>
  <si>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</si>
  <si>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</si>
  <si>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</si>
  <si>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</si>
  <si>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</si>
  <si>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</si>
  <si>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</si>
  <si>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</si>
  <si>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</si>
  <si>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</si>
  <si>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</si>
  <si>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</si>
  <si>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</si>
  <si>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</si>
  <si>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</si>
  <si>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</si>
  <si>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</si>
  <si>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</si>
  <si>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</si>
  <si>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</si>
  <si>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</si>
  <si>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</si>
  <si>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</si>
  <si>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</si>
  <si>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</si>
  <si>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</si>
  <si>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</si>
  <si>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</si>
  <si>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</si>
  <si>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</si>
  <si>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</si>
  <si>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</si>
  <si>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</si>
  <si>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</si>
  <si>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</si>
  <si>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</si>
  <si>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</si>
  <si>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</si>
  <si>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</si>
  <si>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</si>
  <si>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</si>
  <si>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</si>
  <si>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</si>
  <si>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</si>
  <si>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</si>
  <si>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</si>
  <si>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</si>
  <si>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</si>
  <si>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</si>
  <si>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</si>
  <si>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</si>
  <si>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</si>
  <si>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</si>
  <si>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</si>
  <si>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</si>
  <si>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</si>
  <si>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</si>
  <si>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</si>
  <si>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</si>
  <si>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</si>
  <si>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</si>
  <si>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</si>
  <si>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</si>
  <si>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</si>
  <si>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</si>
  <si>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</si>
  <si>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</si>
  <si>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</si>
  <si>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</si>
  <si>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</si>
  <si>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</si>
  <si>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</si>
  <si>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</si>
  <si>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</si>
  <si>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</si>
  <si>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</si>
  <si>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</si>
  <si>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</si>
  <si>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</si>
  <si>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</si>
  <si>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</si>
  <si>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</si>
  <si>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</si>
  <si>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</si>
  <si>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</si>
  <si>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</si>
  <si>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</si>
  <si>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</si>
  <si>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</si>
  <si>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</si>
  <si>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</si>
  <si>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</si>
  <si>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</si>
  <si>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</si>
  <si>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</si>
  <si>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</si>
  <si>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</si>
  <si>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</si>
  <si>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</si>
  <si>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</si>
  <si>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</si>
  <si>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</si>
  <si>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</si>
  <si>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</si>
  <si>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</si>
  <si>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</si>
  <si>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</si>
  <si>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</si>
  <si>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</si>
  <si>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</si>
  <si>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</si>
  <si>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</si>
  <si>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</si>
  <si>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</si>
  <si>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</si>
  <si>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</si>
  <si>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</si>
  <si>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</si>
  <si>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</si>
  <si>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</si>
  <si>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</si>
  <si>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</si>
  <si>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</si>
  <si>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</si>
  <si>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</si>
  <si>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</si>
  <si>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</si>
  <si>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</si>
  <si>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</si>
  <si>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</si>
  <si>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</si>
  <si>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</si>
  <si>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</si>
  <si>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</si>
  <si>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</si>
  <si>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</si>
  <si>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</si>
  <si>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</si>
  <si>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</si>
  <si>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</si>
  <si>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</si>
  <si>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</si>
  <si>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</si>
  <si>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</si>
  <si>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</si>
  <si>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</si>
  <si>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</si>
  <si>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</si>
  <si>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</si>
  <si>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</si>
  <si>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</si>
  <si>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</si>
  <si>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</si>
  <si>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</si>
  <si>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</si>
  <si>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</si>
  <si>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</si>
  <si>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</si>
  <si>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</si>
  <si>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</si>
  <si>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</si>
  <si>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</si>
  <si>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</si>
  <si>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</si>
  <si>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</si>
  <si>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</si>
  <si>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</si>
  <si>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</si>
  <si>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</si>
  <si>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</si>
  <si>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</si>
  <si>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</si>
  <si>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</si>
  <si>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</si>
  <si>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</si>
  <si>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</si>
  <si>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</si>
  <si>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</si>
  <si>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</si>
  <si>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</si>
  <si>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</si>
  <si>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</si>
  <si>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</si>
  <si>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</si>
  <si>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</si>
  <si>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</si>
  <si>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</si>
  <si>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</si>
  <si>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</si>
  <si>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</si>
  <si>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</si>
  <si>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</si>
  <si>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</si>
  <si>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</si>
  <si>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</si>
  <si>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</si>
  <si>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</si>
  <si>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</si>
  <si>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</si>
  <si>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</si>
  <si>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</si>
  <si>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</si>
  <si>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</si>
  <si>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</si>
  <si>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</si>
  <si>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</si>
  <si>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</si>
  <si>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</si>
  <si>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</si>
  <si>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</si>
  <si>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</si>
  <si>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</si>
  <si>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</si>
  <si>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</si>
  <si>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</si>
  <si>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</si>
  <si>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</si>
  <si>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</si>
  <si>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</si>
  <si>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</si>
  <si>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</si>
  <si>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</si>
  <si>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</si>
  <si>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</si>
  <si>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</si>
  <si>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</si>
  <si>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</si>
  <si>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</si>
  <si>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</si>
  <si>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</si>
  <si>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</si>
  <si>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</si>
  <si>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</si>
  <si>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</si>
  <si>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</si>
  <si>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</si>
  <si>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</si>
  <si>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</si>
  <si>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</si>
  <si>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</si>
  <si>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</si>
  <si>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</si>
  <si>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</si>
  <si>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</si>
  <si>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</si>
  <si>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</si>
  <si>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</si>
  <si>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</si>
  <si>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</si>
  <si>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</si>
  <si>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</si>
  <si>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</si>
  <si>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</si>
  <si>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</si>
  <si>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</si>
  <si>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</si>
  <si>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</si>
  <si>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</si>
  <si>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</si>
  <si>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</si>
  <si>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</si>
  <si>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</si>
  <si>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</si>
  <si>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</si>
  <si>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</si>
  <si>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</si>
  <si>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</si>
  <si>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</si>
  <si>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</si>
  <si>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</si>
  <si>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</si>
  <si>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</si>
  <si>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</si>
  <si>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</si>
  <si>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</si>
  <si>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</si>
  <si>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</si>
  <si>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</si>
  <si>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</si>
  <si>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</si>
  <si>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</si>
  <si>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</si>
  <si>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</si>
  <si>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</si>
  <si>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</si>
  <si>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</si>
  <si>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</si>
  <si>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</si>
  <si>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</si>
  <si>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</si>
  <si>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</si>
  <si>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</si>
  <si>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</si>
  <si>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</si>
  <si>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</si>
  <si>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</si>
  <si>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</si>
  <si>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</si>
  <si>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</si>
  <si>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</si>
  <si>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</si>
  <si>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</si>
  <si>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</si>
  <si>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</si>
  <si>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</si>
  <si>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</si>
  <si>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</si>
  <si>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</si>
  <si>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</si>
  <si>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</si>
  <si>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</si>
  <si>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</si>
  <si>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</si>
  <si>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</si>
  <si>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</si>
  <si>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</si>
  <si>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</si>
  <si>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</si>
  <si>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</si>
  <si>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</si>
  <si>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</si>
  <si>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</si>
  <si>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</si>
  <si>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</si>
  <si>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</si>
  <si>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</si>
  <si>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</si>
  <si>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</si>
  <si>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</si>
  <si>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</si>
  <si>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</si>
  <si>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</si>
  <si>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</si>
  <si>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</si>
  <si>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</si>
  <si>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</si>
  <si>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</si>
  <si>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</si>
  <si>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</si>
  <si>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</si>
  <si>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</si>
  <si>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</si>
  <si>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</si>
  <si>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</si>
  <si>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</si>
  <si>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</si>
  <si>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</si>
  <si>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</si>
  <si>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</si>
  <si>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</si>
  <si>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</si>
  <si>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</si>
  <si>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</si>
  <si>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</si>
  <si>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</si>
  <si>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</si>
  <si>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</si>
  <si>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</si>
  <si>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</si>
  <si>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</si>
  <si>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</si>
  <si>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</si>
  <si>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</si>
  <si>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</si>
  <si>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</si>
  <si>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</si>
  <si>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</si>
  <si>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</si>
  <si>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</si>
  <si>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</si>
  <si>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</si>
  <si>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</si>
  <si>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</si>
  <si>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</si>
  <si>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</si>
  <si>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</si>
  <si>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</si>
  <si>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</si>
  <si>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</si>
  <si>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</si>
  <si>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</si>
  <si>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</si>
  <si>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</si>
  <si>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</si>
  <si>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</si>
  <si>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</si>
  <si>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</si>
  <si>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</si>
  <si>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</si>
  <si>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</si>
  <si>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</si>
  <si>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</si>
  <si>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</si>
  <si>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</si>
  <si>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</si>
  <si>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</si>
  <si>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</si>
  <si>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</si>
  <si>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</si>
  <si>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</si>
  <si>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</si>
  <si>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</si>
  <si>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</si>
  <si>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</si>
  <si>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</si>
  <si>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</si>
  <si>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</si>
  <si>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</si>
  <si>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</si>
  <si>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</si>
  <si>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</si>
  <si>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</si>
  <si>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</si>
  <si>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</si>
  <si>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</si>
  <si>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</si>
  <si>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</si>
  <si>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</si>
  <si>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</si>
  <si>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Nr. Rd.</t>
  </si>
  <si>
    <t>  TOTAL (line 21 to 25)</t>
  </si>
  <si>
    <t xml:space="preserve"> TOTAL (rd. 21 la 25)</t>
  </si>
  <si>
    <t>  TOTAL (lines 27 to 33)</t>
  </si>
  <si>
    <t xml:space="preserve"> TOTAL (rd. 27 la 33) </t>
  </si>
  <si>
    <t>  AMORTIZATIONS - TOTAL (lines 26 + 34)</t>
  </si>
  <si>
    <t xml:space="preserve"> AMORTIZĂRI - TOTAL  (rd. 26 + 34) </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</si>
  <si>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</si>
  <si>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</si>
  <si>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</si>
  <si>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</si>
  <si>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</si>
  <si>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</si>
  <si>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</si>
  <si>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</si>
  <si>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</si>
  <si>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</si>
  <si>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</si>
  <si>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</si>
  <si>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</si>
  <si>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</si>
  <si>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5 = 1 + 2 +3-4-5</t>
  </si>
  <si>
    <t>11 =6 + 7 -8 - 9 - 10</t>
  </si>
  <si>
    <t>12=1-6</t>
  </si>
  <si>
    <t>13=5-11</t>
  </si>
  <si>
    <t>Mapping Notes</t>
  </si>
  <si>
    <t>Mapping Notes 2</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</si>
  <si>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</si>
  <si>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</si>
  <si>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</si>
  <si>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</si>
  <si>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</si>
  <si>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</si>
  <si>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</si>
  <si>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</si>
  <si>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</si>
  <si>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</si>
  <si>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</si>
  <si>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</si>
  <si>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</si>
  <si>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</si>
  <si>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</si>
  <si>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</si>
  <si>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</si>
  <si>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</si>
  <si>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</si>
  <si>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</si>
  <si>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</si>
  <si>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</si>
  <si>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</si>
  <si>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</si>
  <si>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</si>
  <si>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</si>
  <si>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</si>
  <si>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</si>
  <si>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</si>
  <si>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</si>
  <si>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</si>
  <si>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</si>
  <si>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</si>
  <si>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</si>
  <si>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</si>
  <si>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</si>
  <si>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</si>
  <si>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</si>
  <si>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</si>
  <si>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</si>
  <si>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</si>
  <si>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</si>
  <si>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</si>
  <si>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</si>
  <si>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</si>
  <si>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</si>
  <si>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</si>
  <si>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</si>
  <si>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</si>
  <si>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</si>
  <si>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</si>
  <si>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</si>
  <si>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</si>
  <si>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</si>
  <si>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</si>
  <si>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</si>
  <si>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</si>
  <si>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</si>
  <si>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</si>
  <si>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</si>
  <si>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</si>
  <si>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</si>
  <si>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</si>
  <si>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</si>
  <si>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</si>
  <si>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</si>
  <si>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</si>
  <si>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</si>
  <si>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</si>
  <si>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</si>
  <si>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</si>
  <si>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</si>
  <si>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</si>
  <si>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</si>
  <si>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</si>
  <si>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</si>
  <si>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</si>
  <si>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</si>
  <si>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</si>
  <si>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</si>
  <si>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</si>
  <si>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</si>
  <si>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</si>
  <si>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</si>
  <si>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</si>
  <si>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</si>
  <si>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</si>
  <si>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</si>
  <si>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</si>
  <si>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</si>
  <si>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</si>
  <si>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</si>
  <si>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</si>
  <si>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</si>
  <si>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</si>
  <si>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</si>
  <si>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</si>
  <si>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</si>
  <si>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</si>
  <si>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</si>
  <si>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</si>
  <si>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</si>
  <si>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</si>
  <si>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</si>
  <si>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</si>
  <si>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</si>
  <si>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</si>
  <si>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</si>
  <si>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</si>
  <si>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</si>
  <si>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</si>
  <si>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</si>
  <si>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</si>
  <si>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</si>
  <si>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</si>
  <si>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</si>
  <si>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</si>
  <si>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NBV OB</t>
  </si>
  <si>
    <t>NBV CB</t>
  </si>
  <si>
    <t>F10 OB</t>
  </si>
  <si>
    <t>F10 CB</t>
  </si>
  <si>
    <t>Ajustări totale</t>
  </si>
  <si>
    <t xml:space="preserve">Cost </t>
  </si>
  <si>
    <t xml:space="preserve">Total </t>
  </si>
  <si>
    <t>N/A</t>
  </si>
  <si>
    <t>As per F10</t>
  </si>
  <si>
    <t>5=4-3</t>
  </si>
  <si>
    <t>11=9-10</t>
  </si>
  <si>
    <t>14=12-13</t>
  </si>
  <si>
    <t>16= 5+11+14+15</t>
  </si>
  <si>
    <t>As per F 10</t>
  </si>
  <si>
    <t>6=3+4+5</t>
  </si>
  <si>
    <t>4=1+2-3</t>
  </si>
  <si>
    <t>13 (row 1-12)</t>
  </si>
  <si>
    <t>19 (row 13-18)</t>
  </si>
  <si>
    <t>Preluare N9</t>
  </si>
  <si>
    <t>A. NON CURRENT ASSETS</t>
  </si>
  <si>
    <t>I. INTANGIBLE ASSETS (acc. 201+203+205+206+2071+4094+208-280-290-4904)</t>
  </si>
  <si>
    <t>II. TANGIBLE ASSETS (acc. 211+212+213+214+215+216+217+223+224+227+231+235+4093-281-291-2931-2935-4903)</t>
  </si>
  <si>
    <t>III. FINANCIAL ASSETS (acc. 261+262+263+265+266+267*-296*)</t>
  </si>
  <si>
    <t>NON CURRENT ASSETS – TOTAL(01+02+03)</t>
  </si>
  <si>
    <t>B. CURRENT  ASSETS</t>
  </si>
  <si>
    <t>2. Accounts receivable representing repartition of dividents during the financial year (acc 463)</t>
  </si>
  <si>
    <t>TOTAL (row. 06a+06b)</t>
  </si>
  <si>
    <t>CURRENT ASSETS - TOTAL (rows 05+06+07+08)</t>
  </si>
  <si>
    <t>C. PREPAID EXPENSES (acc 471) (rows 11+12)</t>
  </si>
  <si>
    <t>Amounts to be carried-forward for less than 1 year (acc.471*)</t>
  </si>
  <si>
    <t>Amounts to be carried-forward for more than 1 year (acc.471*)</t>
  </si>
  <si>
    <t>D.DEBTS TO BE PAID UP TO ONE YEAR TERM (acc.161+162+166+167+168-169+269+401+403+404+405+408+419+421+423+424+426+427+4281+431***+436**+437***+4381+441***+4423+4428***+444***+446***+447***+4481+451***+453***+455+456***+457+4581+462+4661+473***+509+5186+519)</t>
  </si>
  <si>
    <t>E. NET CURRENT ASSETS / NET CURRENT DEBTS
           (rows 9+11-13-20-23-26)</t>
  </si>
  <si>
    <t>F. TOTAL ASSETS - CURRENT DEBTS (rows 4+12+14)</t>
  </si>
  <si>
    <t>I. DEFERRED INCOME (rows 19+22+25+28) out of which:</t>
  </si>
  <si>
    <t xml:space="preserve">  1.Subsidies for investments (acc.475), (rows 20+21):</t>
  </si>
  <si>
    <t>Non-current amounts to be reversed (from acc. 475*)</t>
  </si>
  <si>
    <t>Current amounts to be reversed  (from acc. 475*)</t>
  </si>
  <si>
    <t xml:space="preserve">     3.Deferred income for assets transferred by clients 
(acc. 478), (rows 26+27):</t>
  </si>
  <si>
    <t>J. CAPITAL AND RESERVES</t>
  </si>
  <si>
    <t xml:space="preserve">I. CAPITAL (rows 30+31+32+33+34) out of which: </t>
  </si>
  <si>
    <t>Gain related to equity instruments (ct 141)</t>
  </si>
  <si>
    <t>Loss related to equity instruments (ct 149)</t>
  </si>
  <si>
    <t>SHAREHOLDERS’ EQUITY ― TOTAL (rows 29+35+36+37-38+39-40+41-42+43-44-45)</t>
  </si>
  <si>
    <t>TOTAL EQUITY  (rows 46+47+48) (rows 04+09+10-13-16-17-18)</t>
  </si>
  <si>
    <t>I. INVENTORIES (acc. 301+302+303+321+322+/-308+323+326+327+328+331+332+341+345+346+347+/-348+351+354+356+357+358+361+/-368+371+/-378+381+/-388+4091-391-392-393-394-395-396-397-398-from acc.4428-4901)</t>
  </si>
  <si>
    <t>II. Trade Receivables (Amounts receivable in a period above one year should be disclosed separately for each item)
(acc.267*-296*+4092+411+413+418+425+4282+431**+436**+437**+4382+441**+4424+from acc.4428**+444**+445+446**+447**+4482+451**+453**+456**+4582+461+4622+473**-491-495-496-4902+5187)</t>
  </si>
  <si>
    <t xml:space="preserve"> III. SHORT TERM INVESTMENTS (acc.501+505+506+507+from acc. 508+5113+5114-591-595-596-598)</t>
  </si>
  <si>
    <t>IV. CASH AND BANK ACCOUNTS (from acc. 508+acc.5112+512+531+532+541+542)</t>
  </si>
  <si>
    <t>G.DEBTS TO BE PAID IN MORE THAN ONE YEAR TERM    (acc. 161+162+166+167+168-169+269+401+403+404+405+408+419+ 421+423+424+426+427+4281+431***+436**+437***+4381+441***+4423+4428***+444***+446***+447***+4481+451***+453***+455+456***+4581+462+4661+473***+509+5186+519)</t>
  </si>
  <si>
    <t>H. PROVISIONS (acc.151)</t>
  </si>
  <si>
    <t xml:space="preserve">           Current amounts to be reversed  (acc.472*)</t>
  </si>
  <si>
    <t xml:space="preserve">           Non-current amounts to be reversed  (acc.472*)</t>
  </si>
  <si>
    <t xml:space="preserve">           Current amounts to be reversed  (acc.478*)</t>
  </si>
  <si>
    <t xml:space="preserve">           Non-current amounts to be reversed  (acc.478*)</t>
  </si>
  <si>
    <t xml:space="preserve">    Negative goodwill(acc.2075)</t>
  </si>
  <si>
    <t xml:space="preserve">  1.Subscribed and paid in share capital (acc. 1012)</t>
  </si>
  <si>
    <t xml:space="preserve">  2.Subscribed and not paid in share capital (acc. 1011)</t>
  </si>
  <si>
    <t xml:space="preserve">  3.Patrimony of the public company (acc.1015)</t>
  </si>
  <si>
    <t xml:space="preserve">  4.Patrimony of the research-development national institutes  (acc. 1018)</t>
  </si>
  <si>
    <t>5. Other items regarding ownership equity (acc. 1031)</t>
  </si>
  <si>
    <t>II.SHARE PREMIUM CAPITAL (acc.104)</t>
  </si>
  <si>
    <t>III. REVALUATION RESERVES (acc. 105)</t>
  </si>
  <si>
    <t>IV. RESERVES (acc.106)</t>
  </si>
  <si>
    <t>Own shares (acc.109)</t>
  </si>
  <si>
    <t>V. CARRY-FORWARD RESULTS (A) - Credit Balance  (acc.117)</t>
  </si>
  <si>
    <t xml:space="preserve">                                                                  - Debit Balance  (acc.117)         </t>
  </si>
  <si>
    <t xml:space="preserve">VI. RESULTS OF THE PERIOD - Credit Balance (acc.121)    </t>
  </si>
  <si>
    <t xml:space="preserve">                                                                  - Debit Balance  (acc.121)</t>
  </si>
  <si>
    <t>Profit distribution (acc.129)</t>
  </si>
  <si>
    <t>Public capital (acc.1016)</t>
  </si>
  <si>
    <t>Private capital (acc.1017)</t>
  </si>
  <si>
    <t xml:space="preserve">     2.Deferred income (acc.472), (row23+24) – total, out of which:</t>
  </si>
  <si>
    <t>Row no.
OMF nr 4268/2022</t>
  </si>
  <si>
    <t>Row no.</t>
  </si>
  <si>
    <t>Total Assets</t>
  </si>
  <si>
    <t>Total Equity + Liabilities</t>
  </si>
  <si>
    <t>1. Net turnover (row 02+03-04+05+06)</t>
  </si>
  <si>
    <t>`- out of which the net turnover corresponding to the activity predominantly actually carried out</t>
  </si>
  <si>
    <t>Production sold (acc. 701+702+703+704+705+706+708)</t>
  </si>
  <si>
    <t xml:space="preserve">   Credit Balance</t>
  </si>
  <si>
    <t xml:space="preserve">   			Debit Balance</t>
  </si>
  <si>
    <t>OPERATING INCOME - TOTAL (rows 01+ 07 - 08 + 09 + 10 + 11 + 12 + 13)</t>
  </si>
  <si>
    <t>b) Other external expenses (acc 605 energy and water):</t>
  </si>
  <si>
    <t>- of which, expenses on consumption of electric power (acc. 6051)</t>
  </si>
  <si>
    <t>- of which, expenses on consumption of natural gas (acc. 6053)</t>
  </si>
  <si>
    <t>OPERATING EXPENSES – TOTAL (rows  17 to 20-21+22+25+28+31+38+39)</t>
  </si>
  <si>
    <t>OPERATING RESULT</t>
  </si>
  <si>
    <t xml:space="preserve">   -out of which, income from  affiliated undertakings</t>
  </si>
  <si>
    <t xml:space="preserve">   -out of which, income from affiliated undertakings</t>
  </si>
  <si>
    <t>- out of which, expenses with affiliated undertakings</t>
  </si>
  <si>
    <t>FINANCIAL RESULT</t>
  </si>
  <si>
    <t>18. GROSS PROFIT OR LOSS:</t>
  </si>
  <si>
    <t>19. Corporate Tax  (ct 691)</t>
  </si>
  <si>
    <t>NET RESULT OF THE FINANCIAL YEAR</t>
  </si>
  <si>
    <t>9. Staff costs, out of which (row 23+24):</t>
  </si>
  <si>
    <t>10.a) Tangible and intangible assets value adjustment (row 26-27)</t>
  </si>
  <si>
    <t>b) Current assets value adjustment (row 29-30)</t>
  </si>
  <si>
    <t>11. Other operating expenses (row 32 la 37)</t>
  </si>
  <si>
    <t>Provision adjustments (row 40-41)</t>
  </si>
  <si>
    <t xml:space="preserve"> - Profit (row16-42)</t>
  </si>
  <si>
    <t xml:space="preserve"> - Loss (row42-16)</t>
  </si>
  <si>
    <t>FINANCIAL INCOME - TOTAL (row 45+47+49+50)</t>
  </si>
  <si>
    <t>16. Value adjustment in respect of financial assets and financial investments held as current assets (row 54 - 55)</t>
  </si>
  <si>
    <t>FINANCIAL EXPENSES - TOTAL (row 53+56+58)</t>
  </si>
  <si>
    <t xml:space="preserve">     -Profit (row52-59)</t>
  </si>
  <si>
    <t xml:space="preserve">     - Loss (row59-52)</t>
  </si>
  <si>
    <t>TOTAL INCOME (row 16 + 52)</t>
  </si>
  <si>
    <t>TOTAL EXPENSES (row 42 + 59)</t>
  </si>
  <si>
    <t xml:space="preserve"> - Profit  (row 62-63)</t>
  </si>
  <si>
    <t xml:space="preserve"> - Loss (row63-62)</t>
  </si>
  <si>
    <t>Profit (row 64 - 65 - 66 - 67 - 68 - 66a+66b)</t>
  </si>
  <si>
    <t>Loss (row 65 + 66 + 67 + 68 - 64)</t>
  </si>
  <si>
    <t>Income on sale of goods (acc. 707)</t>
  </si>
  <si>
    <t>Trade discounts granted (acc.709)</t>
  </si>
  <si>
    <t>Income on operating grants corresponding  to the net turnover(acc.7411)</t>
  </si>
  <si>
    <t xml:space="preserve">2.Income related to the cost of work in progress (acc.711+712)                                                    </t>
  </si>
  <si>
    <t>3. Income on production of tangible and intangible assets (acc. 721+722)</t>
  </si>
  <si>
    <t>4. Income on revaluation of tangible assets  (acc. 755)</t>
  </si>
  <si>
    <t>5. Income on production of real estate investments  (acc. 725)</t>
  </si>
  <si>
    <t>6. Income on operating subsidies (acc. 7412 + 7413 + 7414 + 7415 + 7416 +
7417 + 7419)</t>
  </si>
  <si>
    <t>7. Other operating income: (acc.751+758+7815)</t>
  </si>
  <si>
    <t>out of which, income on negative goodwill (acc.7815)</t>
  </si>
  <si>
    <t>out of which, income on investment subsidy (acc.7584)</t>
  </si>
  <si>
    <t>8.a) Raw material and consumable expenses (acc. 601+602)</t>
  </si>
  <si>
    <t>Other material expenses (acc. 603+604+606+608)</t>
  </si>
  <si>
    <t>c) Goods expenses (acc. 607)</t>
  </si>
  <si>
    <t>Trade discounts received (acc. 609)</t>
  </si>
  <si>
    <t>a) Wages and salaries (acc.641+642+643+644)</t>
  </si>
  <si>
    <t>b) Social security contribution (acc. 645+646)</t>
  </si>
  <si>
    <t>b.1) Expenses (acc. 654+6814+din acc.6818)</t>
  </si>
  <si>
    <t>b.2) Revenues (acc. 754+7814+din acc.7818)</t>
  </si>
  <si>
    <t xml:space="preserve"> - Expenses (acc. 6812)</t>
  </si>
  <si>
    <t xml:space="preserve"> - Revenues (acc. 7812)</t>
  </si>
  <si>
    <t>12. Income from participating interests (acc.7611+7612+7613)</t>
  </si>
  <si>
    <t>13. Interest income (acc. 766*)</t>
  </si>
  <si>
    <t>14. Income from operating subsidy for due interest (acc. 7418)</t>
  </si>
  <si>
    <t>15. Other financial income (acc.762+764+765+767+768+7615)</t>
  </si>
  <si>
    <t>out of which, income from other financial assets (acc. 7615)</t>
  </si>
  <si>
    <t xml:space="preserve">   -Expenses (acc.686)</t>
  </si>
  <si>
    <t xml:space="preserve">   -Revenues (acc.786)</t>
  </si>
  <si>
    <t>17. Interest expenses (acc.666*)</t>
  </si>
  <si>
    <t>Other financial expenses  (acc. 663+664+665+667+668)</t>
  </si>
  <si>
    <t>20. Expenses from profit tax resulting from settlements within the fiscal group in the field of profit tax (acc.694)</t>
  </si>
  <si>
    <t>21. Revenues from profit tax resulting from settlements within the fiscal group in the field of profit tax (acc.794)</t>
  </si>
  <si>
    <t>22. Specific activity Tax (acc. 695)</t>
  </si>
  <si>
    <t>23. Other taxes not shown under the items above (acc.698)</t>
  </si>
  <si>
    <t>F10 - BALANCE SHEET</t>
  </si>
  <si>
    <t>F20 - INCOME STATEMENT</t>
  </si>
  <si>
    <t>Row No.
OMF nr 4268/2022</t>
  </si>
  <si>
    <t>Row No.</t>
  </si>
  <si>
    <t>Row. No.</t>
  </si>
  <si>
    <t>Opening balance</t>
  </si>
  <si>
    <t>Increases</t>
  </si>
  <si>
    <t>Out of which: Dismantled
and scraps</t>
  </si>
  <si>
    <t xml:space="preserve">Closing Balance 
(col. 5 = 1 + 2 - 3) </t>
  </si>
  <si>
    <t>Depreciation during the year</t>
  </si>
  <si>
    <t>Depreciation related to fixed assets removed from the record</t>
  </si>
  <si>
    <t>Accumulated Depreciation at Year End
(col.9=6+7-8)</t>
  </si>
  <si>
    <t>Adjustments during the year</t>
  </si>
  <si>
    <t>Closing Balance( col. 13 = 10+11-12)</t>
  </si>
  <si>
    <t>Note 3 - Non-Current Assets</t>
  </si>
  <si>
    <t>Gross value</t>
  </si>
  <si>
    <t>Value Adjustments</t>
  </si>
  <si>
    <t>Net book value</t>
  </si>
  <si>
    <t xml:space="preserve">Elements of non-current assets </t>
  </si>
  <si>
    <t>(depreciation and adjustments for depreciation or impairment losses)</t>
  </si>
  <si>
    <t>Balance at 1 Jan</t>
  </si>
  <si>
    <t>Additions</t>
  </si>
  <si>
    <t>Revaluation</t>
  </si>
  <si>
    <t>Disposals</t>
  </si>
  <si>
    <t>Transfers</t>
  </si>
  <si>
    <t>Balance at 31 Dec</t>
  </si>
  <si>
    <t>Depreciations</t>
  </si>
  <si>
    <t>Reductions</t>
  </si>
  <si>
    <t xml:space="preserve">a) Intangible assets </t>
  </si>
  <si>
    <t xml:space="preserve">Total Intangible assets </t>
  </si>
  <si>
    <t>b) Property, plant and equipment</t>
  </si>
  <si>
    <t>Investment property – land</t>
  </si>
  <si>
    <t>Bearer biological assets - animals / birds</t>
  </si>
  <si>
    <t>Total Property, plant and equipment</t>
  </si>
  <si>
    <t>c) Financial assets</t>
  </si>
  <si>
    <t>Investments in associates and jointly controlled entities</t>
  </si>
  <si>
    <t>Loans granted to associates and jointly controlled entities</t>
  </si>
  <si>
    <t>Total financial assets</t>
  </si>
  <si>
    <t>Adjustments value of Non Current Assets</t>
  </si>
  <si>
    <t>Elements</t>
  </si>
  <si>
    <t>Balance at 31 Dec
 ( col. 13 = 10+11-12)</t>
  </si>
  <si>
    <t>NOTE 4: INVENTORIES</t>
  </si>
  <si>
    <t>Value adjustments</t>
  </si>
  <si>
    <t xml:space="preserve">Value adjustements </t>
  </si>
  <si>
    <t>NOTE 5: TRADE RECEIVABLES</t>
  </si>
  <si>
    <t>Trade receivables - other related parties</t>
  </si>
  <si>
    <t>Total trade receivables</t>
  </si>
  <si>
    <t>Trade receivables, net</t>
  </si>
  <si>
    <t>Amounts to be cashed from affiliated entities</t>
  </si>
  <si>
    <t>Amounts to be cashed from associated entities</t>
  </si>
  <si>
    <t>Amounts to be cashed from jointly controlled entities</t>
  </si>
  <si>
    <t>Total amounts to be cashed from affiliates, associates and jointly controlled entities</t>
  </si>
  <si>
    <t>Amounts to be cashed from affiliates, associates and jointly controlled entities, net</t>
  </si>
  <si>
    <t>Other receivables, net</t>
  </si>
  <si>
    <t>Total trade and other receivables</t>
  </si>
  <si>
    <t>Other receivables from other related parties</t>
  </si>
  <si>
    <t>Total other receivables</t>
  </si>
  <si>
    <t>Allowance for other receivables</t>
  </si>
  <si>
    <t>NOTE 7: CASH AND BANK ACCOUNTS</t>
  </si>
  <si>
    <t>Bank deposits with a term of maximum 3 months</t>
  </si>
  <si>
    <t>NOTE 9: LIABILITIES</t>
  </si>
  <si>
    <t>Balance at</t>
  </si>
  <si>
    <t>Maturity</t>
  </si>
  <si>
    <t>Liabilities</t>
  </si>
  <si>
    <t xml:space="preserve">Below 1 year </t>
  </si>
  <si>
    <t xml:space="preserve">1 - 5 years </t>
  </si>
  <si>
    <t xml:space="preserve">Above 5 years </t>
  </si>
  <si>
    <t xml:space="preserve">Receivables </t>
  </si>
  <si>
    <t xml:space="preserve">Liquidity term </t>
  </si>
  <si>
    <t>Below 1 year</t>
  </si>
  <si>
    <t xml:space="preserve">Above 1 year </t>
  </si>
  <si>
    <t>Term liquidity</t>
  </si>
  <si>
    <t>Above 5 years</t>
  </si>
  <si>
    <t>Convertible debenture loans</t>
  </si>
  <si>
    <t>Trade payables - other related parties</t>
  </si>
  <si>
    <t>Total trade payables</t>
  </si>
  <si>
    <t>Amounts due to associates</t>
  </si>
  <si>
    <t>Amounts due to jointly controlled entities</t>
  </si>
  <si>
    <t>Note 10: Provisions for risks and expenses</t>
  </si>
  <si>
    <t xml:space="preserve">Provision name </t>
  </si>
  <si>
    <t>Initial Balance</t>
  </si>
  <si>
    <t>in account</t>
  </si>
  <si>
    <t xml:space="preserve">from account </t>
  </si>
  <si>
    <t>Final Balance</t>
  </si>
  <si>
    <t xml:space="preserve">amount </t>
  </si>
  <si>
    <t>destination</t>
  </si>
  <si>
    <t>amount</t>
  </si>
  <si>
    <t xml:space="preserve">destination </t>
  </si>
  <si>
    <t xml:space="preserve">NOTE 15: PERSONNEL EXPENSES </t>
  </si>
  <si>
    <t>Management personnel</t>
  </si>
  <si>
    <t>Administrative personnel</t>
  </si>
  <si>
    <t>Production personnel</t>
  </si>
  <si>
    <t>Expenses with colloaborators - individuals</t>
  </si>
  <si>
    <t>Indemnity expenses</t>
  </si>
  <si>
    <t>NOTE 16 OTHER OPERATING EXPENSES</t>
  </si>
  <si>
    <t>Expenses with collaborators</t>
  </si>
  <si>
    <t>Research expenses</t>
  </si>
  <si>
    <t>External supply expenses - total</t>
  </si>
  <si>
    <t>Natural disaster and similar events expenses</t>
  </si>
  <si>
    <t>Status for F30 Employee sections</t>
  </si>
  <si>
    <t xml:space="preserve">Criteria check for Statutory audit and Company size </t>
  </si>
  <si>
    <t>1. Statutory Audit</t>
  </si>
  <si>
    <t>Current FY Amounts</t>
  </si>
  <si>
    <t>Status (Statutory Audit YES/NO)</t>
  </si>
  <si>
    <t>Net Turnover</t>
  </si>
  <si>
    <t>Average number of employees during current FY</t>
  </si>
  <si>
    <t>2. Size criteria</t>
  </si>
  <si>
    <t>Status (Size criteria YES/NO)</t>
  </si>
  <si>
    <t>ICO Note OB</t>
  </si>
  <si>
    <t>ICO Note CB</t>
  </si>
  <si>
    <t>Loans from shareholders</t>
  </si>
  <si>
    <t>Loans to affiliates</t>
  </si>
  <si>
    <t>manual</t>
  </si>
  <si>
    <t>automated</t>
  </si>
  <si>
    <r>
      <t xml:space="preserve">b) </t>
    </r>
    <r>
      <rPr>
        <b/>
        <sz val="9"/>
        <color theme="1"/>
        <rFont val="Tahoma"/>
        <family val="2"/>
      </rPr>
      <t>Information regarding relations with affiliates and related parties</t>
    </r>
  </si>
  <si>
    <t>b1) Nature of the relationships with related parties (“affiliated entities and other related parties”)</t>
  </si>
  <si>
    <t>Company name</t>
  </si>
  <si>
    <t>Nature of relationship</t>
  </si>
  <si>
    <t>Types of transactions</t>
  </si>
  <si>
    <t>Country of origin</t>
  </si>
  <si>
    <t>Headoffice</t>
  </si>
  <si>
    <t>b2) Related parties (“affiliated entities and other related parties”) receivables and payables</t>
  </si>
  <si>
    <t>(i) Receivables from entities mentioned above</t>
  </si>
  <si>
    <t xml:space="preserve">Balance as at </t>
  </si>
  <si>
    <t>Trade receivable from affiliates</t>
  </si>
  <si>
    <t>(ii) Payables to entities mentioned above</t>
  </si>
  <si>
    <t>Trade payables</t>
  </si>
  <si>
    <t>b3) Details regarding transactions with related parties (“affiliated entities and other related parties”)</t>
  </si>
  <si>
    <t>(i)   Sales of goods and services and / or non current assets</t>
  </si>
  <si>
    <t xml:space="preserve">Financial year </t>
  </si>
  <si>
    <t>ended as at</t>
  </si>
  <si>
    <t>Sales to affiliates</t>
  </si>
  <si>
    <t>(ii)  Purchases of goods and services</t>
  </si>
  <si>
    <t>Acquisitions from affiliates</t>
  </si>
  <si>
    <t>Cheltuieli cu redevenţele</t>
  </si>
  <si>
    <t>Cheltuieli cu locaţiile de gestiune</t>
  </si>
  <si>
    <t>Cheltuieli cu chiriile</t>
  </si>
  <si>
    <t>Cheltuieli aferente drepturilor de proprietate intelectuală</t>
  </si>
  <si>
    <t>Cheltuieli de management</t>
  </si>
  <si>
    <t>Cheltuieli de consultanţă.</t>
  </si>
  <si>
    <t>ICO OB</t>
  </si>
  <si>
    <t>ICO CB</t>
  </si>
  <si>
    <t>F10_0011</t>
  </si>
  <si>
    <t>F10_0012</t>
  </si>
  <si>
    <t>F10_0021</t>
  </si>
  <si>
    <t>F10_0022</t>
  </si>
  <si>
    <t>F10_0031</t>
  </si>
  <si>
    <t>F10_0032</t>
  </si>
  <si>
    <t>F10_0041</t>
  </si>
  <si>
    <t>F10_0042</t>
  </si>
  <si>
    <t>F10_0051</t>
  </si>
  <si>
    <t>F10_0052</t>
  </si>
  <si>
    <t>F10_3011</t>
  </si>
  <si>
    <t>F10_3012</t>
  </si>
  <si>
    <t>F10_3021</t>
  </si>
  <si>
    <t>F10_3022</t>
  </si>
  <si>
    <t>F10_0061</t>
  </si>
  <si>
    <t>F10_0062</t>
  </si>
  <si>
    <t>F10_0071</t>
  </si>
  <si>
    <t>F10_0072</t>
  </si>
  <si>
    <t>F10_0081</t>
  </si>
  <si>
    <t>F10_0082</t>
  </si>
  <si>
    <t>F10_0091</t>
  </si>
  <si>
    <t>F10_0092</t>
  </si>
  <si>
    <t>F10_0101</t>
  </si>
  <si>
    <t>F10_0102</t>
  </si>
  <si>
    <t>F10_0111</t>
  </si>
  <si>
    <t>F10_0112</t>
  </si>
  <si>
    <t>F10_0121</t>
  </si>
  <si>
    <t>F10_0122</t>
  </si>
  <si>
    <t>F10_0131</t>
  </si>
  <si>
    <t>F10_0132</t>
  </si>
  <si>
    <t>F10_0141</t>
  </si>
  <si>
    <t>F10_0142</t>
  </si>
  <si>
    <t>F10_0151</t>
  </si>
  <si>
    <t>F10_0152</t>
  </si>
  <si>
    <t>F10_0161</t>
  </si>
  <si>
    <t>F10_0162</t>
  </si>
  <si>
    <t>F10_0171</t>
  </si>
  <si>
    <t>F10_0172</t>
  </si>
  <si>
    <t>F10_0181</t>
  </si>
  <si>
    <t>F10_0182</t>
  </si>
  <si>
    <t>F10_0191</t>
  </si>
  <si>
    <t>F10_0192</t>
  </si>
  <si>
    <t>F10_0201</t>
  </si>
  <si>
    <t>F10_0202</t>
  </si>
  <si>
    <t>F10_0211</t>
  </si>
  <si>
    <t>F10_0212</t>
  </si>
  <si>
    <t>F10_0221</t>
  </si>
  <si>
    <t>F10_0222</t>
  </si>
  <si>
    <t>F10_0231</t>
  </si>
  <si>
    <t>F10_0232</t>
  </si>
  <si>
    <t>F10_0241</t>
  </si>
  <si>
    <t>F10_0242</t>
  </si>
  <si>
    <t>F10_0251</t>
  </si>
  <si>
    <t>F10_0252</t>
  </si>
  <si>
    <t>F10_0261</t>
  </si>
  <si>
    <t>F10_0262</t>
  </si>
  <si>
    <t>F10_0271</t>
  </si>
  <si>
    <t>F10_0272</t>
  </si>
  <si>
    <t>F10_0281</t>
  </si>
  <si>
    <t>F10_0282</t>
  </si>
  <si>
    <t>F10_0291</t>
  </si>
  <si>
    <t>F10_0292</t>
  </si>
  <si>
    <t>F10_0301</t>
  </si>
  <si>
    <t>F10_0302</t>
  </si>
  <si>
    <t>F10_0311</t>
  </si>
  <si>
    <t>F10_0312</t>
  </si>
  <si>
    <t>F10_0321</t>
  </si>
  <si>
    <t>F10_0322</t>
  </si>
  <si>
    <t>F10_0331</t>
  </si>
  <si>
    <t>F10_0332</t>
  </si>
  <si>
    <t>F10_0341</t>
  </si>
  <si>
    <t>F10_0342</t>
  </si>
  <si>
    <t>F10_0351</t>
  </si>
  <si>
    <t>F10_0352</t>
  </si>
  <si>
    <t>F10_0361</t>
  </si>
  <si>
    <t>F10_0362</t>
  </si>
  <si>
    <t>F10_0371</t>
  </si>
  <si>
    <t>F10_0372</t>
  </si>
  <si>
    <t>F10_0381</t>
  </si>
  <si>
    <t>F10_0382</t>
  </si>
  <si>
    <t>F10_0391</t>
  </si>
  <si>
    <t>F10_0392</t>
  </si>
  <si>
    <t>F10_0401</t>
  </si>
  <si>
    <t>F10_0402</t>
  </si>
  <si>
    <t>F10_0411</t>
  </si>
  <si>
    <t>F10_0412</t>
  </si>
  <si>
    <t>F10_0421</t>
  </si>
  <si>
    <t>F10_0422</t>
  </si>
  <si>
    <t>F10_0431</t>
  </si>
  <si>
    <t>F10_0432</t>
  </si>
  <si>
    <t>F10_0441</t>
  </si>
  <si>
    <t>F10_0442</t>
  </si>
  <si>
    <t>F10_0451</t>
  </si>
  <si>
    <t>F10_0452</t>
  </si>
  <si>
    <t>F10_0461</t>
  </si>
  <si>
    <t>F10_0462</t>
  </si>
  <si>
    <t>F10_0471</t>
  </si>
  <si>
    <t>F10_0472</t>
  </si>
  <si>
    <t>F10_0481</t>
  </si>
  <si>
    <t>F10_0482</t>
  </si>
  <si>
    <t>F10_0491</t>
  </si>
  <si>
    <t>F10_0492</t>
  </si>
  <si>
    <t>F20_0011</t>
  </si>
  <si>
    <t>F20_0012</t>
  </si>
  <si>
    <t>F20_3011</t>
  </si>
  <si>
    <t>F20_3012</t>
  </si>
  <si>
    <t>F20_0021</t>
  </si>
  <si>
    <t>F20_0022</t>
  </si>
  <si>
    <t>F20_0031</t>
  </si>
  <si>
    <t>F20_0032</t>
  </si>
  <si>
    <t>F20_0041</t>
  </si>
  <si>
    <t>F20_0042</t>
  </si>
  <si>
    <t>F20_0061</t>
  </si>
  <si>
    <t>F20_0062</t>
  </si>
  <si>
    <t>F20_0071</t>
  </si>
  <si>
    <t>F20_0072</t>
  </si>
  <si>
    <t>F20_0081</t>
  </si>
  <si>
    <t>F20_0082</t>
  </si>
  <si>
    <t>F20_0091</t>
  </si>
  <si>
    <t>F20_0092</t>
  </si>
  <si>
    <t>F20_0101</t>
  </si>
  <si>
    <t>F20_0102</t>
  </si>
  <si>
    <t>F20_0111</t>
  </si>
  <si>
    <t>F20_0112</t>
  </si>
  <si>
    <t>F20_0121</t>
  </si>
  <si>
    <t>F20_0122</t>
  </si>
  <si>
    <t>F20_0131</t>
  </si>
  <si>
    <t>F20_0132</t>
  </si>
  <si>
    <t>F20_0141</t>
  </si>
  <si>
    <t>F20_0142</t>
  </si>
  <si>
    <t>F20_0151</t>
  </si>
  <si>
    <t>F20_0152</t>
  </si>
  <si>
    <t>F20_0161</t>
  </si>
  <si>
    <t>F20_0162</t>
  </si>
  <si>
    <t>F20_0171</t>
  </si>
  <si>
    <t>F20_0172</t>
  </si>
  <si>
    <t>F20_0181</t>
  </si>
  <si>
    <t>F20_0182</t>
  </si>
  <si>
    <t>F20_0191</t>
  </si>
  <si>
    <t>F20_0192</t>
  </si>
  <si>
    <t>F20_3021</t>
  </si>
  <si>
    <t>F20_3022</t>
  </si>
  <si>
    <t>F20_3031</t>
  </si>
  <si>
    <t>F20_3032</t>
  </si>
  <si>
    <t>F20_0201</t>
  </si>
  <si>
    <t>F20_0202</t>
  </si>
  <si>
    <t>F20_0211</t>
  </si>
  <si>
    <t>F20_0212</t>
  </si>
  <si>
    <t>F20_0221</t>
  </si>
  <si>
    <t>F20_0222</t>
  </si>
  <si>
    <t>F20_0231</t>
  </si>
  <si>
    <t>F20_0232</t>
  </si>
  <si>
    <t>F20_0241</t>
  </si>
  <si>
    <t>F20_0242</t>
  </si>
  <si>
    <t>F20_0251</t>
  </si>
  <si>
    <t>F20_0252</t>
  </si>
  <si>
    <t>F20_0261</t>
  </si>
  <si>
    <t>F20_0262</t>
  </si>
  <si>
    <t>F20_0271</t>
  </si>
  <si>
    <t>F20_0272</t>
  </si>
  <si>
    <t>F20_0281</t>
  </si>
  <si>
    <t>F20_0282</t>
  </si>
  <si>
    <t>F20_0291</t>
  </si>
  <si>
    <t>F20_0292</t>
  </si>
  <si>
    <t>F20_0301</t>
  </si>
  <si>
    <t>F20_0302</t>
  </si>
  <si>
    <t>F20_0311</t>
  </si>
  <si>
    <t>F20_0312</t>
  </si>
  <si>
    <t>F20_0321</t>
  </si>
  <si>
    <t>F20_0322</t>
  </si>
  <si>
    <t>F20_0331</t>
  </si>
  <si>
    <t>F20_0332</t>
  </si>
  <si>
    <t>F20_0341</t>
  </si>
  <si>
    <t>F20_0342</t>
  </si>
  <si>
    <t>F20_0351</t>
  </si>
  <si>
    <t>F20_0352</t>
  </si>
  <si>
    <t>F20_0361</t>
  </si>
  <si>
    <t>F20_0362</t>
  </si>
  <si>
    <t>F20_0371</t>
  </si>
  <si>
    <t>F20_0372</t>
  </si>
  <si>
    <t>F20_0391</t>
  </si>
  <si>
    <t>F20_0392</t>
  </si>
  <si>
    <t>F20_0401</t>
  </si>
  <si>
    <t>F20_0402</t>
  </si>
  <si>
    <t>F20_0411</t>
  </si>
  <si>
    <t>F20_0412</t>
  </si>
  <si>
    <t>F20_0421</t>
  </si>
  <si>
    <t>F20_0422</t>
  </si>
  <si>
    <t>F20_0431</t>
  </si>
  <si>
    <t>F20_0432</t>
  </si>
  <si>
    <t>F20_0441</t>
  </si>
  <si>
    <t>F20_0442</t>
  </si>
  <si>
    <t>F20_0451</t>
  </si>
  <si>
    <t>F20_0452</t>
  </si>
  <si>
    <t>F20_0461</t>
  </si>
  <si>
    <t>F20_0462</t>
  </si>
  <si>
    <t>F20_0471</t>
  </si>
  <si>
    <t>F20_0472</t>
  </si>
  <si>
    <t>F20_0481</t>
  </si>
  <si>
    <t>F20_0482</t>
  </si>
  <si>
    <t>F20_0491</t>
  </si>
  <si>
    <t>F20_0492</t>
  </si>
  <si>
    <t>F20_0501</t>
  </si>
  <si>
    <t>F20_0502</t>
  </si>
  <si>
    <t>F20_0511</t>
  </si>
  <si>
    <t>F20_0512</t>
  </si>
  <si>
    <t>F20_0521</t>
  </si>
  <si>
    <t>F20_0522</t>
  </si>
  <si>
    <t>F20_0531</t>
  </si>
  <si>
    <t>F20_0532</t>
  </si>
  <si>
    <t>F20_0541</t>
  </si>
  <si>
    <t>F20_0542</t>
  </si>
  <si>
    <t>F20_0551</t>
  </si>
  <si>
    <t>F20_0552</t>
  </si>
  <si>
    <t>F20_0561</t>
  </si>
  <si>
    <t>F20_0562</t>
  </si>
  <si>
    <t>F20_0571</t>
  </si>
  <si>
    <t>F20_0572</t>
  </si>
  <si>
    <t>F20_0581</t>
  </si>
  <si>
    <t>F20_0582</t>
  </si>
  <si>
    <t>F20_0591</t>
  </si>
  <si>
    <t>F20_0592</t>
  </si>
  <si>
    <t>F20_0601</t>
  </si>
  <si>
    <t>F20_0602</t>
  </si>
  <si>
    <t>F20_0611</t>
  </si>
  <si>
    <t>F20_0612</t>
  </si>
  <si>
    <t>F20_0621</t>
  </si>
  <si>
    <t>F20_0622</t>
  </si>
  <si>
    <t>F20_0631</t>
  </si>
  <si>
    <t>F20_0632</t>
  </si>
  <si>
    <t>F20_0641</t>
  </si>
  <si>
    <t>F20_0642</t>
  </si>
  <si>
    <t>F20_0651</t>
  </si>
  <si>
    <t>F20_0652</t>
  </si>
  <si>
    <t>F20_0661</t>
  </si>
  <si>
    <t>F20_0662</t>
  </si>
  <si>
    <t>F20_3041</t>
  </si>
  <si>
    <t>F20_3042</t>
  </si>
  <si>
    <t>F20_3051</t>
  </si>
  <si>
    <t>F20_3052</t>
  </si>
  <si>
    <t>F20_0671</t>
  </si>
  <si>
    <t>F20_0672</t>
  </si>
  <si>
    <t>F20_0681</t>
  </si>
  <si>
    <t>F20_0682</t>
  </si>
  <si>
    <t>F20_0691</t>
  </si>
  <si>
    <t>F20_0692</t>
  </si>
  <si>
    <t>F20_0701</t>
  </si>
  <si>
    <t>F20_0702</t>
  </si>
  <si>
    <t>Signed FS PY</t>
  </si>
  <si>
    <t>OB mapped</t>
  </si>
  <si>
    <t>Amount CB</t>
  </si>
  <si>
    <t>PL33a</t>
  </si>
  <si>
    <t>PL33b</t>
  </si>
  <si>
    <t>PL33c</t>
  </si>
  <si>
    <t>PL33d</t>
  </si>
  <si>
    <t>PL33f</t>
  </si>
  <si>
    <t>PL33h</t>
  </si>
  <si>
    <t>PL33j</t>
  </si>
  <si>
    <t>PL26a</t>
  </si>
  <si>
    <t>26a</t>
  </si>
  <si>
    <t>a.3) Revenues (acc.7813+din acc.7818)</t>
  </si>
  <si>
    <t>a.1) Operating expenses on depreciation of fixed assets (acc 6811)</t>
  </si>
  <si>
    <t>a.2) Other expenses</t>
  </si>
  <si>
    <t>11.1. Third party services expenses(ct.611+612+613+614+615+621+622+623+624+625+626+627+628)</t>
  </si>
  <si>
    <t xml:space="preserve">    11.2 Expenditure on royalties, management leases and rents (acc 612), of which:</t>
  </si>
  <si>
    <t>-  royalty expenses (acc 6121)</t>
  </si>
  <si>
    <t>- expenses on management premises (acc 6122)</t>
  </si>
  <si>
    <t>- rent (acc 6123)</t>
  </si>
  <si>
    <t xml:space="preserve">    11.3 Expenses on intellectual property rights (acc 616), of which:</t>
  </si>
  <si>
    <t>- expenses in relation to affiliated entities</t>
  </si>
  <si>
    <t xml:space="preserve">    11.4 Management expenses (acc 617), of which:</t>
  </si>
  <si>
    <t xml:space="preserve">    11.5 Consultancy expenses (acc 618), of which:</t>
  </si>
  <si>
    <t xml:space="preserve">    11.6 Expenses on other taxes, duties and similar charges; transfer expenses and contributions due under legal legislation (acc. 635 + 6586*)</t>
  </si>
  <si>
    <t>11.7. Environment protection expenses (ct. 652)</t>
  </si>
  <si>
    <t>11.8 Tangible assets revaluation expenses (ct. 655)</t>
  </si>
  <si>
    <t>11.9. Expenses with disasters and similar events (ct. 6587)</t>
  </si>
  <si>
    <t>11.10. Other expenses (ct. 651+6581+ 6582 + 6583 + 6584 + 6588)</t>
  </si>
  <si>
    <t>33c</t>
  </si>
  <si>
    <t>33d</t>
  </si>
  <si>
    <t>33e</t>
  </si>
  <si>
    <t>33f</t>
  </si>
  <si>
    <t>33g</t>
  </si>
  <si>
    <t>33h</t>
  </si>
  <si>
    <t>33i</t>
  </si>
  <si>
    <t>33j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</si>
</sst>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32"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sz val="9"/>
      <color theme="1"/>
      <name val="Tahoma"/>
      <family val="2"/>
    </font>
    <font>
      <b/>
      <i/>
      <sz val="9"/>
      <color theme="1"/>
      <name val="Tahoma"/>
      <family val="2"/>
    </font>
    <font>
      <b/>
      <sz val="9"/>
      <color theme="1"/>
      <name val="Tahoma"/>
      <family val="2"/>
    </font>
    <font>
      <b/>
      <sz val="9"/>
      <color rgb="FF0000FF"/>
      <name val="Tahoma"/>
      <family val="2"/>
    </font>
    <font>
      <b/>
      <i/>
      <sz val="9"/>
      <color rgb="FF0000FF"/>
      <name val="Tahoma"/>
      <family val="2"/>
    </font>
    <font>
      <i/>
      <sz val="9"/>
      <color rgb="FF0000FF"/>
      <name val="Tahoma"/>
      <family val="2"/>
    </font>
    <font>
      <sz val="9"/>
      <color rgb="FFFF0000"/>
      <name val="Tahoma"/>
      <family val="2"/>
    </font>
    <font>
      <sz val="9"/>
      <color rgb="FF000000"/>
      <name val="Tahoma"/>
      <family val="2"/>
    </font>
    <font>
      <sz val="10"/>
      <color rgb="FFFF0000"/>
      <name val="Arial"/>
      <family val="2"/>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s>
  <borders count="43">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9">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9" fillId="0" borderId="0" applyFont="0" applyFill="0" applyBorder="0" applyAlignment="0" applyProtection="0"/>
    <xf numFmtId="0" fontId="9" fillId="0" borderId="0"/>
    <xf numFmtId="0" fontId="9" fillId="0" borderId="0"/>
    <xf numFmtId="0" fontId="5" fillId="0" borderId="0"/>
    <xf numFmtId="43" fontId="1" fillId="0" borderId="0" applyFont="0" applyFill="0" applyBorder="0" applyAlignment="0" applyProtection="0"/>
  </cellStyleXfs>
  <cellXfs count="319">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12" xfId="3" applyFont="1" applyBorder="1" applyAlignment="1">
      <alignment horizontal="center" vertical="center" wrapText="1"/>
    </xf>
    <xf numFmtId="0" fontId="2" fillId="4" borderId="0" xfId="0" applyFont="1" applyFill="1" applyAlignment="1">
      <alignment horizontal="center" vertical="center"/>
    </xf>
    <xf numFmtId="0" fontId="8" fillId="0" borderId="13" xfId="3" applyFont="1" applyBorder="1" applyAlignment="1">
      <alignment vertical="top" wrapText="1"/>
    </xf>
    <xf numFmtId="43" fontId="8" fillId="0" borderId="13" xfId="4" applyFont="1" applyBorder="1" applyAlignment="1">
      <alignment vertical="top" wrapText="1"/>
    </xf>
    <xf numFmtId="0" fontId="10"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8" fillId="5" borderId="14" xfId="3" applyFont="1" applyFill="1" applyBorder="1" applyAlignment="1">
      <alignment vertical="top" wrapText="1"/>
    </xf>
    <xf numFmtId="0" fontId="8" fillId="5" borderId="14" xfId="3" quotePrefix="1" applyFont="1" applyFill="1" applyBorder="1" applyAlignment="1">
      <alignment vertical="top" wrapText="1"/>
    </xf>
    <xf numFmtId="41" fontId="8" fillId="5" borderId="14" xfId="4" applyNumberFormat="1" applyFont="1" applyFill="1" applyBorder="1" applyAlignment="1">
      <alignment vertical="top" wrapText="1"/>
    </xf>
    <xf numFmtId="0" fontId="8" fillId="0" borderId="14" xfId="3" applyFont="1" applyBorder="1" applyAlignment="1">
      <alignment vertical="top" wrapText="1"/>
    </xf>
    <xf numFmtId="41" fontId="8"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8" fillId="0" borderId="0" xfId="3" applyFont="1" applyAlignment="1">
      <alignment vertical="top" wrapText="1"/>
    </xf>
    <xf numFmtId="43" fontId="8" fillId="0" borderId="0" xfId="4" applyFont="1" applyFill="1" applyBorder="1" applyAlignment="1">
      <alignment vertical="top" wrapText="1"/>
    </xf>
    <xf numFmtId="0" fontId="11"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2" fillId="0" borderId="0" xfId="3" applyFont="1" applyAlignment="1">
      <alignment horizontal="right"/>
    </xf>
    <xf numFmtId="0" fontId="12" fillId="0" borderId="0" xfId="3" applyFont="1"/>
    <xf numFmtId="41" fontId="12" fillId="0" borderId="7" xfId="4" applyNumberFormat="1" applyFont="1" applyBorder="1"/>
    <xf numFmtId="41" fontId="12"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2"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9"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8" fillId="0" borderId="15" xfId="3" applyFont="1" applyBorder="1" applyAlignment="1">
      <alignment horizontal="left" vertical="top" wrapText="1"/>
    </xf>
    <xf numFmtId="0" fontId="8" fillId="5" borderId="15" xfId="3" applyFont="1" applyFill="1" applyBorder="1" applyAlignment="1">
      <alignment horizontal="left" vertical="top" wrapText="1"/>
    </xf>
    <xf numFmtId="0" fontId="8" fillId="5" borderId="14" xfId="3" applyFont="1" applyFill="1" applyBorder="1"/>
    <xf numFmtId="165" fontId="8" fillId="5" borderId="14" xfId="2" applyNumberFormat="1" applyFont="1" applyFill="1" applyBorder="1"/>
    <xf numFmtId="165" fontId="10"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8" fillId="0" borderId="14" xfId="2" applyNumberFormat="1" applyFont="1" applyBorder="1" applyAlignment="1">
      <alignment vertical="top" wrapText="1"/>
    </xf>
    <xf numFmtId="165" fontId="8"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3"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8" fillId="5" borderId="17" xfId="3" applyFont="1" applyFill="1" applyBorder="1" applyAlignment="1">
      <alignment horizontal="left" vertical="top" wrapText="1"/>
    </xf>
    <xf numFmtId="0" fontId="7" fillId="5" borderId="18" xfId="3" applyFont="1" applyFill="1" applyBorder="1"/>
    <xf numFmtId="165" fontId="8" fillId="5" borderId="18" xfId="2" applyNumberFormat="1" applyFont="1" applyFill="1" applyBorder="1"/>
    <xf numFmtId="165" fontId="7" fillId="0" borderId="0" xfId="2" applyNumberFormat="1" applyFont="1"/>
    <xf numFmtId="165" fontId="6" fillId="0" borderId="0" xfId="2" applyNumberFormat="1" applyFont="1"/>
    <xf numFmtId="0" fontId="8"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4" fillId="0" borderId="0" xfId="3" applyFont="1" applyAlignment="1">
      <alignment horizontal="right" vertical="top" wrapText="1"/>
    </xf>
    <xf numFmtId="165" fontId="12" fillId="0" borderId="7" xfId="2" applyNumberFormat="1" applyFont="1" applyBorder="1"/>
    <xf numFmtId="165" fontId="12" fillId="0" borderId="9" xfId="2" applyNumberFormat="1" applyFont="1" applyBorder="1"/>
    <xf numFmtId="0" fontId="2" fillId="0" borderId="1" xfId="0" applyFont="1" applyBorder="1" applyAlignment="1">
      <alignment horizontal="center" vertical="center"/>
    </xf>
    <xf numFmtId="0" fontId="10"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8" fillId="5" borderId="13" xfId="3" applyFont="1" applyFill="1" applyBorder="1"/>
    <xf numFmtId="0" fontId="8" fillId="5" borderId="22" xfId="3" applyFont="1" applyFill="1" applyBorder="1" applyAlignment="1">
      <alignment horizontal="left" vertical="top" wrapText="1"/>
    </xf>
    <xf numFmtId="165" fontId="8" fillId="5" borderId="13" xfId="2" applyNumberFormat="1" applyFont="1" applyFill="1" applyBorder="1"/>
    <xf numFmtId="165" fontId="10"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8"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8" fillId="5" borderId="19" xfId="3" applyFont="1" applyFill="1" applyBorder="1" applyAlignment="1">
      <alignment horizontal="center" vertical="top" wrapText="1"/>
    </xf>
    <xf numFmtId="0" fontId="13"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8" fillId="0" borderId="19" xfId="3" applyFont="1" applyBorder="1" applyAlignment="1">
      <alignment horizontal="center" vertical="top" wrapText="1"/>
    </xf>
    <xf numFmtId="0" fontId="8" fillId="5" borderId="20" xfId="3" applyFont="1" applyFill="1" applyBorder="1" applyAlignment="1">
      <alignment horizontal="center" vertical="top" wrapText="1"/>
    </xf>
    <xf numFmtId="0" fontId="8" fillId="0" borderId="0" xfId="3" applyFont="1" applyAlignment="1">
      <alignment horizontal="center" vertical="top" wrapText="1"/>
    </xf>
    <xf numFmtId="0" fontId="14" fillId="0" borderId="0" xfId="3" applyFont="1" applyAlignment="1">
      <alignment horizontal="center" vertical="top" wrapText="1"/>
    </xf>
    <xf numFmtId="0" fontId="0" fillId="0" borderId="25" xfId="0" applyBorder="1" applyAlignment="1">
      <alignment horizontal="center"/>
    </xf>
    <xf numFmtId="0" fontId="2" fillId="0" borderId="0" xfId="0" applyFont="1" applyAlignment="1">
      <alignment wrapText="1"/>
    </xf>
    <xf numFmtId="0" fontId="0" fillId="0" borderId="0" xfId="0" applyAlignment="1">
      <alignment wrapText="1"/>
    </xf>
    <xf numFmtId="0" fontId="0" fillId="7" borderId="0" xfId="0" applyFill="1"/>
    <xf numFmtId="41" fontId="2" fillId="3" borderId="14" xfId="0" applyNumberFormat="1" applyFont="1" applyFill="1" applyBorder="1"/>
    <xf numFmtId="41" fontId="16" fillId="0" borderId="0" xfId="0" applyNumberFormat="1" applyFont="1"/>
    <xf numFmtId="0" fontId="16"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6" fillId="0" borderId="0" xfId="3" applyFont="1" applyAlignment="1">
      <alignment horizontal="center" vertical="center" wrapText="1"/>
    </xf>
    <xf numFmtId="0" fontId="4" fillId="0" borderId="0" xfId="3" applyFont="1" applyAlignment="1">
      <alignment horizontal="center" vertical="center" wrapText="1"/>
    </xf>
    <xf numFmtId="41" fontId="17" fillId="0" borderId="0" xfId="3" applyNumberFormat="1" applyFont="1"/>
    <xf numFmtId="41" fontId="15"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8" fillId="0" borderId="0" xfId="3" applyFont="1"/>
    <xf numFmtId="0" fontId="18" fillId="0" borderId="0" xfId="3" applyFont="1" applyAlignment="1">
      <alignment horizontal="center"/>
    </xf>
    <xf numFmtId="0" fontId="18" fillId="0" borderId="14" xfId="3" applyFont="1" applyBorder="1"/>
    <xf numFmtId="41" fontId="18" fillId="0" borderId="14" xfId="3" applyNumberFormat="1" applyFont="1" applyBorder="1"/>
    <xf numFmtId="41" fontId="18" fillId="3" borderId="14" xfId="3" applyNumberFormat="1" applyFont="1" applyFill="1" applyBorder="1"/>
    <xf numFmtId="41" fontId="18" fillId="0" borderId="0" xfId="3" applyNumberFormat="1" applyFont="1"/>
    <xf numFmtId="0" fontId="2" fillId="0" borderId="1" xfId="3" applyFont="1" applyBorder="1"/>
    <xf numFmtId="41" fontId="2" fillId="0" borderId="1" xfId="3" applyNumberFormat="1" applyFont="1" applyBorder="1"/>
    <xf numFmtId="0" fontId="2" fillId="0" borderId="26" xfId="3" applyFont="1" applyBorder="1" applyAlignment="1">
      <alignment horizontal="center" vertical="center"/>
    </xf>
    <xf numFmtId="0" fontId="18" fillId="0" borderId="13" xfId="3" applyFont="1" applyBorder="1"/>
    <xf numFmtId="0" fontId="18"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8" fillId="0" borderId="1" xfId="3" applyFont="1" applyBorder="1"/>
    <xf numFmtId="41" fontId="18" fillId="0" borderId="1" xfId="3" applyNumberFormat="1" applyFont="1" applyBorder="1"/>
    <xf numFmtId="0" fontId="19" fillId="0" borderId="14" xfId="3" applyFont="1" applyBorder="1"/>
    <xf numFmtId="41" fontId="19" fillId="0" borderId="14" xfId="3" applyNumberFormat="1" applyFont="1" applyBorder="1"/>
    <xf numFmtId="0" fontId="20" fillId="0" borderId="0" xfId="3" applyFont="1"/>
    <xf numFmtId="0" fontId="19" fillId="0" borderId="39" xfId="3" applyFont="1" applyBorder="1"/>
    <xf numFmtId="41" fontId="19" fillId="0" borderId="39" xfId="3" applyNumberFormat="1" applyFont="1" applyBorder="1"/>
    <xf numFmtId="41" fontId="21" fillId="0" borderId="0" xfId="3" applyNumberFormat="1" applyFont="1"/>
    <xf numFmtId="0" fontId="8" fillId="0" borderId="0" xfId="3" applyFont="1" applyAlignment="1">
      <alignment horizontal="right"/>
    </xf>
    <xf numFmtId="0" fontId="14" fillId="0" borderId="0" xfId="3" applyFont="1" applyAlignment="1">
      <alignment horizontal="right"/>
    </xf>
    <xf numFmtId="0" fontId="2" fillId="0" borderId="12" xfId="0" applyFont="1" applyBorder="1" applyAlignment="1">
      <alignment horizontal="center" vertical="center" wrapText="1"/>
    </xf>
    <xf numFmtId="0" fontId="6" fillId="0" borderId="0" xfId="3" applyFont="1" applyAlignment="1">
      <alignment horizontal="center" vertical="center"/>
    </xf>
    <xf numFmtId="0" fontId="8" fillId="0" borderId="21" xfId="3" applyFont="1" applyBorder="1" applyAlignment="1">
      <alignment horizontal="center" vertical="center" wrapText="1"/>
    </xf>
    <xf numFmtId="0" fontId="9" fillId="0" borderId="0" xfId="5" applyAlignment="1">
      <alignment vertical="center"/>
    </xf>
    <xf numFmtId="0" fontId="2" fillId="0" borderId="28" xfId="0" applyFont="1" applyBorder="1" applyAlignment="1">
      <alignment horizontal="center"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28" xfId="0" applyFont="1" applyBorder="1" applyAlignment="1">
      <alignment horizontal="right" vertical="center"/>
    </xf>
    <xf numFmtId="0" fontId="2" fillId="0" borderId="30" xfId="0" applyFont="1" applyBorder="1" applyAlignment="1">
      <alignment vertical="center"/>
    </xf>
    <xf numFmtId="0" fontId="2" fillId="0" borderId="37" xfId="0" applyFont="1" applyBorder="1" applyAlignment="1">
      <alignment horizontal="center" vertical="center"/>
    </xf>
    <xf numFmtId="0" fontId="2" fillId="0" borderId="31" xfId="0" applyFont="1" applyBorder="1" applyAlignment="1">
      <alignment vertical="center"/>
    </xf>
    <xf numFmtId="0" fontId="2" fillId="0" borderId="32" xfId="0" applyFont="1" applyBorder="1" applyAlignment="1">
      <alignment vertical="center"/>
    </xf>
    <xf numFmtId="0" fontId="2" fillId="0" borderId="27" xfId="0" applyFont="1" applyBorder="1" applyAlignment="1">
      <alignment vertical="center"/>
    </xf>
    <xf numFmtId="0" fontId="2" fillId="0" borderId="33" xfId="0" applyFont="1" applyBorder="1" applyAlignment="1">
      <alignment vertical="center"/>
    </xf>
    <xf numFmtId="0" fontId="2" fillId="0" borderId="23" xfId="0" applyFont="1" applyBorder="1" applyAlignment="1">
      <alignment vertical="center"/>
    </xf>
    <xf numFmtId="0" fontId="2" fillId="0" borderId="13" xfId="0" applyFont="1" applyBorder="1" applyAlignment="1">
      <alignment horizontal="center" vertical="center"/>
    </xf>
    <xf numFmtId="0" fontId="2" fillId="0" borderId="23" xfId="0" applyFont="1" applyBorder="1" applyAlignment="1">
      <alignment horizontal="center" vertical="center"/>
    </xf>
    <xf numFmtId="0" fontId="18" fillId="0" borderId="0" xfId="0" applyFont="1"/>
    <xf numFmtId="0" fontId="18" fillId="0" borderId="28" xfId="0" applyFont="1" applyBorder="1"/>
    <xf numFmtId="0" fontId="2" fillId="0" borderId="29" xfId="0" applyFont="1" applyBorder="1"/>
    <xf numFmtId="0" fontId="18" fillId="0" borderId="29" xfId="0" applyFont="1" applyBorder="1"/>
    <xf numFmtId="0" fontId="18" fillId="0" borderId="30" xfId="0" applyFont="1" applyBorder="1"/>
    <xf numFmtId="0" fontId="18" fillId="0" borderId="31" xfId="0" applyFont="1" applyBorder="1"/>
    <xf numFmtId="0" fontId="2" fillId="0" borderId="32" xfId="0" applyFont="1" applyBorder="1"/>
    <xf numFmtId="0" fontId="2" fillId="0" borderId="23" xfId="0" applyFont="1" applyBorder="1"/>
    <xf numFmtId="0" fontId="2" fillId="0" borderId="26" xfId="3" applyFont="1" applyBorder="1" applyAlignment="1">
      <alignment horizontal="center"/>
    </xf>
    <xf numFmtId="0" fontId="2" fillId="0" borderId="28" xfId="3" applyFont="1" applyBorder="1" applyAlignment="1">
      <alignment horizontal="center"/>
    </xf>
    <xf numFmtId="0" fontId="2" fillId="0" borderId="30" xfId="3" applyFont="1" applyBorder="1" applyAlignment="1">
      <alignment horizontal="center"/>
    </xf>
    <xf numFmtId="0" fontId="2" fillId="0" borderId="25" xfId="3" applyFont="1" applyBorder="1" applyAlignment="1">
      <alignment horizontal="center"/>
    </xf>
    <xf numFmtId="0" fontId="2" fillId="0" borderId="37" xfId="3" applyFont="1" applyBorder="1" applyAlignment="1">
      <alignment horizontal="center"/>
    </xf>
    <xf numFmtId="0" fontId="2" fillId="0" borderId="31" xfId="3" applyFont="1" applyBorder="1" applyAlignment="1">
      <alignment horizontal="center"/>
    </xf>
    <xf numFmtId="0" fontId="2" fillId="0" borderId="23" xfId="3" applyFont="1" applyBorder="1" applyAlignment="1">
      <alignment horizontal="center"/>
    </xf>
    <xf numFmtId="0" fontId="2" fillId="0" borderId="13" xfId="3" applyFont="1" applyBorder="1" applyAlignment="1">
      <alignment horizontal="center"/>
    </xf>
    <xf numFmtId="0" fontId="2" fillId="0" borderId="27" xfId="0" applyFont="1" applyBorder="1"/>
    <xf numFmtId="0" fontId="2" fillId="0" borderId="33" xfId="0" applyFont="1" applyBorder="1"/>
    <xf numFmtId="0" fontId="2" fillId="0" borderId="19" xfId="0" applyFont="1" applyBorder="1"/>
    <xf numFmtId="0" fontId="2" fillId="0" borderId="13" xfId="0" applyFont="1" applyBorder="1"/>
    <xf numFmtId="0" fontId="18" fillId="0" borderId="26" xfId="0" applyFont="1" applyBorder="1" applyAlignment="1">
      <alignment horizontal="center"/>
    </xf>
    <xf numFmtId="0" fontId="2" fillId="0" borderId="30" xfId="0" applyFont="1" applyBorder="1" applyAlignment="1">
      <alignment horizontal="center"/>
    </xf>
    <xf numFmtId="0" fontId="2" fillId="0" borderId="26" xfId="0" applyFont="1" applyBorder="1" applyAlignment="1">
      <alignment horizontal="center"/>
    </xf>
    <xf numFmtId="0" fontId="2" fillId="0" borderId="25" xfId="0" applyFont="1" applyBorder="1" applyAlignment="1">
      <alignment horizontal="center"/>
    </xf>
    <xf numFmtId="0" fontId="2" fillId="0" borderId="29" xfId="0" applyFont="1" applyBorder="1" applyAlignment="1">
      <alignment horizontal="center"/>
    </xf>
    <xf numFmtId="0" fontId="2" fillId="0" borderId="28" xfId="0" applyFont="1" applyBorder="1" applyAlignment="1">
      <alignment horizontal="center"/>
    </xf>
    <xf numFmtId="0" fontId="2" fillId="0" borderId="13" xfId="0" applyFont="1" applyBorder="1" applyAlignment="1">
      <alignment horizontal="center"/>
    </xf>
    <xf numFmtId="0" fontId="2" fillId="0" borderId="32" xfId="0" applyFont="1" applyBorder="1" applyAlignment="1">
      <alignment horizontal="center"/>
    </xf>
    <xf numFmtId="0" fontId="2" fillId="0" borderId="31" xfId="0" applyFont="1" applyBorder="1" applyAlignment="1">
      <alignment horizontal="center"/>
    </xf>
    <xf numFmtId="0" fontId="18" fillId="0" borderId="29" xfId="0" applyFont="1" applyBorder="1" applyAlignment="1">
      <alignment horizontal="center"/>
    </xf>
    <xf numFmtId="0" fontId="18" fillId="0" borderId="27" xfId="0" applyFont="1" applyBorder="1"/>
    <xf numFmtId="0" fontId="2" fillId="6" borderId="33" xfId="0" applyFont="1" applyFill="1" applyBorder="1" applyAlignment="1">
      <alignment vertical="center"/>
    </xf>
    <xf numFmtId="0" fontId="2" fillId="0" borderId="25" xfId="0" applyFont="1" applyBorder="1" applyAlignment="1">
      <alignment horizontal="center" vertical="center"/>
    </xf>
    <xf numFmtId="0" fontId="2" fillId="0" borderId="38" xfId="0" applyFont="1" applyBorder="1" applyAlignment="1">
      <alignment horizontal="center" vertical="center" wrapText="1"/>
    </xf>
    <xf numFmtId="0" fontId="2" fillId="6" borderId="32" xfId="0" applyFont="1" applyFill="1" applyBorder="1" applyAlignment="1">
      <alignment horizontal="right" vertical="center"/>
    </xf>
    <xf numFmtId="0" fontId="2" fillId="6" borderId="23" xfId="0" applyFont="1" applyFill="1" applyBorder="1" applyAlignment="1">
      <alignment horizontal="right" vertical="center"/>
    </xf>
    <xf numFmtId="0" fontId="2" fillId="6" borderId="13" xfId="0" applyFont="1" applyFill="1" applyBorder="1" applyAlignment="1">
      <alignment horizontal="left" vertical="center"/>
    </xf>
    <xf numFmtId="0" fontId="2" fillId="6" borderId="31" xfId="0" applyFont="1" applyFill="1" applyBorder="1" applyAlignment="1">
      <alignment vertical="center"/>
    </xf>
    <xf numFmtId="0" fontId="2" fillId="0" borderId="25" xfId="0" applyFont="1" applyBorder="1" applyAlignment="1">
      <alignment horizontal="center" vertical="center" wrapText="1"/>
    </xf>
    <xf numFmtId="0" fontId="2" fillId="0" borderId="23" xfId="0" applyFont="1" applyBorder="1" applyAlignment="1">
      <alignment horizontal="center" vertical="center" wrapText="1"/>
    </xf>
    <xf numFmtId="0" fontId="2" fillId="6" borderId="23" xfId="0" applyFont="1" applyFill="1" applyBorder="1" applyAlignment="1">
      <alignment vertical="center"/>
    </xf>
    <xf numFmtId="0" fontId="2" fillId="6" borderId="13" xfId="0" applyFont="1" applyFill="1" applyBorder="1" applyAlignment="1">
      <alignment vertical="center"/>
    </xf>
    <xf numFmtId="0" fontId="2" fillId="6" borderId="14" xfId="0" applyFont="1" applyFill="1" applyBorder="1" applyAlignment="1">
      <alignment vertical="center"/>
    </xf>
    <xf numFmtId="0" fontId="2" fillId="6" borderId="27" xfId="0" applyFont="1" applyFill="1" applyBorder="1" applyAlignment="1">
      <alignment vertical="center"/>
    </xf>
    <xf numFmtId="0" fontId="2" fillId="0" borderId="13" xfId="0" applyFont="1" applyBorder="1" applyAlignment="1">
      <alignment horizontal="center" vertical="center" wrapText="1"/>
    </xf>
    <xf numFmtId="0" fontId="2" fillId="0" borderId="39" xfId="3" applyFont="1" applyBorder="1"/>
    <xf numFmtId="166" fontId="2" fillId="0" borderId="14" xfId="0" applyNumberFormat="1" applyFont="1" applyBorder="1" applyAlignment="1">
      <alignment horizontal="center"/>
    </xf>
    <xf numFmtId="0" fontId="2" fillId="0" borderId="14" xfId="0" applyFont="1" applyBorder="1" applyAlignment="1">
      <alignment horizontal="right"/>
    </xf>
    <xf numFmtId="0" fontId="22" fillId="0" borderId="0" xfId="0" applyFont="1"/>
    <xf numFmtId="0" fontId="3" fillId="5" borderId="0" xfId="0" applyFont="1" applyFill="1"/>
    <xf numFmtId="0" fontId="0" fillId="4" borderId="0" xfId="0" applyFill="1"/>
    <xf numFmtId="0" fontId="23" fillId="0" borderId="0" xfId="7" applyFont="1"/>
    <xf numFmtId="0" fontId="23" fillId="5" borderId="0" xfId="7" applyFont="1" applyFill="1"/>
    <xf numFmtId="0" fontId="23" fillId="3" borderId="0" xfId="7" applyFont="1" applyFill="1"/>
    <xf numFmtId="0" fontId="24" fillId="0" borderId="0" xfId="7" applyFont="1" applyAlignment="1">
      <alignment vertical="center"/>
    </xf>
    <xf numFmtId="0" fontId="26" fillId="0" borderId="0" xfId="7" applyFont="1" applyAlignment="1">
      <alignment vertical="center"/>
    </xf>
    <xf numFmtId="0" fontId="27" fillId="0" borderId="0" xfId="7" applyFont="1" applyAlignment="1">
      <alignment horizontal="left" vertical="center"/>
    </xf>
    <xf numFmtId="0" fontId="25" fillId="0" borderId="0" xfId="7" applyFont="1" applyAlignment="1">
      <alignment horizontal="left" vertical="center"/>
    </xf>
    <xf numFmtId="0" fontId="25" fillId="0" borderId="40" xfId="7" applyFont="1" applyBorder="1" applyAlignment="1">
      <alignment vertical="center" wrapText="1"/>
    </xf>
    <xf numFmtId="0" fontId="25" fillId="0" borderId="4" xfId="7" applyFont="1" applyBorder="1" applyAlignment="1">
      <alignment vertical="center" wrapText="1"/>
    </xf>
    <xf numFmtId="0" fontId="27" fillId="0" borderId="41" xfId="7" applyFont="1" applyBorder="1" applyAlignment="1">
      <alignment vertical="center" wrapText="1"/>
    </xf>
    <xf numFmtId="0" fontId="25" fillId="0" borderId="41" xfId="7" applyFont="1" applyBorder="1" applyAlignment="1">
      <alignment vertical="center" wrapText="1"/>
    </xf>
    <xf numFmtId="0" fontId="27" fillId="0" borderId="9" xfId="7" applyFont="1" applyBorder="1" applyAlignment="1">
      <alignment vertical="center" wrapText="1"/>
    </xf>
    <xf numFmtId="0" fontId="25" fillId="5" borderId="41" xfId="7" applyFont="1" applyFill="1" applyBorder="1" applyAlignment="1">
      <alignment vertical="center" wrapText="1"/>
    </xf>
    <xf numFmtId="0" fontId="25" fillId="5" borderId="9" xfId="7" applyFont="1" applyFill="1" applyBorder="1" applyAlignment="1">
      <alignment vertical="center" wrapText="1"/>
    </xf>
    <xf numFmtId="0" fontId="23" fillId="5" borderId="41" xfId="7" applyFont="1" applyFill="1" applyBorder="1" applyAlignment="1">
      <alignment vertical="center" wrapText="1"/>
    </xf>
    <xf numFmtId="0" fontId="23" fillId="5" borderId="9" xfId="7" applyFont="1" applyFill="1" applyBorder="1" applyAlignment="1">
      <alignment vertical="center" wrapText="1"/>
    </xf>
    <xf numFmtId="0" fontId="28" fillId="5" borderId="9" xfId="7" applyFont="1" applyFill="1" applyBorder="1" applyAlignment="1">
      <alignment vertical="center"/>
    </xf>
    <xf numFmtId="0" fontId="23" fillId="5" borderId="9" xfId="7" applyFont="1" applyFill="1" applyBorder="1" applyAlignment="1">
      <alignment vertical="center"/>
    </xf>
    <xf numFmtId="0" fontId="29" fillId="5" borderId="9" xfId="7" applyFont="1" applyFill="1" applyBorder="1" applyAlignment="1">
      <alignment vertical="center"/>
    </xf>
    <xf numFmtId="0" fontId="23" fillId="5" borderId="41" xfId="7" applyFont="1" applyFill="1" applyBorder="1" applyAlignment="1">
      <alignment vertical="center"/>
    </xf>
    <xf numFmtId="0" fontId="30" fillId="0" borderId="0" xfId="7" applyFont="1" applyAlignment="1">
      <alignment vertical="center"/>
    </xf>
    <xf numFmtId="0" fontId="25" fillId="0" borderId="0" xfId="7" applyFont="1" applyAlignment="1">
      <alignment vertical="center"/>
    </xf>
    <xf numFmtId="0" fontId="23" fillId="0" borderId="0" xfId="7" applyFont="1" applyAlignment="1">
      <alignment horizontal="left" vertical="center"/>
    </xf>
    <xf numFmtId="0" fontId="25" fillId="0" borderId="4" xfId="7" applyFont="1" applyBorder="1" applyAlignment="1">
      <alignment horizontal="right" vertical="center" wrapText="1"/>
    </xf>
    <xf numFmtId="0" fontId="25" fillId="0" borderId="42" xfId="7" applyFont="1" applyBorder="1" applyAlignment="1">
      <alignment vertical="center" wrapText="1"/>
    </xf>
    <xf numFmtId="14" fontId="25" fillId="0" borderId="6" xfId="7" applyNumberFormat="1" applyFont="1" applyBorder="1" applyAlignment="1">
      <alignment horizontal="right" vertical="center" wrapText="1"/>
    </xf>
    <xf numFmtId="0" fontId="27" fillId="0" borderId="6" xfId="7" applyFont="1" applyBorder="1" applyAlignment="1">
      <alignment horizontal="right" vertical="center" wrapText="1"/>
    </xf>
    <xf numFmtId="15" fontId="27" fillId="0" borderId="9" xfId="7" applyNumberFormat="1" applyFont="1" applyBorder="1" applyAlignment="1">
      <alignment horizontal="right" vertical="center" wrapText="1"/>
    </xf>
    <xf numFmtId="0" fontId="23" fillId="0" borderId="41" xfId="7" applyFont="1" applyBorder="1" applyAlignment="1">
      <alignment vertical="center" wrapText="1"/>
    </xf>
    <xf numFmtId="0" fontId="25" fillId="0" borderId="9" xfId="7" applyFont="1" applyBorder="1" applyAlignment="1">
      <alignment horizontal="right" vertical="center" wrapText="1"/>
    </xf>
    <xf numFmtId="41" fontId="25" fillId="3" borderId="9" xfId="7" applyNumberFormat="1" applyFont="1" applyFill="1" applyBorder="1" applyAlignment="1">
      <alignment horizontal="right" vertical="center" wrapText="1"/>
    </xf>
    <xf numFmtId="0" fontId="23" fillId="0" borderId="41" xfId="7" applyFont="1" applyBorder="1" applyAlignment="1">
      <alignment horizontal="right" vertical="center" wrapText="1"/>
    </xf>
    <xf numFmtId="41" fontId="23" fillId="0" borderId="9" xfId="7" applyNumberFormat="1" applyFont="1" applyBorder="1" applyAlignment="1">
      <alignment horizontal="right" vertical="center" wrapText="1"/>
    </xf>
    <xf numFmtId="0" fontId="23" fillId="0" borderId="0" xfId="7" applyFont="1" applyAlignment="1">
      <alignment vertical="center"/>
    </xf>
    <xf numFmtId="0" fontId="24" fillId="0" borderId="40" xfId="7" applyFont="1" applyBorder="1" applyAlignment="1">
      <alignment vertical="center" wrapText="1"/>
    </xf>
    <xf numFmtId="0" fontId="24" fillId="0" borderId="42" xfId="7" applyFont="1" applyBorder="1" applyAlignment="1">
      <alignment vertical="center" wrapText="1"/>
    </xf>
    <xf numFmtId="0" fontId="24" fillId="0" borderId="41" xfId="7" applyFont="1" applyBorder="1" applyAlignment="1">
      <alignment vertical="center" wrapText="1"/>
    </xf>
    <xf numFmtId="0" fontId="23" fillId="0" borderId="9" xfId="7" applyFont="1" applyBorder="1" applyAlignment="1">
      <alignment horizontal="right" vertical="center" wrapText="1"/>
    </xf>
    <xf numFmtId="0" fontId="27" fillId="0" borderId="0" xfId="7" applyFont="1" applyAlignment="1">
      <alignment vertical="center"/>
    </xf>
    <xf numFmtId="0" fontId="25" fillId="0" borderId="6" xfId="7" applyFont="1" applyBorder="1" applyAlignment="1">
      <alignment horizontal="right" vertical="center" wrapText="1"/>
    </xf>
    <xf numFmtId="41" fontId="23" fillId="8" borderId="9" xfId="7" applyNumberFormat="1" applyFont="1" applyFill="1" applyBorder="1" applyAlignment="1">
      <alignment horizontal="right" vertical="center" wrapText="1"/>
    </xf>
    <xf numFmtId="0" fontId="28" fillId="0" borderId="0" xfId="7" applyFont="1" applyAlignment="1">
      <alignment vertical="center"/>
    </xf>
    <xf numFmtId="0" fontId="23" fillId="0" borderId="0" xfId="7" applyFont="1" applyAlignment="1">
      <alignment horizontal="right" vertical="center"/>
    </xf>
    <xf numFmtId="0" fontId="18" fillId="0" borderId="0" xfId="7" applyFont="1"/>
    <xf numFmtId="0" fontId="6" fillId="9" borderId="0" xfId="3" applyFont="1" applyFill="1"/>
    <xf numFmtId="0" fontId="0" fillId="9" borderId="0" xfId="0" applyFill="1"/>
    <xf numFmtId="0" fontId="4" fillId="4" borderId="0" xfId="0" applyFont="1" applyFill="1" applyAlignment="1">
      <alignment horizontal="center"/>
    </xf>
    <xf numFmtId="0" fontId="4" fillId="4" borderId="0" xfId="0" applyFont="1" applyFill="1" applyAlignment="1">
      <alignment horizontal="center" vertical="center"/>
    </xf>
    <xf numFmtId="165" fontId="12" fillId="0" borderId="0" xfId="8" applyNumberFormat="1" applyFont="1"/>
    <xf numFmtId="165" fontId="31" fillId="0" borderId="0" xfId="8" applyNumberFormat="1" applyFont="1"/>
    <xf numFmtId="0" fontId="2" fillId="0" borderId="26" xfId="0" applyFont="1" applyBorder="1" applyAlignment="1">
      <alignment horizontal="center"/>
    </xf>
    <xf numFmtId="0" fontId="2" fillId="0" borderId="14" xfId="0" applyFont="1" applyBorder="1" applyAlignment="1">
      <alignment horizontal="center"/>
    </xf>
    <xf numFmtId="0" fontId="13" fillId="0" borderId="15" xfId="3" applyFont="1" applyBorder="1" applyAlignment="1">
      <alignment vertical="top" wrapText="1"/>
    </xf>
  </cellXfs>
  <cellStyles count="9">
    <cellStyle name="Comma" xfId="8" builtinId="3"/>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32 18 2" xfId="7" xr:uid="{764128CD-2958-4DF1-962D-C0483CF1866F}"/>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Y116"/>
  <sheetViews>
    <sheetView showGridLines="0" tabSelected="1" workbookViewId="0">
      <pane ySplit="14" topLeftCell="A15" activePane="bottomLeft" state="frozen"/>
      <selection pane="bottomLeft" activeCell="G6" sqref="G6"/>
    </sheetView>
  </sheetViews>
  <sheetFormatPr defaultRowHeight="12" x14ac:dyDescent="0.2"/>
  <cols>
    <col min="1" max="1" width="20.5" bestFit="1" customWidth="1"/>
    <col min="2" max="2" width="5.5" bestFit="1" customWidth="1"/>
    <col min="3" max="3" width="9.5" bestFit="1" customWidth="1"/>
    <col min="4" max="4" width="5.5" bestFit="1" customWidth="1"/>
    <col min="5" max="5" width="9.5" bestFit="1" customWidth="1"/>
    <col min="6" max="6" width="8.1640625" bestFit="1" customWidth="1"/>
    <col min="7" max="7" width="11.1640625" bestFit="1" customWidth="1"/>
    <col min="8" max="8" width="11.33203125" bestFit="1" customWidth="1"/>
    <col min="9" max="9" width="16.33203125" bestFit="1" customWidth="1"/>
    <col min="10" max="10" width="12.5" bestFit="1" customWidth="1"/>
    <col min="11" max="11" width="12.83203125" bestFit="1" customWidth="1"/>
    <col min="12" max="12" width="14.5" bestFit="1" customWidth="1"/>
    <col min="14" max="14" width="9.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5" bestFit="1" customWidth="1"/>
    <col min="22" max="22" width="12.5" bestFit="1" customWidth="1"/>
    <col min="23" max="23" width="13.6640625" bestFit="1" customWidth="1"/>
  </cols>
  <sheetData>
    <row r="1" spans="1:25" x14ac:dyDescent="0.2">
      <c r="A1" s="1" t="s">
        <v>0</v>
      </c>
      <c r="B1" s="2" t="s">
        <v>1</v>
      </c>
    </row>
    <row r="2" spans="1:25" ht="12.75" thickBot="1" x14ac:dyDescent="0.25">
      <c r="A2" s="1" t="s">
        <v>2</v>
      </c>
      <c r="B2" s="2" t="s">
        <v>1</v>
      </c>
      <c r="O2" t="s">
        <v>14</v>
      </c>
      <c r="P2" t="s">
        <v>19</v>
      </c>
      <c r="Q2" t="s">
        <v>22</v>
      </c>
      <c r="R2" t="s">
        <v>35</v>
      </c>
      <c r="S2" t="s">
        <v>22</v>
      </c>
    </row>
    <row r="3" spans="1:25" x14ac:dyDescent="0.2">
      <c r="A3" s="1" t="s">
        <v>3</v>
      </c>
      <c r="B3" s="2" t="s">
        <v>1</v>
      </c>
      <c r="O3" s="7">
        <v>121</v>
      </c>
      <c r="P3" s="8">
        <f>SUMIF(D:D,O3,K:K)</f>
        <v>0</v>
      </c>
      <c r="Q3" s="9" t="str">
        <f>IF(P3&lt;0,"BS43","BS44")</f>
        <v>BS44</v>
      </c>
      <c r="R3" s="10">
        <f>SUMIF(D:D,O3,H:H)</f>
        <v>0</v>
      </c>
      <c r="S3" s="9" t="str">
        <f>IF(R3&lt;0,"BS43","BS44")</f>
        <v>BS44</v>
      </c>
    </row>
    <row r="4" spans="1:25" x14ac:dyDescent="0.2">
      <c r="A4" s="1" t="s">
        <v>4</v>
      </c>
      <c r="B4" s="2" t="s">
        <v>1</v>
      </c>
      <c r="O4" s="11">
        <v>117</v>
      </c>
      <c r="P4" s="5">
        <f>SUMIF(D:D,O4,K:K)</f>
        <v>0</v>
      </c>
      <c r="Q4" s="12" t="str">
        <f>IF(P4&lt;0,"BS41","BS42")</f>
        <v>BS42</v>
      </c>
      <c r="R4" s="13">
        <f>SUMIF(D:D,O4,H:H)</f>
        <v>0</v>
      </c>
      <c r="S4" s="12" t="str">
        <f>IF(R4&lt;0,"BS41","BS42")</f>
        <v>BS42</v>
      </c>
    </row>
    <row r="5" spans="1:25" ht="12.75" thickBot="1" x14ac:dyDescent="0.25">
      <c r="A5" s="1" t="s">
        <v>5</v>
      </c>
      <c r="B5" s="2" t="s">
        <v>1</v>
      </c>
      <c r="O5" s="14">
        <v>711</v>
      </c>
      <c r="P5" s="15">
        <f>SUMIF(D:D,O5,K:K)</f>
        <v>0</v>
      </c>
      <c r="Q5" s="16" t="str">
        <f>IF(P5&lt;0,"PL7","PL8")</f>
        <v>PL8</v>
      </c>
      <c r="R5" s="17">
        <f>SUMIF(D:D,O5,H:H)</f>
        <v>0</v>
      </c>
      <c r="S5" s="16" t="str">
        <f>IF(R5&lt;0,"PL7","PL8")</f>
        <v>PL8</v>
      </c>
    </row>
    <row r="6" spans="1:25" ht="12.75" thickBot="1" x14ac:dyDescent="0.25">
      <c r="A6" s="1" t="s">
        <v>6</v>
      </c>
      <c r="B6" s="2" t="s">
        <v>1</v>
      </c>
      <c r="I6" s="18" t="s">
        <v>9</v>
      </c>
      <c r="J6" s="19">
        <f>K6-1</f>
        <v>2021</v>
      </c>
      <c r="K6" s="19">
        <f>B7</f>
        <v>2022</v>
      </c>
    </row>
    <row r="7" spans="1:25" ht="13.5" thickTop="1" thickBot="1" x14ac:dyDescent="0.25">
      <c r="A7" s="1" t="s">
        <v>7</v>
      </c>
      <c r="B7" s="3">
        <v>2022</v>
      </c>
      <c r="I7" s="20" t="s">
        <v>39</v>
      </c>
      <c r="J7" s="21">
        <f>SUMIF(A:A,"BS",H:H)</f>
        <v>0</v>
      </c>
      <c r="K7" s="21">
        <f>SUMIF(A:A,"BS",K:K)</f>
        <v>0</v>
      </c>
    </row>
    <row r="8" spans="1:25" ht="12.75" thickTop="1" x14ac:dyDescent="0.2">
      <c r="I8" s="22" t="s">
        <v>40</v>
      </c>
      <c r="J8" s="23">
        <f>SUMIF(A:A,"Rev",H:H)</f>
        <v>0</v>
      </c>
      <c r="K8" s="23">
        <f>SUMIF(A:A,"Rev",K:K)</f>
        <v>0</v>
      </c>
    </row>
    <row r="9" spans="1:25" ht="12.75" thickBot="1" x14ac:dyDescent="0.25">
      <c r="I9" s="24" t="s">
        <v>41</v>
      </c>
      <c r="J9" s="25">
        <f>SUMIF(A:A,"Exp",H:H)</f>
        <v>0</v>
      </c>
      <c r="K9" s="25">
        <f>SUMIF(A:A,"Exp",K:K)</f>
        <v>0</v>
      </c>
    </row>
    <row r="10" spans="1:25" ht="12.75" thickTop="1" x14ac:dyDescent="0.2">
      <c r="I10" s="2" t="s">
        <v>42</v>
      </c>
      <c r="J10" s="26">
        <f>SUM(J8:J9)</f>
        <v>0</v>
      </c>
      <c r="K10" s="26">
        <f>SUM(K8:K9)</f>
        <v>0</v>
      </c>
    </row>
    <row r="11" spans="1:25" ht="12.75" thickBot="1" x14ac:dyDescent="0.25">
      <c r="I11" s="24" t="s">
        <v>43</v>
      </c>
      <c r="J11" s="25">
        <f>SUMIF(D:D,"121",H:H)</f>
        <v>0</v>
      </c>
      <c r="K11" s="25">
        <f>SUMIF(D:D,"121",K:K)</f>
        <v>0</v>
      </c>
    </row>
    <row r="12" spans="1:25" ht="12.75" thickTop="1" x14ac:dyDescent="0.2">
      <c r="I12" s="27" t="s">
        <v>44</v>
      </c>
      <c r="J12" s="28">
        <f>J10-J11</f>
        <v>0</v>
      </c>
      <c r="K12" s="28">
        <f>K10-K11</f>
        <v>0</v>
      </c>
    </row>
    <row r="13" spans="1:25" x14ac:dyDescent="0.2">
      <c r="P13" s="2" t="s">
        <v>1918</v>
      </c>
    </row>
    <row r="14" spans="1:25" ht="24.75" thickBot="1" x14ac:dyDescent="0.2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c r="X14" s="31" t="s">
        <v>2325</v>
      </c>
      <c r="Y14" s="31" t="s">
        <v>2326</v>
      </c>
    </row>
    <row r="15" spans="1:25" ht="12.75" thickTop="1" x14ac:dyDescent="0.2">
      <c r="H15" s="5"/>
      <c r="I15" s="5"/>
      <c r="J15" s="5"/>
      <c r="K15" s="5"/>
      <c r="L15" s="5"/>
      <c r="M15" s="6"/>
      <c r="O15" s="5"/>
    </row>
    <row r="16" spans="1:25" x14ac:dyDescent="0.2">
      <c r="H16" s="5"/>
      <c r="I16" s="5"/>
      <c r="J16" s="5"/>
      <c r="K16" s="5"/>
      <c r="L16" s="5"/>
      <c r="M16" s="6"/>
      <c r="O16" s="5"/>
    </row>
    <row r="17" spans="8:15" x14ac:dyDescent="0.2">
      <c r="H17" s="5"/>
      <c r="I17" s="5"/>
      <c r="J17" s="5"/>
      <c r="K17" s="5"/>
      <c r="L17" s="5"/>
      <c r="M17" s="6"/>
      <c r="O17" s="5"/>
    </row>
    <row r="18" spans="8:15" x14ac:dyDescent="0.2">
      <c r="H18" s="5"/>
      <c r="I18" s="5"/>
      <c r="J18" s="5"/>
      <c r="K18" s="5"/>
      <c r="L18" s="5"/>
      <c r="M18" s="6"/>
      <c r="O18" s="5"/>
    </row>
    <row r="19" spans="8:15" x14ac:dyDescent="0.2">
      <c r="H19" s="5"/>
      <c r="I19" s="5"/>
      <c r="J19" s="5"/>
      <c r="K19" s="5"/>
      <c r="L19" s="5"/>
      <c r="M19" s="6"/>
      <c r="O19" s="5"/>
    </row>
    <row r="20" spans="8:15" x14ac:dyDescent="0.2">
      <c r="H20" s="5"/>
      <c r="I20" s="5"/>
      <c r="J20" s="5"/>
      <c r="K20" s="5"/>
      <c r="L20" s="5"/>
      <c r="M20" s="6"/>
      <c r="O20" s="5"/>
    </row>
    <row r="21" spans="8:15" x14ac:dyDescent="0.2">
      <c r="H21" s="5"/>
      <c r="I21" s="5"/>
      <c r="J21" s="5"/>
      <c r="K21" s="5"/>
      <c r="L21" s="5"/>
      <c r="M21" s="6"/>
      <c r="O21" s="5"/>
    </row>
    <row r="22" spans="8:15" x14ac:dyDescent="0.2">
      <c r="H22" s="5"/>
      <c r="I22" s="5"/>
      <c r="J22" s="5"/>
      <c r="K22" s="5"/>
      <c r="L22" s="5"/>
      <c r="M22" s="6"/>
      <c r="O22" s="5"/>
    </row>
    <row r="23" spans="8:15" x14ac:dyDescent="0.2">
      <c r="H23" s="5"/>
      <c r="I23" s="5"/>
      <c r="J23" s="5"/>
      <c r="K23" s="5"/>
      <c r="L23" s="5"/>
      <c r="M23" s="6"/>
      <c r="O23" s="5"/>
    </row>
    <row r="24" spans="8:15" x14ac:dyDescent="0.2">
      <c r="H24" s="5"/>
      <c r="I24" s="5"/>
      <c r="J24" s="5"/>
      <c r="K24" s="5"/>
      <c r="L24" s="5"/>
      <c r="M24" s="6"/>
      <c r="O24" s="5"/>
    </row>
    <row r="25" spans="8:15" x14ac:dyDescent="0.2">
      <c r="H25" s="5"/>
      <c r="I25" s="5"/>
      <c r="J25" s="5"/>
      <c r="K25" s="5"/>
      <c r="L25" s="5"/>
      <c r="M25" s="6"/>
      <c r="O25" s="5"/>
    </row>
    <row r="26" spans="8:15" x14ac:dyDescent="0.2">
      <c r="H26" s="5"/>
      <c r="I26" s="5"/>
      <c r="J26" s="5"/>
      <c r="K26" s="5"/>
      <c r="L26" s="5"/>
      <c r="M26" s="6"/>
      <c r="O26" s="5"/>
    </row>
    <row r="27" spans="8:15" x14ac:dyDescent="0.2">
      <c r="H27" s="5"/>
      <c r="I27" s="5"/>
      <c r="J27" s="5"/>
      <c r="K27" s="5"/>
      <c r="L27" s="5"/>
      <c r="M27" s="6"/>
      <c r="O27" s="5"/>
    </row>
    <row r="28" spans="8:15" x14ac:dyDescent="0.2">
      <c r="H28" s="5"/>
      <c r="I28" s="5"/>
      <c r="J28" s="5"/>
      <c r="K28" s="5"/>
      <c r="L28" s="5"/>
      <c r="M28" s="6"/>
      <c r="O28" s="5"/>
    </row>
    <row r="29" spans="8:15" x14ac:dyDescent="0.2">
      <c r="H29" s="5"/>
      <c r="I29" s="5"/>
      <c r="J29" s="5"/>
      <c r="K29" s="5"/>
      <c r="L29" s="5"/>
      <c r="M29" s="6"/>
      <c r="O29" s="5"/>
    </row>
    <row r="30" spans="8:15" x14ac:dyDescent="0.2">
      <c r="H30" s="5"/>
      <c r="I30" s="5"/>
      <c r="J30" s="5"/>
      <c r="K30" s="5"/>
      <c r="L30" s="5"/>
      <c r="M30" s="6"/>
      <c r="O30" s="5"/>
    </row>
    <row r="31" spans="8:15" x14ac:dyDescent="0.2">
      <c r="H31" s="5"/>
      <c r="I31" s="5"/>
      <c r="J31" s="5"/>
      <c r="K31" s="5"/>
      <c r="L31" s="5"/>
      <c r="M31" s="6"/>
      <c r="O31" s="5"/>
    </row>
    <row r="32" spans="8:15" x14ac:dyDescent="0.2">
      <c r="H32" s="5"/>
      <c r="I32" s="5"/>
      <c r="J32" s="5"/>
      <c r="K32" s="5"/>
      <c r="L32" s="5"/>
      <c r="M32" s="6"/>
      <c r="O32" s="5"/>
    </row>
    <row r="33" spans="8:15" x14ac:dyDescent="0.2">
      <c r="H33" s="5"/>
      <c r="I33" s="5"/>
      <c r="J33" s="5"/>
      <c r="K33" s="5"/>
      <c r="L33" s="5"/>
      <c r="M33" s="6"/>
      <c r="O33" s="5"/>
    </row>
    <row r="34" spans="8:15" x14ac:dyDescent="0.2">
      <c r="H34" s="5"/>
      <c r="I34" s="5"/>
      <c r="J34" s="5"/>
      <c r="K34" s="5"/>
      <c r="L34" s="5"/>
      <c r="M34" s="6"/>
      <c r="O34" s="5"/>
    </row>
    <row r="35" spans="8:15" x14ac:dyDescent="0.2">
      <c r="H35" s="5"/>
      <c r="I35" s="5"/>
      <c r="J35" s="5"/>
      <c r="K35" s="5"/>
      <c r="L35" s="5"/>
      <c r="M35" s="6"/>
      <c r="O35" s="5"/>
    </row>
    <row r="36" spans="8:15" x14ac:dyDescent="0.2">
      <c r="H36" s="5"/>
      <c r="I36" s="5"/>
      <c r="J36" s="5"/>
      <c r="K36" s="5"/>
      <c r="L36" s="5"/>
      <c r="M36" s="6"/>
      <c r="O36" s="5"/>
    </row>
    <row r="37" spans="8:15" x14ac:dyDescent="0.2">
      <c r="H37" s="5"/>
      <c r="I37" s="5"/>
      <c r="J37" s="5"/>
      <c r="K37" s="5"/>
      <c r="L37" s="5"/>
      <c r="M37" s="6"/>
      <c r="O37" s="5"/>
    </row>
    <row r="38" spans="8:15" x14ac:dyDescent="0.2">
      <c r="H38" s="5"/>
      <c r="I38" s="5"/>
      <c r="J38" s="5"/>
      <c r="K38" s="5"/>
      <c r="L38" s="5"/>
      <c r="M38" s="6"/>
      <c r="O38" s="5"/>
    </row>
    <row r="39" spans="8:15" x14ac:dyDescent="0.2">
      <c r="H39" s="5"/>
      <c r="I39" s="5"/>
      <c r="J39" s="5"/>
      <c r="K39" s="5"/>
      <c r="L39" s="5"/>
      <c r="M39" s="6"/>
      <c r="O39" s="5"/>
    </row>
    <row r="40" spans="8:15" x14ac:dyDescent="0.2">
      <c r="H40" s="5"/>
      <c r="I40" s="5"/>
      <c r="J40" s="5"/>
      <c r="K40" s="5"/>
      <c r="L40" s="5"/>
      <c r="M40" s="6"/>
      <c r="O40" s="5"/>
    </row>
    <row r="41" spans="8:15" x14ac:dyDescent="0.2">
      <c r="H41" s="5"/>
      <c r="I41" s="5"/>
      <c r="J41" s="5"/>
      <c r="K41" s="5"/>
      <c r="L41" s="5"/>
      <c r="M41" s="6"/>
      <c r="O41" s="5"/>
    </row>
    <row r="42" spans="8:15" x14ac:dyDescent="0.2">
      <c r="H42" s="5"/>
      <c r="I42" s="5"/>
      <c r="J42" s="5"/>
      <c r="K42" s="5"/>
      <c r="L42" s="5"/>
      <c r="M42" s="6"/>
      <c r="O42" s="5"/>
    </row>
    <row r="43" spans="8:15" x14ac:dyDescent="0.2">
      <c r="H43" s="5"/>
      <c r="I43" s="5"/>
      <c r="J43" s="5"/>
      <c r="K43" s="5"/>
      <c r="L43" s="5"/>
      <c r="M43" s="6"/>
      <c r="O43" s="5"/>
    </row>
    <row r="44" spans="8:15" x14ac:dyDescent="0.2">
      <c r="H44" s="5"/>
      <c r="I44" s="5"/>
      <c r="J44" s="5"/>
      <c r="K44" s="5"/>
      <c r="L44" s="5"/>
      <c r="M44" s="6"/>
      <c r="O44" s="5"/>
    </row>
    <row r="45" spans="8:15" x14ac:dyDescent="0.2">
      <c r="H45" s="5"/>
      <c r="I45" s="5"/>
      <c r="J45" s="5"/>
      <c r="K45" s="5"/>
      <c r="L45" s="5"/>
      <c r="M45" s="6"/>
      <c r="O45" s="5"/>
    </row>
    <row r="46" spans="8:15" x14ac:dyDescent="0.2">
      <c r="H46" s="5"/>
      <c r="I46" s="5"/>
      <c r="J46" s="5"/>
      <c r="K46" s="5"/>
      <c r="L46" s="5"/>
      <c r="M46" s="6"/>
      <c r="O46" s="5"/>
    </row>
    <row r="47" spans="8:15" x14ac:dyDescent="0.2">
      <c r="H47" s="5"/>
      <c r="I47" s="5"/>
      <c r="J47" s="5"/>
      <c r="K47" s="5"/>
      <c r="L47" s="5"/>
      <c r="M47" s="6"/>
      <c r="O47" s="5"/>
    </row>
    <row r="48" spans="8:15" x14ac:dyDescent="0.2">
      <c r="H48" s="5"/>
      <c r="I48" s="5"/>
      <c r="J48" s="5"/>
      <c r="K48" s="5"/>
      <c r="L48" s="5"/>
      <c r="M48" s="6"/>
      <c r="O48" s="5"/>
    </row>
    <row r="49" spans="8:15" x14ac:dyDescent="0.2">
      <c r="H49" s="5"/>
      <c r="I49" s="5"/>
      <c r="J49" s="5"/>
      <c r="K49" s="5"/>
      <c r="L49" s="5"/>
      <c r="M49" s="6"/>
      <c r="O49" s="5"/>
    </row>
    <row r="50" spans="8:15" x14ac:dyDescent="0.2">
      <c r="H50" s="5"/>
      <c r="I50" s="5"/>
      <c r="J50" s="5"/>
      <c r="K50" s="5"/>
      <c r="L50" s="5"/>
      <c r="M50" s="6"/>
      <c r="O50" s="5"/>
    </row>
    <row r="51" spans="8:15" x14ac:dyDescent="0.2">
      <c r="H51" s="5"/>
      <c r="I51" s="5"/>
      <c r="J51" s="5"/>
      <c r="K51" s="5"/>
      <c r="L51" s="5"/>
      <c r="M51" s="6"/>
      <c r="O51" s="5"/>
    </row>
    <row r="52" spans="8:15" x14ac:dyDescent="0.2">
      <c r="H52" s="5"/>
      <c r="I52" s="5"/>
      <c r="J52" s="5"/>
      <c r="K52" s="5"/>
      <c r="L52" s="5"/>
      <c r="M52" s="6"/>
      <c r="O52" s="5"/>
    </row>
    <row r="53" spans="8:15" x14ac:dyDescent="0.2">
      <c r="H53" s="5"/>
      <c r="I53" s="5"/>
      <c r="J53" s="5"/>
      <c r="K53" s="5"/>
      <c r="L53" s="5"/>
      <c r="M53" s="6"/>
      <c r="O53" s="5"/>
    </row>
    <row r="54" spans="8:15" x14ac:dyDescent="0.2">
      <c r="H54" s="5"/>
      <c r="I54" s="5"/>
      <c r="J54" s="5"/>
      <c r="K54" s="5"/>
      <c r="L54" s="5"/>
      <c r="M54" s="6"/>
      <c r="O54" s="5"/>
    </row>
    <row r="55" spans="8:15" x14ac:dyDescent="0.2">
      <c r="H55" s="5"/>
      <c r="I55" s="5"/>
      <c r="J55" s="5"/>
      <c r="K55" s="5"/>
      <c r="L55" s="5"/>
      <c r="M55" s="6"/>
      <c r="O55" s="5"/>
    </row>
    <row r="56" spans="8:15" x14ac:dyDescent="0.2">
      <c r="H56" s="5"/>
      <c r="I56" s="5"/>
      <c r="J56" s="5"/>
      <c r="K56" s="5"/>
      <c r="L56" s="5"/>
      <c r="M56" s="6"/>
      <c r="O56" s="5"/>
    </row>
    <row r="57" spans="8:15" x14ac:dyDescent="0.2">
      <c r="H57" s="5"/>
      <c r="I57" s="5"/>
      <c r="J57" s="5"/>
      <c r="K57" s="5"/>
      <c r="L57" s="5"/>
      <c r="M57" s="6"/>
      <c r="O57" s="5"/>
    </row>
    <row r="58" spans="8:15" x14ac:dyDescent="0.2">
      <c r="H58" s="5"/>
      <c r="I58" s="5"/>
      <c r="J58" s="5"/>
      <c r="K58" s="5"/>
      <c r="L58" s="5"/>
      <c r="M58" s="6"/>
      <c r="O58" s="5"/>
    </row>
    <row r="59" spans="8:15" x14ac:dyDescent="0.2">
      <c r="H59" s="5"/>
      <c r="I59" s="5"/>
      <c r="J59" s="5"/>
      <c r="K59" s="5"/>
      <c r="L59" s="5"/>
      <c r="M59" s="6"/>
      <c r="O59" s="5"/>
    </row>
    <row r="60" spans="8:15" x14ac:dyDescent="0.2">
      <c r="H60" s="5"/>
      <c r="I60" s="5"/>
      <c r="J60" s="5"/>
      <c r="K60" s="5"/>
      <c r="L60" s="5"/>
      <c r="M60" s="6"/>
      <c r="O60" s="5"/>
    </row>
    <row r="61" spans="8:15" x14ac:dyDescent="0.2">
      <c r="H61" s="5"/>
      <c r="I61" s="5"/>
      <c r="J61" s="5"/>
      <c r="K61" s="5"/>
      <c r="L61" s="5"/>
      <c r="M61" s="6"/>
      <c r="O61" s="5"/>
    </row>
    <row r="62" spans="8:15" x14ac:dyDescent="0.2">
      <c r="H62" s="5"/>
      <c r="I62" s="5"/>
      <c r="J62" s="5"/>
      <c r="K62" s="5"/>
      <c r="L62" s="5"/>
      <c r="M62" s="6"/>
      <c r="O62" s="5"/>
    </row>
    <row r="63" spans="8:15" x14ac:dyDescent="0.2">
      <c r="H63" s="5"/>
      <c r="I63" s="5"/>
      <c r="J63" s="5"/>
      <c r="K63" s="5"/>
      <c r="L63" s="5"/>
      <c r="M63" s="6"/>
      <c r="O63" s="5"/>
    </row>
    <row r="64" spans="8:15" x14ac:dyDescent="0.2">
      <c r="H64" s="5"/>
      <c r="I64" s="5"/>
      <c r="J64" s="5"/>
      <c r="K64" s="5"/>
      <c r="L64" s="5"/>
      <c r="M64" s="6"/>
      <c r="O64" s="5"/>
    </row>
    <row r="65" spans="8:15" x14ac:dyDescent="0.2">
      <c r="H65" s="5"/>
      <c r="I65" s="5"/>
      <c r="J65" s="5"/>
      <c r="K65" s="5"/>
      <c r="L65" s="5"/>
      <c r="M65" s="6"/>
      <c r="O65" s="5"/>
    </row>
    <row r="66" spans="8:15" x14ac:dyDescent="0.2">
      <c r="H66" s="5"/>
      <c r="I66" s="5"/>
      <c r="J66" s="5"/>
      <c r="K66" s="5"/>
      <c r="L66" s="5"/>
      <c r="M66" s="6"/>
      <c r="O66" s="5"/>
    </row>
    <row r="67" spans="8:15" x14ac:dyDescent="0.2">
      <c r="H67" s="5"/>
      <c r="I67" s="5"/>
      <c r="J67" s="5"/>
      <c r="K67" s="5"/>
      <c r="L67" s="5"/>
      <c r="M67" s="6"/>
      <c r="O67" s="5"/>
    </row>
    <row r="68" spans="8:15" x14ac:dyDescent="0.2">
      <c r="H68" s="5"/>
      <c r="I68" s="5"/>
      <c r="J68" s="5"/>
      <c r="K68" s="5"/>
      <c r="L68" s="5"/>
      <c r="M68" s="6"/>
      <c r="O68" s="5"/>
    </row>
    <row r="69" spans="8:15" x14ac:dyDescent="0.2">
      <c r="H69" s="5"/>
      <c r="I69" s="5"/>
      <c r="J69" s="5"/>
      <c r="K69" s="5"/>
      <c r="L69" s="5"/>
      <c r="M69" s="6"/>
      <c r="O69" s="5"/>
    </row>
    <row r="70" spans="8:15" x14ac:dyDescent="0.2">
      <c r="H70" s="5"/>
      <c r="I70" s="5"/>
      <c r="J70" s="5"/>
      <c r="K70" s="5"/>
      <c r="L70" s="5"/>
      <c r="M70" s="6"/>
      <c r="O70" s="5"/>
    </row>
    <row r="71" spans="8:15" x14ac:dyDescent="0.2">
      <c r="H71" s="5"/>
      <c r="I71" s="5"/>
      <c r="J71" s="5"/>
      <c r="K71" s="5"/>
      <c r="L71" s="5"/>
      <c r="M71" s="6"/>
      <c r="O71" s="5"/>
    </row>
    <row r="72" spans="8:15" x14ac:dyDescent="0.2">
      <c r="H72" s="5"/>
      <c r="I72" s="5"/>
      <c r="J72" s="5"/>
      <c r="K72" s="5"/>
      <c r="L72" s="5"/>
      <c r="M72" s="6"/>
      <c r="O72" s="5"/>
    </row>
    <row r="73" spans="8:15" x14ac:dyDescent="0.2">
      <c r="H73" s="5"/>
      <c r="I73" s="5"/>
      <c r="J73" s="5"/>
      <c r="K73" s="5"/>
      <c r="L73" s="5"/>
      <c r="M73" s="6"/>
      <c r="O73" s="5"/>
    </row>
    <row r="74" spans="8:15" x14ac:dyDescent="0.2">
      <c r="H74" s="5"/>
      <c r="I74" s="5"/>
      <c r="J74" s="5"/>
      <c r="K74" s="5"/>
      <c r="L74" s="5"/>
      <c r="M74" s="6"/>
      <c r="O74" s="5"/>
    </row>
    <row r="75" spans="8:15" x14ac:dyDescent="0.2">
      <c r="H75" s="5"/>
      <c r="I75" s="5"/>
      <c r="J75" s="5"/>
      <c r="K75" s="5"/>
      <c r="L75" s="5"/>
      <c r="M75" s="6"/>
      <c r="O75" s="5"/>
    </row>
    <row r="76" spans="8:15" x14ac:dyDescent="0.2">
      <c r="H76" s="5"/>
      <c r="I76" s="5"/>
      <c r="J76" s="5"/>
      <c r="K76" s="5"/>
      <c r="L76" s="5"/>
      <c r="M76" s="6"/>
      <c r="O76" s="5"/>
    </row>
    <row r="77" spans="8:15" x14ac:dyDescent="0.2">
      <c r="H77" s="5"/>
      <c r="I77" s="5"/>
      <c r="J77" s="5"/>
      <c r="K77" s="5"/>
      <c r="L77" s="5"/>
      <c r="M77" s="6"/>
      <c r="O77" s="5"/>
    </row>
    <row r="78" spans="8:15" x14ac:dyDescent="0.2">
      <c r="H78" s="5"/>
      <c r="I78" s="5"/>
      <c r="J78" s="5"/>
      <c r="K78" s="5"/>
      <c r="L78" s="5"/>
      <c r="M78" s="6"/>
      <c r="O78" s="5"/>
    </row>
    <row r="79" spans="8:15" x14ac:dyDescent="0.2">
      <c r="H79" s="5"/>
      <c r="I79" s="5"/>
      <c r="J79" s="5"/>
      <c r="K79" s="5"/>
      <c r="L79" s="5"/>
      <c r="M79" s="6"/>
      <c r="O79" s="5"/>
    </row>
    <row r="80" spans="8:15" x14ac:dyDescent="0.2">
      <c r="H80" s="5"/>
      <c r="I80" s="5"/>
      <c r="J80" s="5"/>
      <c r="K80" s="5"/>
      <c r="L80" s="5"/>
      <c r="M80" s="6"/>
      <c r="O80" s="5"/>
    </row>
    <row r="81" spans="8:15" x14ac:dyDescent="0.2">
      <c r="H81" s="5"/>
      <c r="I81" s="5"/>
      <c r="J81" s="5"/>
      <c r="K81" s="5"/>
      <c r="L81" s="5"/>
      <c r="M81" s="6"/>
      <c r="O81" s="5"/>
    </row>
    <row r="82" spans="8:15" x14ac:dyDescent="0.2">
      <c r="H82" s="5"/>
      <c r="I82" s="5"/>
      <c r="J82" s="5"/>
      <c r="K82" s="5"/>
      <c r="L82" s="5"/>
      <c r="M82" s="6"/>
      <c r="O82" s="5"/>
    </row>
    <row r="83" spans="8:15" x14ac:dyDescent="0.2">
      <c r="H83" s="5"/>
      <c r="I83" s="5"/>
      <c r="J83" s="5"/>
      <c r="K83" s="5"/>
      <c r="L83" s="5"/>
      <c r="M83" s="6"/>
      <c r="O83" s="5"/>
    </row>
    <row r="84" spans="8:15" x14ac:dyDescent="0.2">
      <c r="H84" s="5"/>
      <c r="I84" s="5"/>
      <c r="J84" s="5"/>
      <c r="K84" s="5"/>
      <c r="L84" s="5"/>
      <c r="M84" s="6"/>
      <c r="O84" s="5"/>
    </row>
    <row r="85" spans="8:15" x14ac:dyDescent="0.2">
      <c r="H85" s="5"/>
      <c r="I85" s="5"/>
      <c r="J85" s="5"/>
      <c r="K85" s="5"/>
      <c r="L85" s="5"/>
      <c r="M85" s="6"/>
      <c r="O85" s="5"/>
    </row>
    <row r="86" spans="8:15" x14ac:dyDescent="0.2">
      <c r="H86" s="5"/>
      <c r="I86" s="5"/>
      <c r="J86" s="5"/>
      <c r="K86" s="5"/>
      <c r="L86" s="5"/>
      <c r="M86" s="6"/>
      <c r="O86" s="5"/>
    </row>
    <row r="87" spans="8:15" x14ac:dyDescent="0.2">
      <c r="H87" s="5"/>
      <c r="I87" s="5"/>
      <c r="J87" s="5"/>
      <c r="K87" s="5"/>
      <c r="L87" s="5"/>
      <c r="M87" s="6"/>
      <c r="O87" s="5"/>
    </row>
    <row r="88" spans="8:15" x14ac:dyDescent="0.2">
      <c r="H88" s="5"/>
      <c r="I88" s="5"/>
      <c r="J88" s="5"/>
      <c r="K88" s="5"/>
      <c r="L88" s="5"/>
      <c r="M88" s="6"/>
      <c r="O88" s="5"/>
    </row>
    <row r="89" spans="8:15" x14ac:dyDescent="0.2">
      <c r="H89" s="5"/>
      <c r="I89" s="5"/>
      <c r="J89" s="5"/>
      <c r="K89" s="5"/>
      <c r="L89" s="5"/>
      <c r="M89" s="6"/>
      <c r="O89" s="5"/>
    </row>
    <row r="90" spans="8:15" x14ac:dyDescent="0.2">
      <c r="H90" s="5"/>
      <c r="I90" s="5"/>
      <c r="J90" s="5"/>
      <c r="K90" s="5"/>
      <c r="L90" s="5"/>
      <c r="M90" s="6"/>
      <c r="O90" s="5"/>
    </row>
    <row r="91" spans="8:15" x14ac:dyDescent="0.2">
      <c r="H91" s="5"/>
      <c r="I91" s="5"/>
      <c r="J91" s="5"/>
      <c r="K91" s="5"/>
      <c r="L91" s="5"/>
      <c r="M91" s="6"/>
      <c r="O91" s="5"/>
    </row>
    <row r="92" spans="8:15" x14ac:dyDescent="0.2">
      <c r="H92" s="5"/>
      <c r="I92" s="5"/>
      <c r="J92" s="5"/>
      <c r="K92" s="5"/>
      <c r="L92" s="5"/>
      <c r="M92" s="6"/>
      <c r="O92" s="5"/>
    </row>
    <row r="93" spans="8:15" x14ac:dyDescent="0.2">
      <c r="H93" s="5"/>
      <c r="I93" s="5"/>
      <c r="J93" s="5"/>
      <c r="K93" s="5"/>
      <c r="L93" s="5"/>
      <c r="M93" s="6"/>
      <c r="O93" s="5"/>
    </row>
    <row r="94" spans="8:15" x14ac:dyDescent="0.2">
      <c r="H94" s="5"/>
      <c r="I94" s="5"/>
      <c r="J94" s="5"/>
      <c r="K94" s="5"/>
      <c r="L94" s="5"/>
      <c r="M94" s="6"/>
      <c r="O94" s="5"/>
    </row>
    <row r="95" spans="8:15" x14ac:dyDescent="0.2">
      <c r="H95" s="5"/>
      <c r="I95" s="5"/>
      <c r="J95" s="5"/>
      <c r="K95" s="5"/>
      <c r="L95" s="5"/>
      <c r="M95" s="6"/>
      <c r="O95" s="5"/>
    </row>
    <row r="96" spans="8:15" x14ac:dyDescent="0.2">
      <c r="H96" s="5"/>
      <c r="I96" s="5"/>
      <c r="J96" s="5"/>
      <c r="K96" s="5"/>
      <c r="L96" s="5"/>
      <c r="M96" s="6"/>
      <c r="O96" s="5"/>
    </row>
    <row r="97" spans="8:15" x14ac:dyDescent="0.2">
      <c r="H97" s="5"/>
      <c r="I97" s="5"/>
      <c r="J97" s="5"/>
      <c r="K97" s="5"/>
      <c r="L97" s="5"/>
      <c r="M97" s="6"/>
      <c r="O97" s="5"/>
    </row>
    <row r="98" spans="8:15" x14ac:dyDescent="0.2">
      <c r="H98" s="5"/>
      <c r="I98" s="5"/>
      <c r="J98" s="5"/>
      <c r="K98" s="5"/>
      <c r="L98" s="5"/>
      <c r="M98" s="6"/>
      <c r="O98" s="5"/>
    </row>
    <row r="99" spans="8:15" x14ac:dyDescent="0.2">
      <c r="H99" s="5"/>
      <c r="I99" s="5"/>
      <c r="J99" s="5"/>
      <c r="K99" s="5"/>
      <c r="L99" s="5"/>
      <c r="M99" s="6"/>
      <c r="O99" s="5"/>
    </row>
    <row r="100" spans="8:15" x14ac:dyDescent="0.2">
      <c r="H100" s="5"/>
      <c r="I100" s="5"/>
      <c r="J100" s="5"/>
      <c r="K100" s="5"/>
      <c r="L100" s="5"/>
      <c r="M100" s="6"/>
      <c r="O100" s="5"/>
    </row>
    <row r="101" spans="8:15" x14ac:dyDescent="0.2">
      <c r="H101" s="5"/>
      <c r="I101" s="5"/>
      <c r="J101" s="5"/>
      <c r="K101" s="5"/>
      <c r="L101" s="5"/>
      <c r="M101" s="6"/>
      <c r="O101" s="5"/>
    </row>
    <row r="102" spans="8:15" x14ac:dyDescent="0.2">
      <c r="H102" s="5"/>
      <c r="I102" s="5"/>
      <c r="J102" s="5"/>
      <c r="K102" s="5"/>
      <c r="L102" s="5"/>
      <c r="M102" s="6"/>
      <c r="O102" s="5"/>
    </row>
    <row r="103" spans="8:15" x14ac:dyDescent="0.2">
      <c r="H103" s="5"/>
      <c r="I103" s="5"/>
      <c r="J103" s="5"/>
      <c r="K103" s="5"/>
      <c r="L103" s="5"/>
      <c r="M103" s="6"/>
      <c r="O103" s="5"/>
    </row>
    <row r="104" spans="8:15" x14ac:dyDescent="0.2">
      <c r="H104" s="5"/>
      <c r="I104" s="5"/>
      <c r="J104" s="5"/>
      <c r="K104" s="5"/>
      <c r="L104" s="5"/>
      <c r="M104" s="6"/>
      <c r="O104" s="5"/>
    </row>
    <row r="105" spans="8:15" x14ac:dyDescent="0.2">
      <c r="H105" s="5"/>
      <c r="I105" s="5"/>
      <c r="J105" s="5"/>
      <c r="K105" s="5"/>
      <c r="L105" s="5"/>
      <c r="M105" s="6"/>
      <c r="O105" s="5"/>
    </row>
    <row r="106" spans="8:15" x14ac:dyDescent="0.2">
      <c r="H106" s="5"/>
      <c r="I106" s="5"/>
      <c r="J106" s="5"/>
      <c r="K106" s="5"/>
      <c r="L106" s="5"/>
      <c r="M106" s="6"/>
      <c r="O106" s="5"/>
    </row>
    <row r="107" spans="8:15" x14ac:dyDescent="0.2">
      <c r="H107" s="5"/>
      <c r="I107" s="5"/>
      <c r="J107" s="5"/>
      <c r="K107" s="5"/>
      <c r="L107" s="5"/>
      <c r="M107" s="6"/>
      <c r="O107" s="5"/>
    </row>
    <row r="108" spans="8:15" x14ac:dyDescent="0.2">
      <c r="H108" s="5"/>
      <c r="I108" s="5"/>
      <c r="J108" s="5"/>
      <c r="K108" s="5"/>
      <c r="L108" s="5"/>
      <c r="M108" s="6"/>
      <c r="O108" s="5"/>
    </row>
    <row r="109" spans="8:15" x14ac:dyDescent="0.2">
      <c r="H109" s="5"/>
      <c r="I109" s="5"/>
      <c r="J109" s="5"/>
      <c r="K109" s="5"/>
      <c r="L109" s="5"/>
      <c r="M109" s="6"/>
      <c r="O109" s="5"/>
    </row>
    <row r="110" spans="8:15" x14ac:dyDescent="0.2">
      <c r="H110" s="5"/>
      <c r="I110" s="5"/>
      <c r="J110" s="5"/>
      <c r="K110" s="5"/>
      <c r="L110" s="5"/>
      <c r="M110" s="6"/>
      <c r="O110" s="5"/>
    </row>
    <row r="111" spans="8:15" x14ac:dyDescent="0.2">
      <c r="H111" s="5"/>
      <c r="I111" s="5"/>
      <c r="J111" s="5"/>
      <c r="K111" s="5"/>
      <c r="L111" s="5"/>
      <c r="M111" s="6"/>
      <c r="O111" s="5"/>
    </row>
    <row r="112" spans="8:15" x14ac:dyDescent="0.2">
      <c r="H112" s="5"/>
      <c r="I112" s="5"/>
      <c r="J112" s="5"/>
      <c r="K112" s="5"/>
      <c r="L112" s="5"/>
      <c r="M112" s="6"/>
      <c r="O112" s="5"/>
    </row>
    <row r="113" spans="8:15" x14ac:dyDescent="0.2">
      <c r="H113" s="5"/>
      <c r="I113" s="5"/>
      <c r="J113" s="5"/>
      <c r="K113" s="5"/>
      <c r="L113" s="5"/>
      <c r="M113" s="6"/>
      <c r="O113" s="5"/>
    </row>
    <row r="114" spans="8:15" x14ac:dyDescent="0.2">
      <c r="H114" s="5"/>
      <c r="I114" s="5"/>
      <c r="J114" s="5"/>
      <c r="K114" s="5"/>
      <c r="L114" s="5"/>
      <c r="M114" s="6"/>
      <c r="O114" s="5"/>
    </row>
    <row r="115" spans="8:15" x14ac:dyDescent="0.2">
      <c r="H115" s="5"/>
      <c r="I115" s="5"/>
      <c r="J115" s="5"/>
      <c r="K115" s="5"/>
      <c r="L115" s="5"/>
      <c r="M115" s="6"/>
      <c r="O115" s="5"/>
    </row>
    <row r="116" spans="8:15" x14ac:dyDescent="0.2">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topLeftCell="A8" workbookViewId="0">
      <selection activeCell="A32" sqref="A32"/>
    </sheetView>
  </sheetViews>
  <sheetFormatPr defaultColWidth="9.1640625" defaultRowHeight="12" outlineLevelCol="1" x14ac:dyDescent="0.2"/>
  <cols>
    <col min="1" max="1" width="35" style="173" bestFit="1" customWidth="1"/>
    <col min="2" max="2" width="12.33203125" style="173" bestFit="1" customWidth="1"/>
    <col min="3" max="3" width="19" style="173" bestFit="1" customWidth="1"/>
    <col min="4" max="4" width="12.33203125" style="173" bestFit="1" customWidth="1"/>
    <col min="5" max="5" width="12.1640625" style="173" bestFit="1" customWidth="1"/>
    <col min="6" max="6" width="20.5" style="173" bestFit="1" customWidth="1"/>
    <col min="7" max="7" width="12.33203125" style="173" bestFit="1" customWidth="1"/>
    <col min="8" max="8" width="9.1640625" style="173"/>
    <col min="9" max="9" width="9.5" style="173" customWidth="1" outlineLevel="1"/>
    <col min="10" max="16384" width="9.1640625" style="173"/>
  </cols>
  <sheetData>
    <row r="1" spans="1:9" x14ac:dyDescent="0.2">
      <c r="A1" s="150" t="s">
        <v>1940</v>
      </c>
      <c r="B1" s="151" t="str">
        <f>'N3 - NCA'!B1</f>
        <v>X</v>
      </c>
    </row>
    <row r="2" spans="1:9" x14ac:dyDescent="0.2">
      <c r="A2" s="150" t="s">
        <v>1941</v>
      </c>
      <c r="B2" s="151" t="str">
        <f>'N3 - NCA'!B2</f>
        <v>X</v>
      </c>
    </row>
    <row r="3" spans="1:9" x14ac:dyDescent="0.2">
      <c r="A3" s="150" t="s">
        <v>1942</v>
      </c>
      <c r="B3" s="151" t="str">
        <f>'N3 - NCA'!B3</f>
        <v>X</v>
      </c>
    </row>
    <row r="4" spans="1:9" x14ac:dyDescent="0.2">
      <c r="A4" s="150" t="s">
        <v>1943</v>
      </c>
      <c r="B4" s="151" t="str">
        <f>'N3 - NCA'!B4</f>
        <v>X</v>
      </c>
    </row>
    <row r="5" spans="1:9" x14ac:dyDescent="0.2">
      <c r="A5" s="150" t="s">
        <v>1944</v>
      </c>
      <c r="B5" s="151" t="str">
        <f>'N3 - NCA'!B5</f>
        <v>X</v>
      </c>
    </row>
    <row r="6" spans="1:9" x14ac:dyDescent="0.2">
      <c r="A6" s="150" t="s">
        <v>1945</v>
      </c>
      <c r="B6" s="151" t="str">
        <f>'N3 - NCA'!B6</f>
        <v>X</v>
      </c>
    </row>
    <row r="7" spans="1:9" x14ac:dyDescent="0.2">
      <c r="A7" s="150" t="s">
        <v>1946</v>
      </c>
      <c r="B7" s="153">
        <f>'N3 - NCA'!B7</f>
        <v>2022</v>
      </c>
    </row>
    <row r="9" spans="1:9" x14ac:dyDescent="0.2">
      <c r="A9" s="2" t="s">
        <v>2258</v>
      </c>
      <c r="B9" s="215"/>
      <c r="C9" s="215"/>
      <c r="D9" s="215"/>
      <c r="E9" s="215"/>
      <c r="F9" s="215"/>
      <c r="G9" s="215"/>
    </row>
    <row r="10" spans="1:9" x14ac:dyDescent="0.2">
      <c r="A10" s="215"/>
      <c r="B10" s="215"/>
      <c r="C10" s="215"/>
      <c r="D10" s="215"/>
      <c r="E10" s="215"/>
      <c r="F10" s="215"/>
      <c r="G10" s="215"/>
    </row>
    <row r="11" spans="1:9" x14ac:dyDescent="0.2">
      <c r="A11" s="216"/>
      <c r="B11" s="217">
        <v>2021</v>
      </c>
      <c r="C11" s="218"/>
      <c r="D11" s="218"/>
      <c r="E11" s="217">
        <v>2022</v>
      </c>
      <c r="F11" s="218"/>
      <c r="G11" s="219"/>
    </row>
    <row r="12" spans="1:9" x14ac:dyDescent="0.2">
      <c r="A12" s="220"/>
      <c r="B12" s="221" t="s">
        <v>2075</v>
      </c>
      <c r="C12" s="221" t="s">
        <v>2259</v>
      </c>
      <c r="D12" s="221" t="s">
        <v>2076</v>
      </c>
      <c r="E12" s="221" t="s">
        <v>2075</v>
      </c>
      <c r="F12" s="221" t="s">
        <v>2260</v>
      </c>
      <c r="G12" s="222" t="s">
        <v>1150</v>
      </c>
    </row>
    <row r="13" spans="1:9" x14ac:dyDescent="0.2">
      <c r="A13" s="175" t="s">
        <v>2002</v>
      </c>
      <c r="B13" s="176">
        <f>ROUND(SUMIF('Trial Balance'!S:S,A13,'Trial Balance'!H:H),0)</f>
        <v>0</v>
      </c>
      <c r="C13" s="176">
        <f>-ROUND(SUMIF('Trial Balance'!S:S,I13,'Trial Balance'!H:H),2)</f>
        <v>0</v>
      </c>
      <c r="D13" s="176">
        <f>B13-C13</f>
        <v>0</v>
      </c>
      <c r="E13" s="176">
        <f>ROUND(SUMIF('Trial Balance'!S:S,A13,'Trial Balance'!K:K),0)</f>
        <v>0</v>
      </c>
      <c r="F13" s="176">
        <f>-ROUND(SUMIF('Trial Balance'!S:S,I13,'Trial Balance'!K:K),0)</f>
        <v>0</v>
      </c>
      <c r="G13" s="176">
        <f>E13-F13</f>
        <v>0</v>
      </c>
      <c r="I13" s="173" t="s">
        <v>2013</v>
      </c>
    </row>
    <row r="14" spans="1:9" x14ac:dyDescent="0.2">
      <c r="A14" s="175" t="s">
        <v>2005</v>
      </c>
      <c r="B14" s="176">
        <f>SUMIF('Trial Balance'!S:S,A14,'Trial Balance'!H:H)</f>
        <v>0</v>
      </c>
      <c r="C14" s="176">
        <f>-ROUND(SUMIF('Trial Balance'!S:S,I14,'Trial Balance'!H:H),2)</f>
        <v>0</v>
      </c>
      <c r="D14" s="176">
        <f t="shared" ref="D14:D24" si="0">B14-C14</f>
        <v>0</v>
      </c>
      <c r="E14" s="176">
        <f>ROUND(SUMIF('Trial Balance'!S:S,A14,'Trial Balance'!K:K),0)</f>
        <v>0</v>
      </c>
      <c r="F14" s="176">
        <f>-ROUND(SUMIF('Trial Balance'!S:S,I14,'Trial Balance'!K:K),0)</f>
        <v>0</v>
      </c>
      <c r="G14" s="176">
        <f t="shared" ref="G14:G24" si="1">E14-F14</f>
        <v>0</v>
      </c>
      <c r="I14" s="173" t="s">
        <v>2015</v>
      </c>
    </row>
    <row r="15" spans="1:9" x14ac:dyDescent="0.2">
      <c r="A15" s="175" t="s">
        <v>2006</v>
      </c>
      <c r="B15" s="176">
        <f>SUMIF('Trial Balance'!S:S,A15,'Trial Balance'!H:H)</f>
        <v>0</v>
      </c>
      <c r="C15" s="176">
        <f>-ROUND(SUMIF('Trial Balance'!S:S,I15,'Trial Balance'!H:H),2)</f>
        <v>0</v>
      </c>
      <c r="D15" s="176">
        <f t="shared" si="0"/>
        <v>0</v>
      </c>
      <c r="E15" s="176">
        <f>ROUND(SUMIF('Trial Balance'!S:S,A15,'Trial Balance'!K:K),0)</f>
        <v>0</v>
      </c>
      <c r="F15" s="176">
        <f>-ROUND(SUMIF('Trial Balance'!S:S,I15,'Trial Balance'!K:K),0)</f>
        <v>0</v>
      </c>
      <c r="G15" s="176">
        <f t="shared" si="1"/>
        <v>0</v>
      </c>
      <c r="I15" s="173" t="s">
        <v>2017</v>
      </c>
    </row>
    <row r="16" spans="1:9" x14ac:dyDescent="0.2">
      <c r="A16" s="175" t="s">
        <v>2007</v>
      </c>
      <c r="B16" s="176">
        <f>SUMIF('Trial Balance'!S:S,A16,'Trial Balance'!H:H)</f>
        <v>0</v>
      </c>
      <c r="C16" s="176">
        <f>-ROUND(SUMIF('Trial Balance'!S:S,I16,'Trial Balance'!H:H),2)</f>
        <v>0</v>
      </c>
      <c r="D16" s="176">
        <f t="shared" si="0"/>
        <v>0</v>
      </c>
      <c r="E16" s="176">
        <f>ROUND(SUMIF('Trial Balance'!S:S,A16,'Trial Balance'!K:K),0)</f>
        <v>0</v>
      </c>
      <c r="F16" s="176">
        <f>-ROUND(SUMIF('Trial Balance'!S:S,I16,'Trial Balance'!K:K),0)</f>
        <v>0</v>
      </c>
      <c r="G16" s="176">
        <f t="shared" si="1"/>
        <v>0</v>
      </c>
      <c r="I16" s="173" t="s">
        <v>2016</v>
      </c>
    </row>
    <row r="17" spans="1:9" x14ac:dyDescent="0.2">
      <c r="A17" s="175" t="s">
        <v>2012</v>
      </c>
      <c r="B17" s="176">
        <f>SUMIF('Trial Balance'!S:S,A17,'Trial Balance'!H:H)</f>
        <v>0</v>
      </c>
      <c r="C17" s="176">
        <f>-ROUND(SUMIF('Trial Balance'!S:S,I17,'Trial Balance'!H:H),2)</f>
        <v>0</v>
      </c>
      <c r="D17" s="176">
        <f t="shared" si="0"/>
        <v>0</v>
      </c>
      <c r="E17" s="176">
        <f>ROUND(SUMIF('Trial Balance'!S:S,A17,'Trial Balance'!K:K),0)</f>
        <v>0</v>
      </c>
      <c r="F17" s="176">
        <f>-ROUND(SUMIF('Trial Balance'!S:S,I17,'Trial Balance'!K:K),0)</f>
        <v>0</v>
      </c>
      <c r="G17" s="176">
        <f t="shared" si="1"/>
        <v>0</v>
      </c>
      <c r="I17" s="173" t="s">
        <v>2022</v>
      </c>
    </row>
    <row r="18" spans="1:9" x14ac:dyDescent="0.2">
      <c r="A18" s="175" t="s">
        <v>2009</v>
      </c>
      <c r="B18" s="176">
        <f>SUMIF('Trial Balance'!S:S,A18,'Trial Balance'!H:H)</f>
        <v>0</v>
      </c>
      <c r="C18" s="176">
        <f>-ROUND(SUMIF('Trial Balance'!S:S,I18,'Trial Balance'!H:H),2)</f>
        <v>0</v>
      </c>
      <c r="D18" s="176">
        <f t="shared" si="0"/>
        <v>0</v>
      </c>
      <c r="E18" s="176">
        <f>ROUND(SUMIF('Trial Balance'!S:S,A18,'Trial Balance'!K:K),0)</f>
        <v>0</v>
      </c>
      <c r="F18" s="176">
        <f>-ROUND(SUMIF('Trial Balance'!S:S,I18,'Trial Balance'!K:K),0)</f>
        <v>0</v>
      </c>
      <c r="G18" s="176">
        <f t="shared" si="1"/>
        <v>0</v>
      </c>
      <c r="I18" s="173" t="s">
        <v>2019</v>
      </c>
    </row>
    <row r="19" spans="1:9" x14ac:dyDescent="0.2">
      <c r="A19" s="175" t="s">
        <v>2011</v>
      </c>
      <c r="B19" s="176">
        <f>SUMIF('Trial Balance'!S:S,A19,'Trial Balance'!H:H)</f>
        <v>0</v>
      </c>
      <c r="C19" s="176">
        <f>-ROUND(SUMIF('Trial Balance'!S:S,I19,'Trial Balance'!H:H),2)</f>
        <v>0</v>
      </c>
      <c r="D19" s="176">
        <f t="shared" si="0"/>
        <v>0</v>
      </c>
      <c r="E19" s="176">
        <f>ROUND(SUMIF('Trial Balance'!S:S,A19,'Trial Balance'!K:K),0)</f>
        <v>0</v>
      </c>
      <c r="F19" s="176">
        <f>-ROUND(SUMIF('Trial Balance'!S:S,I19,'Trial Balance'!K:K),0)</f>
        <v>0</v>
      </c>
      <c r="G19" s="176">
        <f t="shared" si="1"/>
        <v>0</v>
      </c>
      <c r="I19" s="173" t="s">
        <v>2021</v>
      </c>
    </row>
    <row r="20" spans="1:9" x14ac:dyDescent="0.2">
      <c r="A20" s="175" t="s">
        <v>2004</v>
      </c>
      <c r="B20" s="176">
        <f>SUMIF('Trial Balance'!S:S,A20,'Trial Balance'!H:H)</f>
        <v>0</v>
      </c>
      <c r="C20" s="176">
        <f>-ROUND(SUMIF('Trial Balance'!S:S,I20,'Trial Balance'!H:H),2)</f>
        <v>0</v>
      </c>
      <c r="D20" s="176">
        <f t="shared" si="0"/>
        <v>0</v>
      </c>
      <c r="E20" s="176">
        <f>ROUND(SUMIF('Trial Balance'!S:S,A20,'Trial Balance'!K:K),0)</f>
        <v>0</v>
      </c>
      <c r="F20" s="176">
        <f>-ROUND(SUMIF('Trial Balance'!S:S,I20,'Trial Balance'!K:K),0)</f>
        <v>0</v>
      </c>
      <c r="G20" s="176">
        <f t="shared" si="1"/>
        <v>0</v>
      </c>
      <c r="I20" s="173" t="s">
        <v>2077</v>
      </c>
    </row>
    <row r="21" spans="1:9" x14ac:dyDescent="0.2">
      <c r="A21" s="175" t="s">
        <v>2010</v>
      </c>
      <c r="B21" s="176">
        <f>SUMIF('Trial Balance'!S:S,A21,'Trial Balance'!H:H)</f>
        <v>0</v>
      </c>
      <c r="C21" s="176">
        <f>-ROUND(SUMIF('Trial Balance'!S:S,I21,'Trial Balance'!H:H),2)</f>
        <v>0</v>
      </c>
      <c r="D21" s="176">
        <f t="shared" si="0"/>
        <v>0</v>
      </c>
      <c r="E21" s="176">
        <f>ROUND(SUMIF('Trial Balance'!S:S,A21,'Trial Balance'!K:K),0)</f>
        <v>0</v>
      </c>
      <c r="F21" s="176">
        <f>-ROUND(SUMIF('Trial Balance'!S:S,I21,'Trial Balance'!K:K),0)</f>
        <v>0</v>
      </c>
      <c r="G21" s="176">
        <f t="shared" si="1"/>
        <v>0</v>
      </c>
      <c r="I21" s="173" t="s">
        <v>2020</v>
      </c>
    </row>
    <row r="22" spans="1:9" x14ac:dyDescent="0.2">
      <c r="A22" s="175" t="s">
        <v>2003</v>
      </c>
      <c r="B22" s="176">
        <f>SUMIF('Trial Balance'!S:S,A22,'Trial Balance'!H:H)</f>
        <v>0</v>
      </c>
      <c r="C22" s="176">
        <f>-ROUND(SUMIF('Trial Balance'!S:S,I22,'Trial Balance'!H:H),2)</f>
        <v>0</v>
      </c>
      <c r="D22" s="176">
        <f t="shared" si="0"/>
        <v>0</v>
      </c>
      <c r="E22" s="176">
        <f>ROUND(SUMIF('Trial Balance'!S:S,A22,'Trial Balance'!K:K),0)</f>
        <v>0</v>
      </c>
      <c r="F22" s="176">
        <f>-ROUND(SUMIF('Trial Balance'!S:S,I22,'Trial Balance'!K:K),0)</f>
        <v>0</v>
      </c>
      <c r="G22" s="176">
        <f t="shared" si="1"/>
        <v>0</v>
      </c>
      <c r="I22" s="173" t="s">
        <v>2014</v>
      </c>
    </row>
    <row r="23" spans="1:9" x14ac:dyDescent="0.2">
      <c r="A23" s="175" t="s">
        <v>2008</v>
      </c>
      <c r="B23" s="176">
        <f>SUMIF('Trial Balance'!S:S,A23,'Trial Balance'!H:H)</f>
        <v>0</v>
      </c>
      <c r="C23" s="176">
        <f>-ROUND(SUMIF('Trial Balance'!S:S,I23,'Trial Balance'!H:H),2)</f>
        <v>0</v>
      </c>
      <c r="D23" s="176">
        <f t="shared" si="0"/>
        <v>0</v>
      </c>
      <c r="E23" s="176">
        <f>ROUND(SUMIF('Trial Balance'!S:S,A23,'Trial Balance'!K:K),0)</f>
        <v>0</v>
      </c>
      <c r="F23" s="176">
        <f>-ROUND(SUMIF('Trial Balance'!S:S,I23,'Trial Balance'!K:K),0)</f>
        <v>0</v>
      </c>
      <c r="G23" s="176">
        <f t="shared" si="1"/>
        <v>0</v>
      </c>
      <c r="I23" s="173" t="s">
        <v>2018</v>
      </c>
    </row>
    <row r="24" spans="1:9" x14ac:dyDescent="0.2">
      <c r="A24" s="175" t="s">
        <v>2025</v>
      </c>
      <c r="B24" s="176">
        <f>SUMIF('Trial Balance'!S:S,A24,'Trial Balance'!H:H)</f>
        <v>0</v>
      </c>
      <c r="C24" s="176">
        <f>-ROUND(SUMIF('Trial Balance'!S:S,I24,'Trial Balance'!H:H),2)</f>
        <v>0</v>
      </c>
      <c r="D24" s="176">
        <f t="shared" si="0"/>
        <v>0</v>
      </c>
      <c r="E24" s="176">
        <f>ROUND(SUMIF('Trial Balance'!S:S,A24,'Trial Balance'!K:K),0)</f>
        <v>0</v>
      </c>
      <c r="F24" s="176">
        <f>-ROUND(SUMIF('Trial Balance'!S:S,I24,'Trial Balance'!K:K),0)</f>
        <v>0</v>
      </c>
      <c r="G24" s="176">
        <f t="shared" si="1"/>
        <v>0</v>
      </c>
      <c r="I24" s="173" t="s">
        <v>2039</v>
      </c>
    </row>
    <row r="25" spans="1:9" x14ac:dyDescent="0.2">
      <c r="A25" s="151" t="s">
        <v>1150</v>
      </c>
      <c r="B25" s="161">
        <f>SUM(B13:B24)</f>
        <v>0</v>
      </c>
      <c r="C25" s="161">
        <f t="shared" ref="C25:G25" si="2">SUM(C13:C24)</f>
        <v>0</v>
      </c>
      <c r="D25" s="161">
        <f t="shared" si="2"/>
        <v>0</v>
      </c>
      <c r="E25" s="161">
        <f t="shared" si="2"/>
        <v>0</v>
      </c>
      <c r="F25" s="161">
        <f t="shared" si="2"/>
        <v>0</v>
      </c>
      <c r="G25" s="161">
        <f t="shared" si="2"/>
        <v>0</v>
      </c>
    </row>
    <row r="26" spans="1:9" ht="12.75" thickBot="1" x14ac:dyDescent="0.25">
      <c r="F26" s="179" t="s">
        <v>2078</v>
      </c>
      <c r="G26" s="180">
        <f>'1. F10'!E18</f>
        <v>0</v>
      </c>
    </row>
    <row r="27" spans="1:9" ht="12.75" thickTop="1" x14ac:dyDescent="0.2">
      <c r="F27" s="152" t="s">
        <v>1916</v>
      </c>
      <c r="G27" s="169">
        <f>G25-G26</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workbookViewId="0">
      <selection activeCell="D12" sqref="D12"/>
    </sheetView>
  </sheetViews>
  <sheetFormatPr defaultColWidth="50.5" defaultRowHeight="12" x14ac:dyDescent="0.2"/>
  <cols>
    <col min="1" max="1" width="43.33203125" style="173" bestFit="1" customWidth="1"/>
    <col min="2" max="2" width="81.1640625" style="173" bestFit="1" customWidth="1"/>
    <col min="3" max="3" width="11.1640625" style="173" bestFit="1" customWidth="1"/>
    <col min="4" max="4" width="22.5" style="173" bestFit="1" customWidth="1"/>
    <col min="5" max="5" width="15.83203125" style="173" bestFit="1" customWidth="1"/>
    <col min="6" max="6" width="16.1640625" style="173" bestFit="1" customWidth="1"/>
    <col min="7" max="7" width="11.1640625" style="173" bestFit="1" customWidth="1"/>
    <col min="8" max="8" width="11.6640625" style="173" bestFit="1" customWidth="1"/>
    <col min="9" max="16384" width="50.5" style="173"/>
  </cols>
  <sheetData>
    <row r="1" spans="1:8" x14ac:dyDescent="0.2">
      <c r="A1" s="150" t="s">
        <v>1940</v>
      </c>
      <c r="B1" s="151" t="str">
        <f>'N4 - Inventories'!B1</f>
        <v>X</v>
      </c>
    </row>
    <row r="2" spans="1:8" x14ac:dyDescent="0.2">
      <c r="A2" s="150" t="s">
        <v>1941</v>
      </c>
      <c r="B2" s="151" t="str">
        <f>'N4 - Inventories'!B2</f>
        <v>X</v>
      </c>
    </row>
    <row r="3" spans="1:8" x14ac:dyDescent="0.2">
      <c r="A3" s="150" t="s">
        <v>1942</v>
      </c>
      <c r="B3" s="151" t="str">
        <f>'N4 - Inventories'!B3</f>
        <v>X</v>
      </c>
    </row>
    <row r="4" spans="1:8" x14ac:dyDescent="0.2">
      <c r="A4" s="150" t="s">
        <v>1943</v>
      </c>
      <c r="B4" s="151" t="str">
        <f>'N4 - Inventories'!B4</f>
        <v>X</v>
      </c>
    </row>
    <row r="5" spans="1:8" x14ac:dyDescent="0.2">
      <c r="A5" s="150" t="s">
        <v>1944</v>
      </c>
      <c r="B5" s="151" t="str">
        <f>'N4 - Inventories'!B5</f>
        <v>X</v>
      </c>
    </row>
    <row r="6" spans="1:8" x14ac:dyDescent="0.2">
      <c r="A6" s="150" t="s">
        <v>1945</v>
      </c>
      <c r="B6" s="151" t="str">
        <f>'N4 - Inventories'!B6</f>
        <v>X</v>
      </c>
    </row>
    <row r="7" spans="1:8" x14ac:dyDescent="0.2">
      <c r="A7" s="150" t="s">
        <v>1946</v>
      </c>
      <c r="B7" s="153">
        <f>'N4 - Inventories'!B7</f>
        <v>2022</v>
      </c>
    </row>
    <row r="9" spans="1:8" x14ac:dyDescent="0.2">
      <c r="A9" s="2" t="s">
        <v>2261</v>
      </c>
    </row>
    <row r="11" spans="1:8" ht="12" customHeight="1" x14ac:dyDescent="0.2">
      <c r="A11" s="223"/>
      <c r="B11" s="223" t="s">
        <v>2284</v>
      </c>
      <c r="C11" s="223"/>
      <c r="D11" s="224"/>
      <c r="E11" s="224"/>
      <c r="F11" s="225"/>
    </row>
    <row r="12" spans="1:8" ht="12.6" customHeight="1" x14ac:dyDescent="0.2">
      <c r="A12" s="226"/>
      <c r="B12" s="226"/>
      <c r="C12" s="226">
        <v>2021</v>
      </c>
      <c r="D12" s="227">
        <v>2022</v>
      </c>
      <c r="E12" s="228" t="s">
        <v>2285</v>
      </c>
      <c r="F12" s="229"/>
    </row>
    <row r="13" spans="1:8" x14ac:dyDescent="0.2">
      <c r="A13" s="230"/>
      <c r="B13" s="230"/>
      <c r="C13" s="230"/>
      <c r="D13" s="230"/>
      <c r="E13" s="230" t="s">
        <v>2286</v>
      </c>
      <c r="F13" s="230" t="s">
        <v>2287</v>
      </c>
    </row>
    <row r="14" spans="1:8" x14ac:dyDescent="0.2">
      <c r="A14" s="175">
        <v>1</v>
      </c>
      <c r="B14" s="182" t="s">
        <v>1954</v>
      </c>
      <c r="C14" s="176">
        <f>ROUND(SUMIF('Trial Balance'!S:S,B14,'Trial Balance'!H:H),0)</f>
        <v>0</v>
      </c>
      <c r="D14" s="176">
        <f>ROUND(SUMIF('Trial Balance'!S:S,B14,'Trial Balance'!K:K),0)</f>
        <v>0</v>
      </c>
      <c r="E14" s="183"/>
      <c r="F14" s="183"/>
    </row>
    <row r="15" spans="1:8" x14ac:dyDescent="0.2">
      <c r="A15" s="175">
        <v>2</v>
      </c>
      <c r="B15" s="175" t="s">
        <v>2262</v>
      </c>
      <c r="C15" s="176">
        <f>ROUND(SUMIF('Trial Balance'!S:S,B15,'Trial Balance'!H:H),0)</f>
        <v>0</v>
      </c>
      <c r="D15" s="176">
        <f>ROUND(SUMIF('Trial Balance'!S:S,B15,'Trial Balance'!K:K),0)</f>
        <v>0</v>
      </c>
      <c r="E15" s="183"/>
      <c r="F15" s="183"/>
    </row>
    <row r="16" spans="1:8" x14ac:dyDescent="0.2">
      <c r="A16" s="175">
        <v>3</v>
      </c>
      <c r="B16" s="175" t="s">
        <v>2028</v>
      </c>
      <c r="C16" s="176">
        <f>ROUND(SUMIF('Trial Balance'!S:S,B16,'Trial Balance'!H:H),0)</f>
        <v>0</v>
      </c>
      <c r="D16" s="176">
        <f>ROUND(SUMIF('Trial Balance'!S:S,B16,'Trial Balance'!K:K),0)</f>
        <v>0</v>
      </c>
      <c r="E16" s="183"/>
      <c r="F16" s="183"/>
      <c r="G16" s="157"/>
      <c r="H16" s="157"/>
    </row>
    <row r="17" spans="1:8" x14ac:dyDescent="0.2">
      <c r="A17" s="175">
        <v>3</v>
      </c>
      <c r="B17" s="175" t="s">
        <v>2263</v>
      </c>
      <c r="C17" s="159">
        <f>SUM(C14:C16)</f>
        <v>0</v>
      </c>
      <c r="D17" s="159">
        <f>SUM(D14:D16)</f>
        <v>0</v>
      </c>
      <c r="E17" s="183"/>
      <c r="F17" s="183"/>
    </row>
    <row r="18" spans="1:8" x14ac:dyDescent="0.2">
      <c r="A18" s="175">
        <v>4</v>
      </c>
      <c r="B18" s="175" t="s">
        <v>2040</v>
      </c>
      <c r="C18" s="176">
        <f>-ROUND(SUMIF('Trial Balance'!S:S,B18,'Trial Balance'!H:H),0)</f>
        <v>0</v>
      </c>
      <c r="D18" s="176">
        <f>-ROUND(SUMIF('Trial Balance'!S:S,B18,'Trial Balance'!K:K),0)</f>
        <v>0</v>
      </c>
      <c r="E18" s="183"/>
      <c r="F18" s="183"/>
      <c r="G18" s="156" t="s">
        <v>1939</v>
      </c>
      <c r="H18" s="157" t="s">
        <v>1916</v>
      </c>
    </row>
    <row r="19" spans="1:8" x14ac:dyDescent="0.2">
      <c r="A19" s="158" t="s">
        <v>2079</v>
      </c>
      <c r="B19" s="158" t="s">
        <v>2264</v>
      </c>
      <c r="C19" s="159">
        <f>C17-C18</f>
        <v>0</v>
      </c>
      <c r="D19" s="159">
        <f>D17-D18</f>
        <v>0</v>
      </c>
      <c r="E19" s="183"/>
      <c r="F19" s="183"/>
      <c r="G19" s="161">
        <f>'1. F10'!E19</f>
        <v>0</v>
      </c>
      <c r="H19" s="162">
        <f>D19+D30+D26-G19</f>
        <v>0</v>
      </c>
    </row>
    <row r="20" spans="1:8" x14ac:dyDescent="0.2">
      <c r="A20" s="175"/>
      <c r="B20" s="175"/>
      <c r="C20" s="175"/>
      <c r="D20" s="175"/>
      <c r="E20" s="183"/>
      <c r="F20" s="183"/>
    </row>
    <row r="21" spans="1:8" x14ac:dyDescent="0.2">
      <c r="A21" s="175">
        <v>6</v>
      </c>
      <c r="B21" s="175" t="s">
        <v>2265</v>
      </c>
      <c r="C21" s="176">
        <f>ROUND(SUMIF('Trial Balance'!S:S,B21,'Trial Balance'!H:H),0)</f>
        <v>0</v>
      </c>
      <c r="D21" s="176">
        <f>ROUND(SUMIF('Trial Balance'!S:S,B21,'Trial Balance'!K:K),0)</f>
        <v>0</v>
      </c>
      <c r="E21" s="183"/>
      <c r="F21" s="183"/>
    </row>
    <row r="22" spans="1:8" x14ac:dyDescent="0.2">
      <c r="A22" s="175">
        <v>7</v>
      </c>
      <c r="B22" s="175" t="s">
        <v>2266</v>
      </c>
      <c r="C22" s="176">
        <f>ROUND(SUMIF('Trial Balance'!S:S,B22,'Trial Balance'!H:H),0)</f>
        <v>0</v>
      </c>
      <c r="D22" s="176">
        <f>ROUND(SUMIF('Trial Balance'!S:S,B22,'Trial Balance'!K:K),0)</f>
        <v>0</v>
      </c>
      <c r="E22" s="183"/>
      <c r="F22" s="183"/>
    </row>
    <row r="23" spans="1:8" x14ac:dyDescent="0.2">
      <c r="A23" s="175">
        <v>8</v>
      </c>
      <c r="B23" s="175" t="s">
        <v>2267</v>
      </c>
      <c r="C23" s="176">
        <f>ROUND(SUMIF('Trial Balance'!S:S,B23,'Trial Balance'!H:H),0)</f>
        <v>0</v>
      </c>
      <c r="D23" s="176">
        <f>ROUND(SUMIF('Trial Balance'!S:S,B23,'Trial Balance'!K:K),0)</f>
        <v>0</v>
      </c>
      <c r="E23" s="183"/>
      <c r="F23" s="183"/>
    </row>
    <row r="24" spans="1:8" s="151" customFormat="1" x14ac:dyDescent="0.2">
      <c r="A24" s="158">
        <v>9</v>
      </c>
      <c r="B24" s="158" t="s">
        <v>2268</v>
      </c>
      <c r="C24" s="159">
        <f>SUM(C21:C23)</f>
        <v>0</v>
      </c>
      <c r="D24" s="159">
        <f>SUM(D21:D23)</f>
        <v>0</v>
      </c>
      <c r="E24" s="184"/>
      <c r="F24" s="184"/>
    </row>
    <row r="25" spans="1:8" x14ac:dyDescent="0.2">
      <c r="A25" s="175">
        <v>10</v>
      </c>
      <c r="B25" s="175" t="s">
        <v>2041</v>
      </c>
      <c r="C25" s="176">
        <f>-ROUND(SUMIF('Trial Balance'!S:S,B25,'Trial Balance'!H:H),0)</f>
        <v>0</v>
      </c>
      <c r="D25" s="176">
        <f>-ROUND(SUMIF('Trial Balance'!S:S,B25,'Trial Balance'!K:K),0)</f>
        <v>0</v>
      </c>
      <c r="E25" s="183"/>
      <c r="F25" s="183"/>
    </row>
    <row r="26" spans="1:8" x14ac:dyDescent="0.2">
      <c r="A26" s="158" t="s">
        <v>2080</v>
      </c>
      <c r="B26" s="175" t="s">
        <v>2269</v>
      </c>
      <c r="C26" s="159">
        <f>C24-C25</f>
        <v>0</v>
      </c>
      <c r="D26" s="159">
        <f>D24-D25</f>
        <v>0</v>
      </c>
      <c r="E26" s="183"/>
      <c r="F26" s="183"/>
      <c r="G26" s="161"/>
      <c r="H26" s="162"/>
    </row>
    <row r="27" spans="1:8" x14ac:dyDescent="0.2">
      <c r="A27" s="175"/>
      <c r="B27" s="175"/>
      <c r="C27" s="175"/>
      <c r="D27" s="175"/>
      <c r="E27" s="183"/>
      <c r="F27" s="183"/>
    </row>
    <row r="28" spans="1:8" x14ac:dyDescent="0.2">
      <c r="A28" s="175">
        <v>12</v>
      </c>
      <c r="B28" s="175" t="s">
        <v>2031</v>
      </c>
      <c r="C28" s="176">
        <f>ROUND(SUMIF('Trial Balance'!T:T,B28,'Trial Balance'!H:H),0)</f>
        <v>0</v>
      </c>
      <c r="D28" s="176">
        <f>ROUND(SUMIF('Trial Balance'!T:T,B28,'Trial Balance'!K:K),0)</f>
        <v>0</v>
      </c>
      <c r="E28" s="183"/>
      <c r="F28" s="183"/>
    </row>
    <row r="29" spans="1:8" x14ac:dyDescent="0.2">
      <c r="A29" s="175">
        <v>13</v>
      </c>
      <c r="B29" s="175" t="s">
        <v>2042</v>
      </c>
      <c r="C29" s="176">
        <f>-ROUND(SUMIF('Trial Balance'!S:S,B29,'Trial Balance'!H:H),0)</f>
        <v>0</v>
      </c>
      <c r="D29" s="176">
        <f>-ROUND(SUMIF('Trial Balance'!S:S,B29,'Trial Balance'!K:K),0)</f>
        <v>0</v>
      </c>
      <c r="E29" s="183"/>
      <c r="F29" s="183"/>
    </row>
    <row r="30" spans="1:8" x14ac:dyDescent="0.2">
      <c r="A30" s="158" t="s">
        <v>2081</v>
      </c>
      <c r="B30" s="158" t="s">
        <v>2270</v>
      </c>
      <c r="C30" s="159">
        <f>C28-C29</f>
        <v>0</v>
      </c>
      <c r="D30" s="159">
        <f>D28-D29</f>
        <v>0</v>
      </c>
      <c r="E30" s="183"/>
      <c r="F30" s="183"/>
      <c r="G30" s="178"/>
      <c r="H30" s="162"/>
    </row>
    <row r="31" spans="1:8" x14ac:dyDescent="0.2">
      <c r="A31" s="175">
        <v>15</v>
      </c>
      <c r="B31" s="175" t="s">
        <v>2036</v>
      </c>
      <c r="C31" s="176">
        <f>ROUND(SUMIF('Trial Balance'!S:S,B31,'Trial Balance'!H:H),0)</f>
        <v>0</v>
      </c>
      <c r="D31" s="176">
        <f>ROUND(SUMIF('Trial Balance'!S:S,B31,'Trial Balance'!K:K),0)</f>
        <v>0</v>
      </c>
      <c r="E31" s="183"/>
      <c r="F31" s="183"/>
    </row>
    <row r="32" spans="1:8" x14ac:dyDescent="0.2">
      <c r="A32" s="175"/>
      <c r="B32" s="175"/>
      <c r="C32" s="175"/>
      <c r="D32" s="175"/>
      <c r="E32" s="183"/>
      <c r="F32" s="183"/>
    </row>
    <row r="33" spans="1:8" x14ac:dyDescent="0.2">
      <c r="A33" s="158" t="s">
        <v>2082</v>
      </c>
      <c r="B33" s="158" t="s">
        <v>2271</v>
      </c>
      <c r="C33" s="159">
        <f>C19+C26+C30+C31</f>
        <v>0</v>
      </c>
      <c r="D33" s="159">
        <f>D19+D26+D30+D31</f>
        <v>0</v>
      </c>
      <c r="E33" s="183"/>
      <c r="F33" s="183"/>
      <c r="G33" s="161"/>
      <c r="H33" s="162"/>
    </row>
    <row r="38" spans="1:8" ht="14.45" customHeight="1" x14ac:dyDescent="0.2">
      <c r="A38" s="185" t="s">
        <v>2031</v>
      </c>
      <c r="B38" s="185">
        <f>C12</f>
        <v>2021</v>
      </c>
      <c r="C38" s="185">
        <f>D12</f>
        <v>2022</v>
      </c>
      <c r="D38" s="231"/>
      <c r="E38" s="232" t="s">
        <v>2288</v>
      </c>
      <c r="F38" s="233"/>
    </row>
    <row r="39" spans="1:8" x14ac:dyDescent="0.2">
      <c r="A39" s="185"/>
      <c r="B39" s="185"/>
      <c r="C39" s="185"/>
      <c r="D39" s="222" t="s">
        <v>2281</v>
      </c>
      <c r="E39" s="234" t="s">
        <v>2282</v>
      </c>
      <c r="F39" s="234" t="s">
        <v>2289</v>
      </c>
    </row>
    <row r="40" spans="1:8" x14ac:dyDescent="0.2">
      <c r="A40" s="175" t="s">
        <v>2272</v>
      </c>
      <c r="B40" s="176">
        <f>ROUND(SUMIF('Trial Balance'!S:S,A40,'Trial Balance'!H:H),0)</f>
        <v>0</v>
      </c>
      <c r="C40" s="176">
        <f>ROUND(SUMIF('Trial Balance'!S:S,A40,'Trial Balance'!K:K),0)</f>
        <v>0</v>
      </c>
      <c r="D40" s="183"/>
      <c r="E40" s="183"/>
      <c r="F40" s="183"/>
    </row>
    <row r="41" spans="1:8" x14ac:dyDescent="0.2">
      <c r="A41" s="175" t="s">
        <v>2037</v>
      </c>
      <c r="B41" s="176">
        <f>ROUND(SUMIF('Trial Balance'!S:S,A41,'Trial Balance'!H:H),0)</f>
        <v>0</v>
      </c>
      <c r="C41" s="176">
        <f>ROUND(SUMIF('Trial Balance'!S:S,A41,'Trial Balance'!K:K),0)</f>
        <v>0</v>
      </c>
      <c r="D41" s="183"/>
      <c r="E41" s="183"/>
      <c r="F41" s="183"/>
    </row>
    <row r="42" spans="1:8" x14ac:dyDescent="0.2">
      <c r="A42" s="175" t="s">
        <v>2033</v>
      </c>
      <c r="B42" s="176">
        <f>ROUND(SUMIF('Trial Balance'!S:S,A42,'Trial Balance'!H:H),0)</f>
        <v>0</v>
      </c>
      <c r="C42" s="176">
        <f>ROUND(SUMIF('Trial Balance'!S:S,A42,'Trial Balance'!K:K),0)</f>
        <v>0</v>
      </c>
      <c r="D42" s="183"/>
      <c r="E42" s="183"/>
      <c r="F42" s="183"/>
    </row>
    <row r="43" spans="1:8" x14ac:dyDescent="0.2">
      <c r="A43" s="175" t="s">
        <v>2038</v>
      </c>
      <c r="B43" s="176">
        <f>ROUND(SUMIF('Trial Balance'!S:S,A43,'Trial Balance'!H:H),0)</f>
        <v>0</v>
      </c>
      <c r="C43" s="176">
        <f>ROUND(SUMIF('Trial Balance'!S:S,A43,'Trial Balance'!K:K),0)</f>
        <v>0</v>
      </c>
      <c r="D43" s="183"/>
      <c r="E43" s="183"/>
      <c r="F43" s="183"/>
    </row>
    <row r="44" spans="1:8" x14ac:dyDescent="0.2">
      <c r="A44" s="175" t="s">
        <v>2031</v>
      </c>
      <c r="B44" s="176">
        <f>ROUND(SUMIF('Trial Balance'!S:S,A44,'Trial Balance'!H:H),0)</f>
        <v>0</v>
      </c>
      <c r="C44" s="176">
        <f>ROUND(SUMIF('Trial Balance'!S:S,A44,'Trial Balance'!K:K),0)</f>
        <v>0</v>
      </c>
      <c r="D44" s="183"/>
      <c r="E44" s="183"/>
      <c r="F44" s="183"/>
    </row>
    <row r="45" spans="1:8" s="151" customFormat="1" x14ac:dyDescent="0.2">
      <c r="A45" s="158" t="s">
        <v>2273</v>
      </c>
      <c r="B45" s="159">
        <f>SUM(B40:B44)</f>
        <v>0</v>
      </c>
      <c r="C45" s="159">
        <f>SUM(C40:C44)</f>
        <v>0</v>
      </c>
      <c r="D45" s="184"/>
      <c r="E45" s="184"/>
      <c r="F45" s="184"/>
    </row>
    <row r="46" spans="1:8" x14ac:dyDescent="0.2">
      <c r="A46" s="175" t="s">
        <v>2274</v>
      </c>
      <c r="B46" s="176">
        <f>C29</f>
        <v>0</v>
      </c>
      <c r="C46" s="176">
        <f>D29</f>
        <v>0</v>
      </c>
      <c r="D46" s="183"/>
      <c r="E46" s="183"/>
      <c r="F46" s="183"/>
    </row>
    <row r="47" spans="1:8" s="151" customFormat="1" x14ac:dyDescent="0.2">
      <c r="A47" s="158" t="s">
        <v>2270</v>
      </c>
      <c r="B47" s="159">
        <f>B45-B46</f>
        <v>0</v>
      </c>
      <c r="C47" s="159">
        <f>C45-C46</f>
        <v>0</v>
      </c>
      <c r="D47" s="184"/>
      <c r="E47" s="184"/>
      <c r="F47" s="184"/>
    </row>
    <row r="48" spans="1:8" x14ac:dyDescent="0.2">
      <c r="A48" s="152" t="s">
        <v>1916</v>
      </c>
      <c r="B48" s="162">
        <f>B47-C28</f>
        <v>0</v>
      </c>
      <c r="C48" s="162">
        <f>C47-D28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A21" sqref="A21"/>
    </sheetView>
  </sheetViews>
  <sheetFormatPr defaultColWidth="29.5" defaultRowHeight="12" x14ac:dyDescent="0.2"/>
  <cols>
    <col min="1" max="16384" width="29.5" style="173"/>
  </cols>
  <sheetData>
    <row r="1" spans="1:3" x14ac:dyDescent="0.2">
      <c r="A1" s="150" t="str">
        <f>'Trial Balance'!A1</f>
        <v xml:space="preserve">Company:                </v>
      </c>
      <c r="B1" s="151" t="str">
        <f>'Trial Balance'!B1</f>
        <v>X</v>
      </c>
    </row>
    <row r="2" spans="1:3" x14ac:dyDescent="0.2">
      <c r="A2" s="150" t="str">
        <f>'Trial Balance'!A2</f>
        <v xml:space="preserve">Address:                    </v>
      </c>
      <c r="B2" s="151" t="str">
        <f>'Trial Balance'!B2</f>
        <v>X</v>
      </c>
    </row>
    <row r="3" spans="1:3" x14ac:dyDescent="0.2">
      <c r="A3" s="150" t="str">
        <f>'Trial Balance'!A3</f>
        <v xml:space="preserve">VAT tax code: </v>
      </c>
      <c r="B3" s="151" t="str">
        <f>'Trial Balance'!B3</f>
        <v>X</v>
      </c>
    </row>
    <row r="4" spans="1:3" x14ac:dyDescent="0.2">
      <c r="A4" s="150" t="str">
        <f>'Trial Balance'!A4</f>
        <v xml:space="preserve">Registration no:            </v>
      </c>
      <c r="B4" s="151" t="str">
        <f>'Trial Balance'!B4</f>
        <v>X</v>
      </c>
    </row>
    <row r="5" spans="1:3" x14ac:dyDescent="0.2">
      <c r="A5" s="150" t="str">
        <f>'Trial Balance'!A5</f>
        <v xml:space="preserve">Type of Company:        </v>
      </c>
      <c r="B5" s="151" t="str">
        <f>'Trial Balance'!B5</f>
        <v>X</v>
      </c>
    </row>
    <row r="6" spans="1:3" x14ac:dyDescent="0.2">
      <c r="A6" s="150" t="str">
        <f>'Trial Balance'!A6</f>
        <v xml:space="preserve">Main activity:            </v>
      </c>
      <c r="B6" s="151" t="str">
        <f>'Trial Balance'!B6</f>
        <v>X</v>
      </c>
    </row>
    <row r="7" spans="1:3" x14ac:dyDescent="0.2">
      <c r="A7" s="150" t="str">
        <f>'Trial Balance'!A7</f>
        <v>Financial Year</v>
      </c>
      <c r="B7" s="153">
        <f>'Trial Balance'!B7</f>
        <v>2022</v>
      </c>
    </row>
    <row r="9" spans="1:3" x14ac:dyDescent="0.2">
      <c r="A9" s="2" t="s">
        <v>2275</v>
      </c>
    </row>
    <row r="11" spans="1:3" x14ac:dyDescent="0.2">
      <c r="A11" s="158"/>
      <c r="B11" s="185">
        <f>'Trial Balance'!J6</f>
        <v>2021</v>
      </c>
      <c r="C11" s="185">
        <f>'Trial Balance'!K6</f>
        <v>2022</v>
      </c>
    </row>
    <row r="12" spans="1:3" x14ac:dyDescent="0.2">
      <c r="A12" s="175" t="s">
        <v>2045</v>
      </c>
      <c r="B12" s="176">
        <f>ROUND(SUMIF('Trial Balance'!S:S,A12,'Trial Balance'!H:H),0)</f>
        <v>0</v>
      </c>
      <c r="C12" s="176">
        <f>ROUND(SUMIF('Trial Balance'!S:S,A12,'Trial Balance'!K:K),0)</f>
        <v>0</v>
      </c>
    </row>
    <row r="13" spans="1:3" x14ac:dyDescent="0.2">
      <c r="A13" s="175" t="s">
        <v>2046</v>
      </c>
      <c r="B13" s="176">
        <f>ROUND(SUMIF('Trial Balance'!S:S,A13,'Trial Balance'!H:H),0)</f>
        <v>0</v>
      </c>
      <c r="C13" s="176">
        <f>ROUND(SUMIF('Trial Balance'!S:S,A13,'Trial Balance'!K:K),0)</f>
        <v>0</v>
      </c>
    </row>
    <row r="14" spans="1:3" x14ac:dyDescent="0.2">
      <c r="A14" s="175" t="s">
        <v>2048</v>
      </c>
      <c r="B14" s="176">
        <f>ROUND(SUMIF('Trial Balance'!S:S,A14,'Trial Balance'!H:H),0)</f>
        <v>0</v>
      </c>
      <c r="C14" s="176">
        <f>ROUND(SUMIF('Trial Balance'!S:S,A14,'Trial Balance'!K:K),0)</f>
        <v>0</v>
      </c>
    </row>
    <row r="15" spans="1:3" x14ac:dyDescent="0.2">
      <c r="A15" s="175" t="s">
        <v>2276</v>
      </c>
      <c r="B15" s="176">
        <f>ROUND(SUMIF('Trial Balance'!S:S,A15,'Trial Balance'!H:H),0)</f>
        <v>0</v>
      </c>
      <c r="C15" s="176">
        <f>ROUND(SUMIF('Trial Balance'!S:S,A15,'Trial Balance'!K:K),0)</f>
        <v>0</v>
      </c>
    </row>
    <row r="16" spans="1:3" x14ac:dyDescent="0.2">
      <c r="A16" s="175" t="s">
        <v>2044</v>
      </c>
      <c r="B16" s="176">
        <f>ROUND(SUMIF('Trial Balance'!S:S,A16,'Trial Balance'!H:H),0)</f>
        <v>0</v>
      </c>
      <c r="C16" s="176">
        <f>ROUND(SUMIF('Trial Balance'!S:S,A16,'Trial Balance'!K:K),0)</f>
        <v>0</v>
      </c>
    </row>
    <row r="17" spans="1:3" x14ac:dyDescent="0.2">
      <c r="A17" s="175" t="s">
        <v>2047</v>
      </c>
      <c r="B17" s="176">
        <f>ROUND(SUMIF('Trial Balance'!S:S,A17,'Trial Balance'!H:H),0)</f>
        <v>0</v>
      </c>
      <c r="C17" s="176">
        <f>ROUND(SUMIF('Trial Balance'!S:S,A17,'Trial Balance'!K:K),0)</f>
        <v>0</v>
      </c>
    </row>
    <row r="18" spans="1:3" x14ac:dyDescent="0.2">
      <c r="A18" s="175" t="s">
        <v>109</v>
      </c>
      <c r="B18" s="176">
        <f>ROUND(SUMIF('Trial Balance'!S:S,A18,'Trial Balance'!H:H),0)</f>
        <v>0</v>
      </c>
      <c r="C18" s="176">
        <f>ROUND(SUMIF('Trial Balance'!S:S,A18,'Trial Balance'!K:K),0)</f>
        <v>0</v>
      </c>
    </row>
    <row r="19" spans="1:3" x14ac:dyDescent="0.2">
      <c r="A19" s="158" t="s">
        <v>1150</v>
      </c>
      <c r="B19" s="159">
        <f>SUM(B12:B18)</f>
        <v>0</v>
      </c>
      <c r="C19" s="159">
        <f>SUM(C12:C18)</f>
        <v>0</v>
      </c>
    </row>
    <row r="20" spans="1:3" ht="12.75" thickBot="1" x14ac:dyDescent="0.25">
      <c r="A20" s="260" t="s">
        <v>2083</v>
      </c>
      <c r="B20" s="194">
        <f>'1. F10'!D23</f>
        <v>0</v>
      </c>
      <c r="C20" s="194">
        <f>'1. F10'!E23</f>
        <v>0</v>
      </c>
    </row>
    <row r="21" spans="1:3" ht="12.75" thickTop="1" x14ac:dyDescent="0.2">
      <c r="A21" s="152" t="s">
        <v>1916</v>
      </c>
      <c r="B21" s="169">
        <f>B19-B20</f>
        <v>0</v>
      </c>
      <c r="C21" s="169">
        <f>C19-C20</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topLeftCell="A24" workbookViewId="0">
      <selection activeCell="C29" sqref="C29"/>
    </sheetView>
  </sheetViews>
  <sheetFormatPr defaultColWidth="30.5" defaultRowHeight="12" x14ac:dyDescent="0.2"/>
  <cols>
    <col min="1" max="1" width="43" style="173" bestFit="1" customWidth="1"/>
    <col min="2" max="2" width="47" style="173" bestFit="1" customWidth="1"/>
    <col min="3" max="4" width="15.33203125" style="173" bestFit="1" customWidth="1"/>
    <col min="5" max="5" width="16.5" style="173" bestFit="1" customWidth="1"/>
    <col min="6" max="6" width="13.1640625" style="173" bestFit="1" customWidth="1"/>
    <col min="7" max="7" width="17.83203125" style="173" bestFit="1" customWidth="1"/>
    <col min="8" max="16384" width="30.5" style="173"/>
  </cols>
  <sheetData>
    <row r="1" spans="1:7" x14ac:dyDescent="0.2">
      <c r="A1" s="150" t="str">
        <f>'Trial Balance'!A1</f>
        <v xml:space="preserve">Company:                </v>
      </c>
      <c r="B1" s="151" t="str">
        <f>'Trial Balance'!B1</f>
        <v>X</v>
      </c>
    </row>
    <row r="2" spans="1:7" x14ac:dyDescent="0.2">
      <c r="A2" s="150" t="str">
        <f>'Trial Balance'!A2</f>
        <v xml:space="preserve">Address:                    </v>
      </c>
      <c r="B2" s="151" t="str">
        <f>'Trial Balance'!B2</f>
        <v>X</v>
      </c>
    </row>
    <row r="3" spans="1:7" x14ac:dyDescent="0.2">
      <c r="A3" s="150" t="str">
        <f>'Trial Balance'!A3</f>
        <v xml:space="preserve">VAT tax code: </v>
      </c>
      <c r="B3" s="151" t="str">
        <f>'Trial Balance'!B3</f>
        <v>X</v>
      </c>
    </row>
    <row r="4" spans="1:7" x14ac:dyDescent="0.2">
      <c r="A4" s="150" t="str">
        <f>'Trial Balance'!A4</f>
        <v xml:space="preserve">Registration no:            </v>
      </c>
      <c r="B4" s="151" t="str">
        <f>'Trial Balance'!B4</f>
        <v>X</v>
      </c>
    </row>
    <row r="5" spans="1:7" x14ac:dyDescent="0.2">
      <c r="A5" s="150" t="str">
        <f>'Trial Balance'!A5</f>
        <v xml:space="preserve">Type of Company:        </v>
      </c>
      <c r="B5" s="151" t="str">
        <f>'Trial Balance'!B5</f>
        <v>X</v>
      </c>
    </row>
    <row r="6" spans="1:7" x14ac:dyDescent="0.2">
      <c r="A6" s="150" t="str">
        <f>'Trial Balance'!A6</f>
        <v xml:space="preserve">Main activity:            </v>
      </c>
      <c r="B6" s="151" t="str">
        <f>'Trial Balance'!B6</f>
        <v>X</v>
      </c>
    </row>
    <row r="7" spans="1:7" x14ac:dyDescent="0.2">
      <c r="A7" s="150" t="str">
        <f>'Trial Balance'!A7</f>
        <v>Financial Year</v>
      </c>
      <c r="B7" s="153">
        <f>'Trial Balance'!B7</f>
        <v>2022</v>
      </c>
    </row>
    <row r="9" spans="1:7" x14ac:dyDescent="0.2">
      <c r="A9" s="2" t="s">
        <v>2277</v>
      </c>
    </row>
    <row r="11" spans="1:7" x14ac:dyDescent="0.2">
      <c r="A11" s="154"/>
      <c r="B11" s="154"/>
      <c r="C11" s="154" t="s">
        <v>2278</v>
      </c>
      <c r="D11" s="154" t="s">
        <v>2278</v>
      </c>
      <c r="E11" s="185" t="s">
        <v>2279</v>
      </c>
      <c r="F11" s="185"/>
      <c r="G11" s="185"/>
    </row>
    <row r="12" spans="1:7" x14ac:dyDescent="0.2">
      <c r="A12" s="154"/>
      <c r="B12" s="154" t="s">
        <v>2280</v>
      </c>
      <c r="C12" s="186">
        <v>2021</v>
      </c>
      <c r="D12" s="181">
        <v>2022</v>
      </c>
      <c r="E12" s="185" t="s">
        <v>2281</v>
      </c>
      <c r="F12" s="185" t="s">
        <v>2282</v>
      </c>
      <c r="G12" s="185" t="s">
        <v>2283</v>
      </c>
    </row>
    <row r="13" spans="1:7" x14ac:dyDescent="0.2">
      <c r="A13" s="154"/>
      <c r="B13" s="154"/>
      <c r="C13" s="187"/>
      <c r="D13" s="155"/>
      <c r="E13" s="185"/>
      <c r="F13" s="185"/>
      <c r="G13" s="185"/>
    </row>
    <row r="14" spans="1:7" x14ac:dyDescent="0.2">
      <c r="A14" s="175">
        <v>1</v>
      </c>
      <c r="B14" s="175" t="s">
        <v>1963</v>
      </c>
      <c r="C14" s="176">
        <f>-ROUND(SUMIF('Trial Balance'!S:S,B14,'Trial Balance'!H:H),0)</f>
        <v>0</v>
      </c>
      <c r="D14" s="176">
        <f>-ROUND(SUMIF('Trial Balance'!S:S,B14,'Trial Balance'!K:K),0)</f>
        <v>0</v>
      </c>
      <c r="E14" s="183"/>
      <c r="F14" s="183"/>
      <c r="G14" s="183"/>
    </row>
    <row r="15" spans="1:7" x14ac:dyDescent="0.2">
      <c r="A15" s="175"/>
      <c r="B15" s="175" t="s">
        <v>2290</v>
      </c>
      <c r="C15" s="176"/>
      <c r="D15" s="176"/>
      <c r="E15" s="183"/>
      <c r="F15" s="183"/>
      <c r="G15" s="183"/>
    </row>
    <row r="16" spans="1:7" x14ac:dyDescent="0.2">
      <c r="A16" s="175">
        <v>2</v>
      </c>
      <c r="B16" s="175" t="s">
        <v>1967</v>
      </c>
      <c r="C16" s="176">
        <f>-ROUND(SUMIF('Trial Balance'!S:S,B16,'Trial Balance'!H:H),0)</f>
        <v>0</v>
      </c>
      <c r="D16" s="176">
        <f>-ROUND(SUMIF('Trial Balance'!S:S,B16,'Trial Balance'!K:K),0)</f>
        <v>0</v>
      </c>
      <c r="E16" s="183"/>
      <c r="F16" s="183"/>
      <c r="G16" s="183"/>
    </row>
    <row r="17" spans="1:7" x14ac:dyDescent="0.2">
      <c r="A17" s="175">
        <v>3</v>
      </c>
      <c r="B17" s="175" t="s">
        <v>2029</v>
      </c>
      <c r="C17" s="176">
        <f>-ROUND(SUMIF('Trial Balance'!S:S,B17,'Trial Balance'!H:H),0)</f>
        <v>0</v>
      </c>
      <c r="D17" s="176">
        <f>-ROUND(SUMIF('Trial Balance'!S:S,B17,'Trial Balance'!K:K),0)</f>
        <v>0</v>
      </c>
      <c r="E17" s="183"/>
      <c r="F17" s="183"/>
      <c r="G17" s="183"/>
    </row>
    <row r="18" spans="1:7" x14ac:dyDescent="0.2">
      <c r="A18" s="175">
        <v>4</v>
      </c>
      <c r="B18" s="175" t="s">
        <v>2291</v>
      </c>
      <c r="C18" s="176">
        <f>-ROUND(SUMIF('Trial Balance'!S:S,B18,'Trial Balance'!H:H),0)</f>
        <v>0</v>
      </c>
      <c r="D18" s="176">
        <f>-ROUND(SUMIF('Trial Balance'!S:S,B18,'Trial Balance'!K:K),0)</f>
        <v>0</v>
      </c>
      <c r="E18" s="183"/>
      <c r="F18" s="183"/>
      <c r="G18" s="183"/>
    </row>
    <row r="19" spans="1:7" x14ac:dyDescent="0.2">
      <c r="A19" s="175">
        <v>5</v>
      </c>
      <c r="B19" s="175" t="s">
        <v>2023</v>
      </c>
      <c r="C19" s="176">
        <f>-ROUND(SUMIF('Trial Balance'!S:S,B19,'Trial Balance'!H:H),0)</f>
        <v>0</v>
      </c>
      <c r="D19" s="176">
        <f>-ROUND(SUMIF('Trial Balance'!S:S,B19,'Trial Balance'!K:K),0)</f>
        <v>0</v>
      </c>
      <c r="E19" s="183"/>
      <c r="F19" s="183"/>
      <c r="G19" s="183"/>
    </row>
    <row r="20" spans="1:7" s="151" customFormat="1" x14ac:dyDescent="0.2">
      <c r="A20" s="158" t="s">
        <v>2084</v>
      </c>
      <c r="B20" s="158" t="s">
        <v>2292</v>
      </c>
      <c r="C20" s="159">
        <f>SUM(C17:C19)</f>
        <v>0</v>
      </c>
      <c r="D20" s="159">
        <f>SUM(D17:D19)</f>
        <v>0</v>
      </c>
      <c r="E20" s="184"/>
      <c r="F20" s="184"/>
      <c r="G20" s="184"/>
    </row>
    <row r="21" spans="1:7" x14ac:dyDescent="0.2">
      <c r="A21" s="175"/>
      <c r="B21" s="175"/>
      <c r="C21" s="176"/>
      <c r="D21" s="176"/>
      <c r="E21" s="183"/>
      <c r="F21" s="183"/>
      <c r="G21" s="183"/>
    </row>
    <row r="22" spans="1:7" x14ac:dyDescent="0.2">
      <c r="A22" s="175">
        <v>7</v>
      </c>
      <c r="B22" s="175" t="s">
        <v>2024</v>
      </c>
      <c r="C22" s="176">
        <f>-ROUND(SUMIF('Trial Balance'!S:S,B22,'Trial Balance'!H:H),0)</f>
        <v>0</v>
      </c>
      <c r="D22" s="176">
        <f>-ROUND(SUMIF('Trial Balance'!S:S,B22,'Trial Balance'!K:K),0)</f>
        <v>0</v>
      </c>
      <c r="E22" s="183"/>
      <c r="F22" s="183"/>
      <c r="G22" s="183"/>
    </row>
    <row r="23" spans="1:7" x14ac:dyDescent="0.2">
      <c r="A23" s="175">
        <v>8</v>
      </c>
      <c r="B23" s="175" t="s">
        <v>1964</v>
      </c>
      <c r="C23" s="176">
        <f>-ROUND(SUMIF('Trial Balance'!S:S,B23,'Trial Balance'!H:H),0)</f>
        <v>0</v>
      </c>
      <c r="D23" s="176">
        <f>-ROUND(SUMIF('Trial Balance'!S:S,B23,'Trial Balance'!K:K),0)</f>
        <v>0</v>
      </c>
      <c r="E23" s="183"/>
      <c r="F23" s="183"/>
      <c r="G23" s="183"/>
    </row>
    <row r="24" spans="1:7" x14ac:dyDescent="0.2">
      <c r="A24" s="175">
        <v>9</v>
      </c>
      <c r="B24" s="175" t="s">
        <v>2293</v>
      </c>
      <c r="C24" s="176">
        <f>-ROUND(SUMIF('Trial Balance'!S:S,B24,'Trial Balance'!H:H),0)</f>
        <v>0</v>
      </c>
      <c r="D24" s="176">
        <f>-ROUND(SUMIF('Trial Balance'!S:S,B24,'Trial Balance'!K:K),0)</f>
        <v>0</v>
      </c>
      <c r="E24" s="183"/>
      <c r="F24" s="183"/>
      <c r="G24" s="183"/>
    </row>
    <row r="25" spans="1:7" x14ac:dyDescent="0.2">
      <c r="A25" s="175">
        <v>10</v>
      </c>
      <c r="B25" s="175" t="s">
        <v>2294</v>
      </c>
      <c r="C25" s="176">
        <f>-ROUND(SUMIF('Trial Balance'!S:S,B25,'Trial Balance'!H:H),0)</f>
        <v>0</v>
      </c>
      <c r="D25" s="176">
        <f>-ROUND(SUMIF('Trial Balance'!S:S,B25,'Trial Balance'!K:K),0)</f>
        <v>0</v>
      </c>
      <c r="E25" s="183"/>
      <c r="F25" s="183"/>
      <c r="G25" s="183"/>
    </row>
    <row r="26" spans="1:7" x14ac:dyDescent="0.2">
      <c r="A26" s="175">
        <v>11</v>
      </c>
      <c r="B26" s="175" t="s">
        <v>1966</v>
      </c>
      <c r="C26" s="176">
        <f>-ROUND(SUMIF('Trial Balance'!T:T,B26,'Trial Balance'!H:H),0)</f>
        <v>0</v>
      </c>
      <c r="D26" s="176">
        <f>-ROUND(SUMIF('Trial Balance'!T:T,B26,'Trial Balance'!K:K),0)</f>
        <v>0</v>
      </c>
      <c r="E26" s="183"/>
      <c r="F26" s="183"/>
      <c r="G26" s="183"/>
    </row>
    <row r="27" spans="1:7" x14ac:dyDescent="0.2">
      <c r="A27" s="175"/>
      <c r="B27" s="175"/>
      <c r="C27" s="176"/>
      <c r="D27" s="176"/>
      <c r="E27" s="183"/>
      <c r="F27" s="183"/>
      <c r="G27" s="183"/>
    </row>
    <row r="28" spans="1:7" s="151" customFormat="1" x14ac:dyDescent="0.2">
      <c r="A28" s="158">
        <v>12</v>
      </c>
      <c r="B28" s="158" t="s">
        <v>1150</v>
      </c>
      <c r="C28" s="159">
        <f>C14+C16+C20+SUM(C22:C26)</f>
        <v>0</v>
      </c>
      <c r="D28" s="159">
        <f>D14+D16+D20+SUM(D22:D26)</f>
        <v>0</v>
      </c>
      <c r="E28" s="158"/>
      <c r="F28" s="158"/>
      <c r="G28" s="158"/>
    </row>
    <row r="29" spans="1:7" x14ac:dyDescent="0.2">
      <c r="B29" s="151" t="s">
        <v>2078</v>
      </c>
      <c r="C29" s="161">
        <f>'1. F10'!D28+'1. F10'!D31</f>
        <v>0</v>
      </c>
      <c r="D29" s="161">
        <f>'1. F10'!E28+'1. F10'!E31</f>
        <v>0</v>
      </c>
    </row>
    <row r="30" spans="1:7" x14ac:dyDescent="0.2">
      <c r="B30" s="152" t="s">
        <v>1916</v>
      </c>
      <c r="C30" s="162">
        <f>C28-C29</f>
        <v>0</v>
      </c>
      <c r="D30" s="162">
        <f>D28-D29</f>
        <v>0</v>
      </c>
    </row>
    <row r="33" spans="1:6" ht="13.9" customHeight="1" x14ac:dyDescent="0.2">
      <c r="A33" s="235"/>
      <c r="B33" s="236" t="s">
        <v>2278</v>
      </c>
      <c r="C33" s="237" t="s">
        <v>2278</v>
      </c>
      <c r="D33" s="316" t="s">
        <v>2279</v>
      </c>
      <c r="E33" s="317"/>
      <c r="F33" s="317"/>
    </row>
    <row r="34" spans="1:6" x14ac:dyDescent="0.2">
      <c r="A34" s="238" t="s">
        <v>2280</v>
      </c>
      <c r="B34" s="239">
        <f>C12</f>
        <v>2021</v>
      </c>
      <c r="C34" s="240">
        <f>D12</f>
        <v>2022</v>
      </c>
      <c r="D34" s="237" t="s">
        <v>2281</v>
      </c>
      <c r="E34" s="237" t="s">
        <v>2282</v>
      </c>
      <c r="F34" s="237" t="s">
        <v>2289</v>
      </c>
    </row>
    <row r="35" spans="1:6" x14ac:dyDescent="0.2">
      <c r="A35" s="241"/>
      <c r="B35" s="242"/>
      <c r="C35" s="243"/>
      <c r="D35" s="241"/>
      <c r="E35" s="241"/>
      <c r="F35" s="241"/>
    </row>
    <row r="36" spans="1:6" x14ac:dyDescent="0.2">
      <c r="A36" s="175" t="s">
        <v>2030</v>
      </c>
      <c r="B36" s="176">
        <f>-ROUND(SUMIF('Trial Balance'!S:S,A36,'Trial Balance'!H:H),0)</f>
        <v>0</v>
      </c>
      <c r="C36" s="176">
        <f>-ROUND(SUMIF('Trial Balance'!S:S,A36,'Trial Balance'!K:K),0)</f>
        <v>0</v>
      </c>
      <c r="D36" s="183"/>
      <c r="E36" s="183"/>
      <c r="F36" s="183"/>
    </row>
    <row r="37" spans="1:6" x14ac:dyDescent="0.2">
      <c r="A37" s="175" t="s">
        <v>2035</v>
      </c>
      <c r="B37" s="176">
        <f>-ROUND(SUMIF('Trial Balance'!S:S,A37,'Trial Balance'!H:H),0)</f>
        <v>0</v>
      </c>
      <c r="C37" s="176">
        <f>-ROUND(SUMIF('Trial Balance'!S:S,A37,'Trial Balance'!K:K),0)</f>
        <v>0</v>
      </c>
      <c r="D37" s="183"/>
      <c r="E37" s="183"/>
      <c r="F37" s="183"/>
    </row>
    <row r="38" spans="1:6" x14ac:dyDescent="0.2">
      <c r="A38" s="175" t="s">
        <v>2043</v>
      </c>
      <c r="B38" s="176">
        <f>-ROUND(SUMIF('Trial Balance'!S:S,A38,'Trial Balance'!H:H),0)</f>
        <v>0</v>
      </c>
      <c r="C38" s="176">
        <f>-ROUND(SUMIF('Trial Balance'!S:S,A38,'Trial Balance'!K:K),0)</f>
        <v>0</v>
      </c>
      <c r="D38" s="183"/>
      <c r="E38" s="183"/>
      <c r="F38" s="183"/>
    </row>
    <row r="39" spans="1:6" x14ac:dyDescent="0.2">
      <c r="A39" s="175" t="s">
        <v>2038</v>
      </c>
      <c r="B39" s="176">
        <f>-ROUND(SUMIF('Trial Balance'!S:S,A39,'Trial Balance'!H:H),0)</f>
        <v>0</v>
      </c>
      <c r="C39" s="176">
        <f>-ROUND(SUMIF('Trial Balance'!S:S,A39,'Trial Balance'!K:K),0)</f>
        <v>0</v>
      </c>
      <c r="D39" s="183"/>
      <c r="E39" s="183"/>
      <c r="F39" s="183"/>
    </row>
    <row r="40" spans="1:6" x14ac:dyDescent="0.2">
      <c r="A40" s="175" t="s">
        <v>2032</v>
      </c>
      <c r="B40" s="176">
        <f>-ROUND(SUMIF('Trial Balance'!S:S,A40,'Trial Balance'!H:H),0)</f>
        <v>0</v>
      </c>
      <c r="C40" s="176">
        <f>-ROUND(SUMIF('Trial Balance'!S:S,A40,'Trial Balance'!K:K),0)</f>
        <v>0</v>
      </c>
      <c r="D40" s="183"/>
      <c r="E40" s="183"/>
      <c r="F40" s="183"/>
    </row>
    <row r="41" spans="1:6" x14ac:dyDescent="0.2">
      <c r="A41" s="175" t="s">
        <v>1965</v>
      </c>
      <c r="B41" s="176">
        <f>-ROUND(SUMIF('Trial Balance'!S:S,A41,'Trial Balance'!H:H),0)</f>
        <v>0</v>
      </c>
      <c r="C41" s="176">
        <f>-ROUND(SUMIF('Trial Balance'!S:S,A41,'Trial Balance'!K:K),0)</f>
        <v>0</v>
      </c>
      <c r="D41" s="183"/>
      <c r="E41" s="183"/>
      <c r="F41" s="183"/>
    </row>
    <row r="42" spans="1:6" x14ac:dyDescent="0.2">
      <c r="A42" s="151" t="s">
        <v>1150</v>
      </c>
      <c r="B42" s="161">
        <f>SUM(B36:B41)</f>
        <v>0</v>
      </c>
      <c r="C42" s="161">
        <f>SUM(C36:C41)</f>
        <v>0</v>
      </c>
    </row>
    <row r="43" spans="1:6" x14ac:dyDescent="0.2">
      <c r="A43" s="152" t="s">
        <v>1916</v>
      </c>
      <c r="B43" s="162">
        <f>B42-C26</f>
        <v>0</v>
      </c>
      <c r="C43" s="162">
        <f>C42-D26</f>
        <v>0</v>
      </c>
    </row>
  </sheetData>
  <mergeCells count="1">
    <mergeCell ref="D33:F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23" sqref="A23"/>
    </sheetView>
  </sheetViews>
  <sheetFormatPr defaultColWidth="9.1640625" defaultRowHeight="12" x14ac:dyDescent="0.2"/>
  <cols>
    <col min="1" max="1" width="72.5" style="173" customWidth="1"/>
    <col min="2" max="2" width="17.1640625" style="173" customWidth="1"/>
    <col min="3" max="3" width="13.1640625" style="173" bestFit="1" customWidth="1"/>
    <col min="4" max="4" width="11.6640625" style="173" bestFit="1" customWidth="1"/>
    <col min="5" max="5" width="9.1640625" style="173"/>
    <col min="6" max="6" width="12.1640625" style="173" bestFit="1" customWidth="1"/>
    <col min="7" max="16384" width="9.1640625" style="173"/>
  </cols>
  <sheetData>
    <row r="1" spans="1:7" x14ac:dyDescent="0.2">
      <c r="A1" s="150" t="str">
        <f>'Trial Balance'!A1</f>
        <v xml:space="preserve">Company:                </v>
      </c>
      <c r="B1" s="151" t="str">
        <f>'Trial Balance'!B1</f>
        <v>X</v>
      </c>
    </row>
    <row r="2" spans="1:7" x14ac:dyDescent="0.2">
      <c r="A2" s="150" t="str">
        <f>'Trial Balance'!A2</f>
        <v xml:space="preserve">Address:                    </v>
      </c>
      <c r="B2" s="151" t="str">
        <f>'Trial Balance'!B2</f>
        <v>X</v>
      </c>
    </row>
    <row r="3" spans="1:7" x14ac:dyDescent="0.2">
      <c r="A3" s="150" t="str">
        <f>'Trial Balance'!A3</f>
        <v xml:space="preserve">VAT tax code: </v>
      </c>
      <c r="B3" s="151" t="str">
        <f>'Trial Balance'!B3</f>
        <v>X</v>
      </c>
    </row>
    <row r="4" spans="1:7" x14ac:dyDescent="0.2">
      <c r="A4" s="150" t="str">
        <f>'Trial Balance'!A4</f>
        <v xml:space="preserve">Registration no:            </v>
      </c>
      <c r="B4" s="151" t="str">
        <f>'Trial Balance'!B4</f>
        <v>X</v>
      </c>
    </row>
    <row r="5" spans="1:7" x14ac:dyDescent="0.2">
      <c r="A5" s="150" t="str">
        <f>'Trial Balance'!A5</f>
        <v xml:space="preserve">Type of Company:        </v>
      </c>
      <c r="B5" s="151" t="str">
        <f>'Trial Balance'!B5</f>
        <v>X</v>
      </c>
    </row>
    <row r="6" spans="1:7" x14ac:dyDescent="0.2">
      <c r="A6" s="150" t="str">
        <f>'Trial Balance'!A6</f>
        <v xml:space="preserve">Main activity:            </v>
      </c>
      <c r="B6" s="151" t="str">
        <f>'Trial Balance'!B6</f>
        <v>X</v>
      </c>
    </row>
    <row r="7" spans="1:7" x14ac:dyDescent="0.2">
      <c r="A7" s="150" t="str">
        <f>'Trial Balance'!A7</f>
        <v>Financial Year</v>
      </c>
      <c r="B7" s="153">
        <f>'Trial Balance'!B7</f>
        <v>2022</v>
      </c>
    </row>
    <row r="9" spans="1:7" x14ac:dyDescent="0.2">
      <c r="A9" s="2" t="s">
        <v>2295</v>
      </c>
      <c r="B9" s="215"/>
      <c r="C9" s="215"/>
      <c r="D9" s="215"/>
      <c r="E9" s="215"/>
      <c r="F9" s="215"/>
      <c r="G9" s="215"/>
    </row>
    <row r="10" spans="1:7" x14ac:dyDescent="0.2">
      <c r="A10" s="215"/>
      <c r="B10" s="215"/>
      <c r="C10" s="215"/>
      <c r="D10" s="215"/>
      <c r="E10" s="215"/>
      <c r="F10" s="215"/>
      <c r="G10" s="215"/>
    </row>
    <row r="11" spans="1:7" x14ac:dyDescent="0.2">
      <c r="A11" s="235"/>
      <c r="B11" s="244"/>
      <c r="C11" s="245"/>
      <c r="D11" s="246"/>
      <c r="E11" s="246" t="s">
        <v>2241</v>
      </c>
      <c r="F11" s="246"/>
      <c r="G11" s="235"/>
    </row>
    <row r="12" spans="1:7" ht="24" x14ac:dyDescent="0.2">
      <c r="A12" s="247" t="s">
        <v>2296</v>
      </c>
      <c r="B12" s="248" t="s">
        <v>2297</v>
      </c>
      <c r="C12" s="249" t="s">
        <v>2298</v>
      </c>
      <c r="D12" s="250"/>
      <c r="E12" s="251" t="s">
        <v>2299</v>
      </c>
      <c r="F12" s="252"/>
      <c r="G12" s="253" t="s">
        <v>2300</v>
      </c>
    </row>
    <row r="13" spans="1:7" x14ac:dyDescent="0.2">
      <c r="A13" s="213"/>
      <c r="B13" s="254"/>
      <c r="C13" s="255" t="s">
        <v>2301</v>
      </c>
      <c r="D13" s="256" t="s">
        <v>2302</v>
      </c>
      <c r="E13" s="257" t="s">
        <v>2303</v>
      </c>
      <c r="F13" s="258" t="s">
        <v>2304</v>
      </c>
      <c r="G13" s="259"/>
    </row>
    <row r="14" spans="1:7" x14ac:dyDescent="0.2">
      <c r="A14" s="158">
        <v>0</v>
      </c>
      <c r="B14" s="158">
        <v>1</v>
      </c>
      <c r="C14" s="158">
        <v>2</v>
      </c>
      <c r="D14" s="158"/>
      <c r="E14" s="158">
        <v>3</v>
      </c>
      <c r="F14" s="158"/>
      <c r="G14" s="158" t="s">
        <v>2085</v>
      </c>
    </row>
    <row r="15" spans="1:7" x14ac:dyDescent="0.2">
      <c r="A15" s="175" t="s">
        <v>1957</v>
      </c>
      <c r="B15" s="176">
        <f>-ROUND(SUMIF('Trial Balance'!S:S,A15,'Trial Balance'!H:H),0)</f>
        <v>0</v>
      </c>
      <c r="C15" s="176">
        <f>ROUND(SUMIF('Trial Balance'!S:S,A15,'Trial Balance'!J:J),0)</f>
        <v>0</v>
      </c>
      <c r="D15" s="176"/>
      <c r="E15" s="176">
        <f>ROUND(SUMIF('Trial Balance'!S:S,A15,'Trial Balance'!I:I),0)</f>
        <v>0</v>
      </c>
      <c r="F15" s="176"/>
      <c r="G15" s="176">
        <f>B15+C15-E15</f>
        <v>0</v>
      </c>
    </row>
    <row r="16" spans="1:7" x14ac:dyDescent="0.2">
      <c r="A16" s="175" t="s">
        <v>1958</v>
      </c>
      <c r="B16" s="176">
        <f>-ROUND(SUMIF('Trial Balance'!S:S,A16,'Trial Balance'!H:H),0)</f>
        <v>0</v>
      </c>
      <c r="C16" s="176">
        <f>ROUND(SUMIF('Trial Balance'!S:S,A16,'Trial Balance'!J:J),0)</f>
        <v>0</v>
      </c>
      <c r="D16" s="176"/>
      <c r="E16" s="176">
        <f>ROUND(SUMIF('Trial Balance'!S:S,A16,'Trial Balance'!I:I),0)</f>
        <v>0</v>
      </c>
      <c r="F16" s="176"/>
      <c r="G16" s="176">
        <f t="shared" ref="G16:G22" si="0">B16+C16-E16</f>
        <v>0</v>
      </c>
    </row>
    <row r="17" spans="1:7" x14ac:dyDescent="0.2">
      <c r="A17" s="175" t="s">
        <v>1959</v>
      </c>
      <c r="B17" s="176">
        <f>-ROUND(SUMIF('Trial Balance'!S:S,A17,'Trial Balance'!H:H),0)</f>
        <v>0</v>
      </c>
      <c r="C17" s="176">
        <f>ROUND(SUMIF('Trial Balance'!S:S,A17,'Trial Balance'!J:J),0)</f>
        <v>0</v>
      </c>
      <c r="D17" s="176"/>
      <c r="E17" s="176">
        <f>ROUND(SUMIF('Trial Balance'!S:S,A17,'Trial Balance'!I:I),0)</f>
        <v>0</v>
      </c>
      <c r="F17" s="176"/>
      <c r="G17" s="176">
        <f t="shared" si="0"/>
        <v>0</v>
      </c>
    </row>
    <row r="18" spans="1:7" x14ac:dyDescent="0.2">
      <c r="A18" s="175" t="s">
        <v>1960</v>
      </c>
      <c r="B18" s="176">
        <f>-ROUND(SUMIF('Trial Balance'!S:S,A18,'Trial Balance'!H:H),0)</f>
        <v>0</v>
      </c>
      <c r="C18" s="176">
        <f>ROUND(SUMIF('Trial Balance'!S:S,A18,'Trial Balance'!J:J),0)</f>
        <v>0</v>
      </c>
      <c r="D18" s="176"/>
      <c r="E18" s="176">
        <f>ROUND(SUMIF('Trial Balance'!S:S,A18,'Trial Balance'!I:I),0)</f>
        <v>0</v>
      </c>
      <c r="F18" s="176"/>
      <c r="G18" s="176">
        <f t="shared" si="0"/>
        <v>0</v>
      </c>
    </row>
    <row r="19" spans="1:7" x14ac:dyDescent="0.2">
      <c r="A19" s="175" t="s">
        <v>1955</v>
      </c>
      <c r="B19" s="176">
        <f>-ROUND(SUMIF('Trial Balance'!S:S,A19,'Trial Balance'!H:H),0)</f>
        <v>0</v>
      </c>
      <c r="C19" s="176">
        <f>ROUND(SUMIF('Trial Balance'!S:S,A19,'Trial Balance'!J:J),0)</f>
        <v>0</v>
      </c>
      <c r="D19" s="176"/>
      <c r="E19" s="176">
        <f>ROUND(SUMIF('Trial Balance'!S:S,A19,'Trial Balance'!I:I),0)</f>
        <v>0</v>
      </c>
      <c r="F19" s="176"/>
      <c r="G19" s="176">
        <f t="shared" si="0"/>
        <v>0</v>
      </c>
    </row>
    <row r="20" spans="1:7" x14ac:dyDescent="0.2">
      <c r="A20" s="175" t="s">
        <v>1956</v>
      </c>
      <c r="B20" s="176">
        <f>-ROUND(SUMIF('Trial Balance'!S:S,A20,'Trial Balance'!H:H),0)</f>
        <v>0</v>
      </c>
      <c r="C20" s="176">
        <f>ROUND(SUMIF('Trial Balance'!S:S,A20,'Trial Balance'!J:J),0)</f>
        <v>0</v>
      </c>
      <c r="D20" s="176"/>
      <c r="E20" s="176">
        <f>ROUND(SUMIF('Trial Balance'!S:S,A20,'Trial Balance'!I:I),0)</f>
        <v>0</v>
      </c>
      <c r="F20" s="176"/>
      <c r="G20" s="176">
        <f t="shared" si="0"/>
        <v>0</v>
      </c>
    </row>
    <row r="21" spans="1:7" x14ac:dyDescent="0.2">
      <c r="A21" s="175" t="s">
        <v>1962</v>
      </c>
      <c r="B21" s="176">
        <f>-ROUND(SUMIF('Trial Balance'!S:S,A21,'Trial Balance'!H:H),0)</f>
        <v>0</v>
      </c>
      <c r="C21" s="176">
        <f>ROUND(SUMIF('Trial Balance'!S:S,A21,'Trial Balance'!J:J),0)</f>
        <v>0</v>
      </c>
      <c r="D21" s="176"/>
      <c r="E21" s="176">
        <f>ROUND(SUMIF('Trial Balance'!S:S,A21,'Trial Balance'!I:I),0)</f>
        <v>0</v>
      </c>
      <c r="F21" s="176"/>
      <c r="G21" s="176">
        <f t="shared" si="0"/>
        <v>0</v>
      </c>
    </row>
    <row r="22" spans="1:7" x14ac:dyDescent="0.2">
      <c r="A22" s="175" t="s">
        <v>1961</v>
      </c>
      <c r="B22" s="176">
        <f>-ROUND(SUMIF('Trial Balance'!S:S,A22,'Trial Balance'!H:H),0)</f>
        <v>0</v>
      </c>
      <c r="C22" s="176">
        <f>ROUND(SUMIF('Trial Balance'!S:S,A22,'Trial Balance'!J:J),0)</f>
        <v>0</v>
      </c>
      <c r="D22" s="176"/>
      <c r="E22" s="176">
        <f>ROUND(SUMIF('Trial Balance'!S:S,A22,'Trial Balance'!I:I),0)</f>
        <v>0</v>
      </c>
      <c r="F22" s="176"/>
      <c r="G22" s="176">
        <f t="shared" si="0"/>
        <v>0</v>
      </c>
    </row>
    <row r="23" spans="1:7" x14ac:dyDescent="0.2">
      <c r="A23" s="151" t="s">
        <v>1150</v>
      </c>
      <c r="B23" s="161">
        <f>SUM(B15:B22)</f>
        <v>0</v>
      </c>
      <c r="C23" s="161">
        <f t="shared" ref="C23:G23" si="1">SUM(C15:C22)</f>
        <v>0</v>
      </c>
      <c r="D23" s="161">
        <f t="shared" si="1"/>
        <v>0</v>
      </c>
      <c r="E23" s="161">
        <f t="shared" si="1"/>
        <v>0</v>
      </c>
      <c r="F23" s="161">
        <f t="shared" si="1"/>
        <v>0</v>
      </c>
      <c r="G23" s="161">
        <f t="shared" si="1"/>
        <v>0</v>
      </c>
    </row>
    <row r="24" spans="1:7" ht="12.75" thickBot="1" x14ac:dyDescent="0.25">
      <c r="A24" s="179" t="s">
        <v>2078</v>
      </c>
      <c r="B24" s="189">
        <f>'1. F10'!D32</f>
        <v>0</v>
      </c>
      <c r="C24" s="188"/>
      <c r="D24" s="188"/>
      <c r="E24" s="188"/>
      <c r="F24" s="188"/>
      <c r="G24" s="180">
        <f>'1. F10'!$E$32</f>
        <v>0</v>
      </c>
    </row>
    <row r="25" spans="1:7" ht="12.75" thickTop="1" x14ac:dyDescent="0.2">
      <c r="A25" s="152" t="s">
        <v>1916</v>
      </c>
      <c r="B25" s="169">
        <f>B23-B24</f>
        <v>0</v>
      </c>
      <c r="G25" s="169">
        <f>G23-G24</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D9275-4F4E-473B-AC73-D4E220165BF6}">
  <dimension ref="A1:H89"/>
  <sheetViews>
    <sheetView showGridLines="0" workbookViewId="0"/>
  </sheetViews>
  <sheetFormatPr defaultColWidth="9.33203125" defaultRowHeight="12" x14ac:dyDescent="0.2"/>
  <cols>
    <col min="1" max="1" width="23.1640625" style="266" bestFit="1" customWidth="1"/>
    <col min="2" max="2" width="41.83203125" style="266" customWidth="1"/>
    <col min="3" max="3" width="31" style="266" customWidth="1"/>
    <col min="4" max="4" width="23" style="266" bestFit="1" customWidth="1"/>
    <col min="5" max="5" width="27.5" style="266" customWidth="1"/>
    <col min="6" max="6" width="25.83203125" style="266" customWidth="1"/>
    <col min="7" max="8" width="9.33203125" style="266"/>
    <col min="9" max="16384" width="9.33203125" style="309"/>
  </cols>
  <sheetData>
    <row r="1" spans="1:5" x14ac:dyDescent="0.2">
      <c r="A1" s="1" t="str">
        <f>'Trial Balance'!A1</f>
        <v xml:space="preserve">Company:                </v>
      </c>
      <c r="B1" s="3" t="str">
        <f>'Trial Balance'!B1</f>
        <v>X</v>
      </c>
    </row>
    <row r="2" spans="1:5" x14ac:dyDescent="0.2">
      <c r="A2" s="1" t="str">
        <f>'Trial Balance'!A2</f>
        <v xml:space="preserve">Address:                    </v>
      </c>
      <c r="B2" s="3" t="str">
        <f>'Trial Balance'!B2</f>
        <v>X</v>
      </c>
    </row>
    <row r="3" spans="1:5" x14ac:dyDescent="0.2">
      <c r="A3" s="1" t="str">
        <f>'Trial Balance'!A3</f>
        <v xml:space="preserve">VAT tax code: </v>
      </c>
      <c r="B3" s="3" t="str">
        <f>'Trial Balance'!B3</f>
        <v>X</v>
      </c>
    </row>
    <row r="4" spans="1:5" x14ac:dyDescent="0.2">
      <c r="A4" s="1" t="str">
        <f>'Trial Balance'!A4</f>
        <v xml:space="preserve">Registration no:            </v>
      </c>
      <c r="B4" s="3" t="str">
        <f>'Trial Balance'!B4</f>
        <v>X</v>
      </c>
    </row>
    <row r="5" spans="1:5" x14ac:dyDescent="0.2">
      <c r="A5" s="1" t="str">
        <f>'Trial Balance'!A5</f>
        <v xml:space="preserve">Type of Company:        </v>
      </c>
      <c r="B5" s="3" t="str">
        <f>'Trial Balance'!B5</f>
        <v>X</v>
      </c>
    </row>
    <row r="6" spans="1:5" x14ac:dyDescent="0.2">
      <c r="A6" s="1" t="str">
        <f>'Trial Balance'!A6</f>
        <v xml:space="preserve">Main activity:            </v>
      </c>
      <c r="B6" s="3" t="str">
        <f>'Trial Balance'!B6</f>
        <v>X</v>
      </c>
    </row>
    <row r="7" spans="1:5" x14ac:dyDescent="0.2">
      <c r="A7" s="1" t="str">
        <f>'Trial Balance'!A7</f>
        <v>Financial Year</v>
      </c>
      <c r="B7" s="3">
        <f>'Trial Balance'!B7</f>
        <v>2022</v>
      </c>
    </row>
    <row r="11" spans="1:5" s="266" customFormat="1" ht="11.25" x14ac:dyDescent="0.15">
      <c r="D11" s="267"/>
      <c r="E11" s="266" t="s">
        <v>2329</v>
      </c>
    </row>
    <row r="12" spans="1:5" s="266" customFormat="1" ht="11.25" x14ac:dyDescent="0.15">
      <c r="D12" s="268"/>
      <c r="E12" s="266" t="s">
        <v>2330</v>
      </c>
    </row>
    <row r="13" spans="1:5" s="266" customFormat="1" ht="11.25" x14ac:dyDescent="0.15">
      <c r="B13" s="269" t="s">
        <v>2331</v>
      </c>
    </row>
    <row r="14" spans="1:5" s="266" customFormat="1" ht="11.25" x14ac:dyDescent="0.15">
      <c r="B14" s="270"/>
    </row>
    <row r="15" spans="1:5" s="266" customFormat="1" ht="11.25" x14ac:dyDescent="0.15">
      <c r="B15" s="271"/>
    </row>
    <row r="16" spans="1:5" s="266" customFormat="1" ht="11.25" x14ac:dyDescent="0.15">
      <c r="B16" s="272" t="s">
        <v>2332</v>
      </c>
    </row>
    <row r="17" spans="2:6" s="266" customFormat="1" ht="11.25" x14ac:dyDescent="0.15">
      <c r="B17" s="271"/>
    </row>
    <row r="18" spans="2:6" s="266" customFormat="1" thickBot="1" x14ac:dyDescent="0.2">
      <c r="B18" s="272"/>
    </row>
    <row r="19" spans="2:6" s="266" customFormat="1" ht="22.5" x14ac:dyDescent="0.15">
      <c r="B19" s="273" t="s">
        <v>2333</v>
      </c>
      <c r="C19" s="273" t="s">
        <v>2334</v>
      </c>
      <c r="D19" s="274" t="s">
        <v>2335</v>
      </c>
      <c r="E19" s="273" t="s">
        <v>2336</v>
      </c>
      <c r="F19" s="273" t="s">
        <v>2337</v>
      </c>
    </row>
    <row r="20" spans="2:6" s="266" customFormat="1" thickBot="1" x14ac:dyDescent="0.2">
      <c r="B20" s="275"/>
      <c r="C20" s="276"/>
      <c r="D20" s="277"/>
      <c r="E20" s="276"/>
      <c r="F20" s="276"/>
    </row>
    <row r="21" spans="2:6" s="266" customFormat="1" thickBot="1" x14ac:dyDescent="0.2">
      <c r="B21" s="278"/>
      <c r="C21" s="279"/>
      <c r="D21" s="279"/>
      <c r="E21" s="279"/>
      <c r="F21" s="279"/>
    </row>
    <row r="22" spans="2:6" s="266" customFormat="1" thickBot="1" x14ac:dyDescent="0.2">
      <c r="B22" s="280"/>
      <c r="C22" s="281"/>
      <c r="D22" s="282"/>
      <c r="E22" s="283"/>
      <c r="F22" s="284"/>
    </row>
    <row r="23" spans="2:6" s="266" customFormat="1" thickBot="1" x14ac:dyDescent="0.2">
      <c r="B23" s="280"/>
      <c r="C23" s="281"/>
      <c r="D23" s="283"/>
      <c r="E23" s="283"/>
      <c r="F23" s="284"/>
    </row>
    <row r="24" spans="2:6" s="266" customFormat="1" thickBot="1" x14ac:dyDescent="0.2">
      <c r="B24" s="285"/>
      <c r="C24" s="283"/>
      <c r="D24" s="283"/>
      <c r="E24" s="283"/>
      <c r="F24" s="283"/>
    </row>
    <row r="25" spans="2:6" s="266" customFormat="1" thickBot="1" x14ac:dyDescent="0.2">
      <c r="B25" s="285"/>
      <c r="C25" s="283"/>
      <c r="D25" s="282"/>
      <c r="E25" s="283"/>
      <c r="F25" s="283"/>
    </row>
    <row r="26" spans="2:6" s="266" customFormat="1" ht="11.25" x14ac:dyDescent="0.15">
      <c r="B26" s="286"/>
    </row>
    <row r="27" spans="2:6" s="266" customFormat="1" ht="11.25" x14ac:dyDescent="0.15">
      <c r="B27" s="287"/>
    </row>
    <row r="28" spans="2:6" s="266" customFormat="1" ht="11.25" x14ac:dyDescent="0.15">
      <c r="B28" s="272" t="s">
        <v>2338</v>
      </c>
    </row>
    <row r="29" spans="2:6" s="266" customFormat="1" ht="11.25" x14ac:dyDescent="0.15">
      <c r="B29" s="271"/>
    </row>
    <row r="30" spans="2:6" s="266" customFormat="1" ht="11.25" x14ac:dyDescent="0.15">
      <c r="B30" s="287"/>
    </row>
    <row r="31" spans="2:6" s="266" customFormat="1" ht="11.25" x14ac:dyDescent="0.15">
      <c r="B31" s="272" t="s">
        <v>2339</v>
      </c>
    </row>
    <row r="32" spans="2:6" s="266" customFormat="1" thickBot="1" x14ac:dyDescent="0.2">
      <c r="B32" s="288"/>
    </row>
    <row r="33" spans="2:4" s="266" customFormat="1" ht="11.25" x14ac:dyDescent="0.15">
      <c r="B33" s="273"/>
      <c r="C33" s="289" t="s">
        <v>2340</v>
      </c>
      <c r="D33" s="289" t="s">
        <v>2340</v>
      </c>
    </row>
    <row r="34" spans="2:4" s="266" customFormat="1" ht="11.25" x14ac:dyDescent="0.15">
      <c r="B34" s="290"/>
      <c r="C34" s="291">
        <v>44926</v>
      </c>
      <c r="D34" s="291">
        <v>45291</v>
      </c>
    </row>
    <row r="35" spans="2:4" s="266" customFormat="1" ht="11.25" x14ac:dyDescent="0.15">
      <c r="B35" s="290"/>
      <c r="C35" s="292"/>
      <c r="D35" s="292"/>
    </row>
    <row r="36" spans="2:4" s="266" customFormat="1" thickBot="1" x14ac:dyDescent="0.2">
      <c r="B36" s="276"/>
      <c r="C36" s="293"/>
      <c r="D36" s="293"/>
    </row>
    <row r="37" spans="2:4" s="266" customFormat="1" thickBot="1" x14ac:dyDescent="0.2">
      <c r="B37" s="294"/>
      <c r="C37" s="295"/>
      <c r="D37" s="295"/>
    </row>
    <row r="38" spans="2:4" s="266" customFormat="1" thickBot="1" x14ac:dyDescent="0.2">
      <c r="B38" s="294" t="s">
        <v>2328</v>
      </c>
      <c r="C38" s="296">
        <f>ROUND(SUMIF('Trial Balance'!X:X,B38,'Trial Balance'!H:H),0)</f>
        <v>0</v>
      </c>
      <c r="D38" s="296">
        <f>ROUND(SUMIF('Trial Balance'!Y:Y,B38,'Trial Balance'!K:K),0)</f>
        <v>0</v>
      </c>
    </row>
    <row r="39" spans="2:4" s="266" customFormat="1" thickBot="1" x14ac:dyDescent="0.2">
      <c r="B39" s="297"/>
      <c r="C39" s="298"/>
      <c r="D39" s="298"/>
    </row>
    <row r="40" spans="2:4" s="266" customFormat="1" thickBot="1" x14ac:dyDescent="0.2">
      <c r="B40" s="294" t="s">
        <v>2341</v>
      </c>
      <c r="C40" s="296">
        <f>ROUND(SUMIF('Trial Balance'!X:X,B40,'Trial Balance'!H:H),0)</f>
        <v>0</v>
      </c>
      <c r="D40" s="296">
        <f>ROUND(SUMIF('Trial Balance'!Y:Y,B40,'Trial Balance'!K:K),0)</f>
        <v>0</v>
      </c>
    </row>
    <row r="41" spans="2:4" s="266" customFormat="1" thickBot="1" x14ac:dyDescent="0.2">
      <c r="B41" s="276" t="s">
        <v>1150</v>
      </c>
      <c r="C41" s="296">
        <f>SUM(C38+C40)</f>
        <v>0</v>
      </c>
      <c r="D41" s="296">
        <f>SUM(D38+D40)</f>
        <v>0</v>
      </c>
    </row>
    <row r="42" spans="2:4" s="266" customFormat="1" ht="11.25" x14ac:dyDescent="0.15">
      <c r="B42" s="272"/>
    </row>
    <row r="43" spans="2:4" s="266" customFormat="1" ht="11.25" x14ac:dyDescent="0.15">
      <c r="B43" s="272" t="s">
        <v>2342</v>
      </c>
    </row>
    <row r="44" spans="2:4" s="266" customFormat="1" ht="11.25" x14ac:dyDescent="0.15">
      <c r="B44" s="271"/>
    </row>
    <row r="45" spans="2:4" s="266" customFormat="1" thickBot="1" x14ac:dyDescent="0.2">
      <c r="B45" s="299"/>
    </row>
    <row r="46" spans="2:4" s="266" customFormat="1" ht="11.25" x14ac:dyDescent="0.15">
      <c r="B46" s="300"/>
      <c r="C46" s="289" t="s">
        <v>2340</v>
      </c>
      <c r="D46" s="289" t="s">
        <v>2340</v>
      </c>
    </row>
    <row r="47" spans="2:4" s="266" customFormat="1" ht="11.25" x14ac:dyDescent="0.15">
      <c r="B47" s="301"/>
      <c r="C47" s="291">
        <v>44926</v>
      </c>
      <c r="D47" s="291">
        <v>45291</v>
      </c>
    </row>
    <row r="48" spans="2:4" s="266" customFormat="1" ht="11.25" x14ac:dyDescent="0.15">
      <c r="B48" s="301"/>
      <c r="C48" s="292"/>
      <c r="D48" s="292"/>
    </row>
    <row r="49" spans="2:4" s="266" customFormat="1" thickBot="1" x14ac:dyDescent="0.2">
      <c r="B49" s="302"/>
      <c r="C49" s="293"/>
      <c r="D49" s="293"/>
    </row>
    <row r="50" spans="2:4" s="266" customFormat="1" thickBot="1" x14ac:dyDescent="0.2">
      <c r="B50" s="294"/>
      <c r="C50" s="303"/>
      <c r="D50" s="295"/>
    </row>
    <row r="51" spans="2:4" s="266" customFormat="1" thickBot="1" x14ac:dyDescent="0.2">
      <c r="B51" s="294" t="s">
        <v>2327</v>
      </c>
      <c r="C51" s="296">
        <f>-ROUND(SUMIF('Trial Balance'!X:X,B51,'Trial Balance'!H:H),0)</f>
        <v>0</v>
      </c>
      <c r="D51" s="296">
        <f>-ROUND(SUMIF('Trial Balance'!Y:Y,B51,'Trial Balance'!K:K),0)</f>
        <v>0</v>
      </c>
    </row>
    <row r="52" spans="2:4" s="266" customFormat="1" thickBot="1" x14ac:dyDescent="0.2">
      <c r="B52" s="294"/>
      <c r="C52" s="303"/>
      <c r="D52" s="303"/>
    </row>
    <row r="53" spans="2:4" s="266" customFormat="1" thickBot="1" x14ac:dyDescent="0.2">
      <c r="B53" s="294" t="s">
        <v>2343</v>
      </c>
      <c r="C53" s="296">
        <f>-ROUND(SUMIF('Trial Balance'!X:X,B53,'Trial Balance'!H:H),0)</f>
        <v>0</v>
      </c>
      <c r="D53" s="296">
        <f>-ROUND(SUMIF('Trial Balance'!Y:Y,B53,'Trial Balance'!K:K),0)</f>
        <v>0</v>
      </c>
    </row>
    <row r="54" spans="2:4" s="266" customFormat="1" thickBot="1" x14ac:dyDescent="0.2">
      <c r="B54" s="276" t="s">
        <v>1150</v>
      </c>
      <c r="C54" s="296">
        <f>C51+C53</f>
        <v>0</v>
      </c>
      <c r="D54" s="296">
        <f>D51+D53</f>
        <v>0</v>
      </c>
    </row>
    <row r="55" spans="2:4" s="266" customFormat="1" ht="11.25" x14ac:dyDescent="0.15">
      <c r="B55" s="272"/>
    </row>
    <row r="56" spans="2:4" s="266" customFormat="1" ht="11.25" x14ac:dyDescent="0.15">
      <c r="B56" s="272" t="s">
        <v>2344</v>
      </c>
    </row>
    <row r="57" spans="2:4" s="266" customFormat="1" ht="11.25" x14ac:dyDescent="0.15">
      <c r="B57" s="271"/>
    </row>
    <row r="58" spans="2:4" s="266" customFormat="1" ht="11.25" x14ac:dyDescent="0.15">
      <c r="B58" s="287" t="s">
        <v>2345</v>
      </c>
    </row>
    <row r="59" spans="2:4" s="266" customFormat="1" ht="11.25" x14ac:dyDescent="0.15">
      <c r="B59" s="304"/>
    </row>
    <row r="60" spans="2:4" s="266" customFormat="1" thickBot="1" x14ac:dyDescent="0.2">
      <c r="B60" s="299"/>
    </row>
    <row r="61" spans="2:4" s="266" customFormat="1" ht="11.25" x14ac:dyDescent="0.15">
      <c r="B61" s="273"/>
      <c r="C61" s="289" t="s">
        <v>2346</v>
      </c>
      <c r="D61" s="289" t="s">
        <v>2346</v>
      </c>
    </row>
    <row r="62" spans="2:4" s="266" customFormat="1" ht="11.25" x14ac:dyDescent="0.15">
      <c r="B62" s="290"/>
      <c r="C62" s="305" t="s">
        <v>2347</v>
      </c>
      <c r="D62" s="305" t="s">
        <v>2347</v>
      </c>
    </row>
    <row r="63" spans="2:4" s="266" customFormat="1" ht="11.25" x14ac:dyDescent="0.15">
      <c r="B63" s="290"/>
      <c r="C63" s="291">
        <v>44926</v>
      </c>
      <c r="D63" s="291">
        <v>45291</v>
      </c>
    </row>
    <row r="64" spans="2:4" s="266" customFormat="1" ht="11.25" x14ac:dyDescent="0.15">
      <c r="B64" s="290"/>
      <c r="C64" s="292"/>
      <c r="D64" s="292"/>
    </row>
    <row r="65" spans="2:4" s="266" customFormat="1" ht="11.25" x14ac:dyDescent="0.15">
      <c r="B65" s="290"/>
      <c r="C65" s="292"/>
      <c r="D65" s="292"/>
    </row>
    <row r="66" spans="2:4" s="266" customFormat="1" thickBot="1" x14ac:dyDescent="0.2">
      <c r="B66" s="276"/>
      <c r="C66" s="293"/>
      <c r="D66" s="293"/>
    </row>
    <row r="67" spans="2:4" s="266" customFormat="1" thickBot="1" x14ac:dyDescent="0.2">
      <c r="B67" s="294"/>
      <c r="C67" s="295"/>
      <c r="D67" s="295"/>
    </row>
    <row r="68" spans="2:4" s="266" customFormat="1" thickBot="1" x14ac:dyDescent="0.2">
      <c r="B68" s="294" t="s">
        <v>2348</v>
      </c>
      <c r="C68" s="306"/>
      <c r="D68" s="296">
        <f>ROUND(SUMIF('Trial Balance'!Y:Y,"Creante comerciale",'Trial Balance'!I:I),0)</f>
        <v>0</v>
      </c>
    </row>
    <row r="69" spans="2:4" s="266" customFormat="1" thickBot="1" x14ac:dyDescent="0.2">
      <c r="B69" s="276" t="s">
        <v>1150</v>
      </c>
      <c r="C69" s="306">
        <f>C68</f>
        <v>0</v>
      </c>
      <c r="D69" s="296">
        <f>D68</f>
        <v>0</v>
      </c>
    </row>
    <row r="70" spans="2:4" s="266" customFormat="1" ht="11.25" x14ac:dyDescent="0.15">
      <c r="B70" s="286"/>
    </row>
    <row r="71" spans="2:4" s="266" customFormat="1" ht="11.25" x14ac:dyDescent="0.15">
      <c r="B71" s="304"/>
    </row>
    <row r="72" spans="2:4" s="266" customFormat="1" ht="11.25" x14ac:dyDescent="0.15">
      <c r="B72" s="287"/>
    </row>
    <row r="73" spans="2:4" s="266" customFormat="1" ht="11.25" x14ac:dyDescent="0.15">
      <c r="B73" s="299"/>
    </row>
    <row r="74" spans="2:4" s="266" customFormat="1" ht="11.25" x14ac:dyDescent="0.15">
      <c r="B74" s="307"/>
    </row>
    <row r="75" spans="2:4" s="266" customFormat="1" ht="11.25" x14ac:dyDescent="0.15">
      <c r="B75" s="287"/>
    </row>
    <row r="76" spans="2:4" s="266" customFormat="1" ht="11.25" x14ac:dyDescent="0.15">
      <c r="B76" s="287" t="s">
        <v>2349</v>
      </c>
    </row>
    <row r="77" spans="2:4" s="266" customFormat="1" thickBot="1" x14ac:dyDescent="0.2">
      <c r="B77" s="308"/>
    </row>
    <row r="78" spans="2:4" s="266" customFormat="1" ht="11.25" x14ac:dyDescent="0.15">
      <c r="B78" s="273"/>
      <c r="C78" s="289" t="s">
        <v>2346</v>
      </c>
      <c r="D78" s="289" t="s">
        <v>2346</v>
      </c>
    </row>
    <row r="79" spans="2:4" s="266" customFormat="1" ht="11.25" x14ac:dyDescent="0.15">
      <c r="B79" s="290"/>
      <c r="C79" s="305" t="s">
        <v>2347</v>
      </c>
      <c r="D79" s="305" t="s">
        <v>2347</v>
      </c>
    </row>
    <row r="80" spans="2:4" s="266" customFormat="1" ht="11.25" x14ac:dyDescent="0.15">
      <c r="B80" s="290"/>
      <c r="C80" s="291">
        <v>44926</v>
      </c>
      <c r="D80" s="291">
        <v>45291</v>
      </c>
    </row>
    <row r="81" spans="2:4" s="266" customFormat="1" ht="11.25" x14ac:dyDescent="0.15">
      <c r="B81" s="290"/>
      <c r="C81" s="292"/>
      <c r="D81" s="292"/>
    </row>
    <row r="82" spans="2:4" s="266" customFormat="1" ht="11.25" x14ac:dyDescent="0.15">
      <c r="B82" s="290"/>
      <c r="C82" s="292"/>
      <c r="D82" s="292"/>
    </row>
    <row r="83" spans="2:4" s="266" customFormat="1" thickBot="1" x14ac:dyDescent="0.2">
      <c r="B83" s="276"/>
      <c r="C83" s="293"/>
      <c r="D83" s="293"/>
    </row>
    <row r="84" spans="2:4" s="266" customFormat="1" thickBot="1" x14ac:dyDescent="0.2">
      <c r="B84" s="294"/>
      <c r="C84" s="303"/>
      <c r="D84" s="303"/>
    </row>
    <row r="85" spans="2:4" s="266" customFormat="1" thickBot="1" x14ac:dyDescent="0.2">
      <c r="B85" s="294" t="s">
        <v>2350</v>
      </c>
      <c r="C85" s="306"/>
      <c r="D85" s="296">
        <f>ROUND(SUMIF('Trial Balance'!Y:Y,"Datorii comerciale",'Trial Balance'!J:J),0)</f>
        <v>0</v>
      </c>
    </row>
    <row r="86" spans="2:4" s="266" customFormat="1" thickBot="1" x14ac:dyDescent="0.2">
      <c r="B86" s="276" t="s">
        <v>1150</v>
      </c>
      <c r="C86" s="306">
        <f>C85</f>
        <v>0</v>
      </c>
      <c r="D86" s="296">
        <f>D85</f>
        <v>0</v>
      </c>
    </row>
    <row r="87" spans="2:4" s="266" customFormat="1" ht="11.25" x14ac:dyDescent="0.15">
      <c r="B87" s="299"/>
    </row>
    <row r="88" spans="2:4" s="266" customFormat="1" ht="11.25" x14ac:dyDescent="0.15">
      <c r="B88" s="299"/>
    </row>
    <row r="89" spans="2:4" s="266" customFormat="1" ht="11.25" x14ac:dyDescent="0.15">
      <c r="B89" s="287"/>
    </row>
  </sheetData>
  <pageMargins left="0.7" right="0.7" top="0.75" bottom="0.75" header="0.3" footer="0.3"/>
  <pageSetup paperSize="9" orientation="portrait"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7" workbookViewId="0">
      <selection activeCell="C29" sqref="C29"/>
    </sheetView>
  </sheetViews>
  <sheetFormatPr defaultColWidth="42" defaultRowHeight="12" x14ac:dyDescent="0.2"/>
  <cols>
    <col min="1" max="1" width="68.83203125" style="173" bestFit="1" customWidth="1"/>
    <col min="2" max="2" width="12.6640625" style="173" bestFit="1" customWidth="1"/>
    <col min="3" max="3" width="12.1640625" style="173" bestFit="1" customWidth="1"/>
    <col min="4" max="16384" width="42" style="173"/>
  </cols>
  <sheetData>
    <row r="1" spans="1:3" x14ac:dyDescent="0.2">
      <c r="A1" s="150" t="str">
        <f>'Trial Balance'!A1</f>
        <v xml:space="preserve">Company:                </v>
      </c>
      <c r="B1" s="151" t="str">
        <f>'Trial Balance'!B1</f>
        <v>X</v>
      </c>
    </row>
    <row r="2" spans="1:3" x14ac:dyDescent="0.2">
      <c r="A2" s="150" t="str">
        <f>'Trial Balance'!A2</f>
        <v xml:space="preserve">Address:                    </v>
      </c>
      <c r="B2" s="151" t="str">
        <f>'Trial Balance'!B2</f>
        <v>X</v>
      </c>
    </row>
    <row r="3" spans="1:3" x14ac:dyDescent="0.2">
      <c r="A3" s="150" t="str">
        <f>'Trial Balance'!A3</f>
        <v xml:space="preserve">VAT tax code: </v>
      </c>
      <c r="B3" s="151" t="str">
        <f>'Trial Balance'!B3</f>
        <v>X</v>
      </c>
    </row>
    <row r="4" spans="1:3" x14ac:dyDescent="0.2">
      <c r="A4" s="150" t="str">
        <f>'Trial Balance'!A4</f>
        <v xml:space="preserve">Registration no:            </v>
      </c>
      <c r="B4" s="151" t="str">
        <f>'Trial Balance'!B4</f>
        <v>X</v>
      </c>
    </row>
    <row r="5" spans="1:3" x14ac:dyDescent="0.2">
      <c r="A5" s="150" t="str">
        <f>'Trial Balance'!A5</f>
        <v xml:space="preserve">Type of Company:        </v>
      </c>
      <c r="B5" s="151" t="str">
        <f>'Trial Balance'!B5</f>
        <v>X</v>
      </c>
    </row>
    <row r="6" spans="1:3" x14ac:dyDescent="0.2">
      <c r="A6" s="150" t="str">
        <f>'Trial Balance'!A6</f>
        <v xml:space="preserve">Main activity:            </v>
      </c>
      <c r="B6" s="151" t="str">
        <f>'Trial Balance'!B6</f>
        <v>X</v>
      </c>
    </row>
    <row r="7" spans="1:3" x14ac:dyDescent="0.2">
      <c r="A7" s="150" t="str">
        <f>'Trial Balance'!A7</f>
        <v>Financial Year</v>
      </c>
      <c r="B7" s="153">
        <f>'Trial Balance'!B7</f>
        <v>2022</v>
      </c>
    </row>
    <row r="9" spans="1:3" x14ac:dyDescent="0.2">
      <c r="A9" s="151" t="s">
        <v>2305</v>
      </c>
    </row>
    <row r="11" spans="1:3" s="151" customFormat="1" x14ac:dyDescent="0.2">
      <c r="A11" s="158"/>
      <c r="B11" s="158">
        <f>'Trial Balance'!J6</f>
        <v>2021</v>
      </c>
      <c r="C11" s="158">
        <f>'Trial Balance'!K6</f>
        <v>2022</v>
      </c>
    </row>
    <row r="12" spans="1:3" x14ac:dyDescent="0.2">
      <c r="A12" s="175" t="s">
        <v>2306</v>
      </c>
      <c r="B12" s="183"/>
      <c r="C12" s="183"/>
    </row>
    <row r="13" spans="1:3" x14ac:dyDescent="0.2">
      <c r="A13" s="175" t="s">
        <v>2307</v>
      </c>
      <c r="B13" s="183"/>
      <c r="C13" s="183"/>
    </row>
    <row r="14" spans="1:3" x14ac:dyDescent="0.2">
      <c r="A14" s="175" t="s">
        <v>2308</v>
      </c>
      <c r="B14" s="183"/>
      <c r="C14" s="183"/>
    </row>
    <row r="18" spans="1:3" s="151" customFormat="1" x14ac:dyDescent="0.2">
      <c r="A18" s="158"/>
      <c r="B18" s="158">
        <f>B11</f>
        <v>2021</v>
      </c>
      <c r="C18" s="158">
        <f>C11</f>
        <v>2022</v>
      </c>
    </row>
    <row r="19" spans="1:3" x14ac:dyDescent="0.2">
      <c r="A19" s="175" t="s">
        <v>2061</v>
      </c>
      <c r="B19" s="176">
        <f>ROUND(SUMIF('Trial Balance'!S:S,A19,'Trial Balance'!H:H),0)</f>
        <v>0</v>
      </c>
      <c r="C19" s="176">
        <f>ROUND(SUMIF('Trial Balance'!S:S,A19,'Trial Balance'!K:K),0)</f>
        <v>0</v>
      </c>
    </row>
    <row r="20" spans="1:3" x14ac:dyDescent="0.2">
      <c r="A20" s="175" t="s">
        <v>2309</v>
      </c>
      <c r="B20" s="183"/>
      <c r="C20" s="183"/>
    </row>
    <row r="21" spans="1:3" x14ac:dyDescent="0.2">
      <c r="A21" s="175" t="s">
        <v>2310</v>
      </c>
      <c r="B21" s="183"/>
      <c r="C21" s="183"/>
    </row>
    <row r="22" spans="1:3" x14ac:dyDescent="0.2">
      <c r="A22" s="175" t="s">
        <v>2062</v>
      </c>
      <c r="B22" s="176">
        <f>ROUND(SUMIF('Trial Balance'!S:S,A22,'Trial Balance'!H:H),0)</f>
        <v>0</v>
      </c>
      <c r="C22" s="176">
        <f>ROUND(SUMIF('Trial Balance'!S:S,A22,'Trial Balance'!K:K),0)</f>
        <v>0</v>
      </c>
    </row>
    <row r="23" spans="1:3" x14ac:dyDescent="0.2">
      <c r="A23" s="175" t="s">
        <v>2063</v>
      </c>
      <c r="B23" s="176">
        <f>ROUND(SUMIF('Trial Balance'!S:S,A23,'Trial Balance'!H:H),0)</f>
        <v>0</v>
      </c>
      <c r="C23" s="176">
        <f>ROUND(SUMIF('Trial Balance'!S:S,A23,'Trial Balance'!K:K),0)</f>
        <v>0</v>
      </c>
    </row>
    <row r="24" spans="1:3" x14ac:dyDescent="0.2">
      <c r="A24" s="175" t="s">
        <v>2065</v>
      </c>
      <c r="B24" s="176">
        <f>ROUND(SUMIF('Trial Balance'!S:S,A24,'Trial Balance'!H:H),0)</f>
        <v>0</v>
      </c>
      <c r="C24" s="176">
        <f>ROUND(SUMIF('Trial Balance'!S:S,A24,'Trial Balance'!K:K),0)</f>
        <v>0</v>
      </c>
    </row>
    <row r="25" spans="1:3" x14ac:dyDescent="0.2">
      <c r="A25" s="175" t="s">
        <v>2064</v>
      </c>
      <c r="B25" s="176">
        <f>ROUND(SUMIF('Trial Balance'!S:S,A25,'Trial Balance'!H:H),0)</f>
        <v>0</v>
      </c>
      <c r="C25" s="176">
        <f>ROUND(SUMIF('Trial Balance'!S:S,A25,'Trial Balance'!K:K),0)</f>
        <v>0</v>
      </c>
    </row>
    <row r="26" spans="1:3" x14ac:dyDescent="0.2">
      <c r="A26" s="175" t="s">
        <v>2066</v>
      </c>
      <c r="B26" s="176">
        <f>ROUND(SUMIF('Trial Balance'!S:S,A26,'Trial Balance'!H:H),0)</f>
        <v>0</v>
      </c>
      <c r="C26" s="176">
        <f>ROUND(SUMIF('Trial Balance'!S:S,A26,'Trial Balance'!K:K),0)</f>
        <v>0</v>
      </c>
    </row>
    <row r="27" spans="1:3" x14ac:dyDescent="0.2">
      <c r="A27" s="190" t="s">
        <v>2076</v>
      </c>
      <c r="B27" s="191">
        <f>SUM(B19:B26)</f>
        <v>0</v>
      </c>
      <c r="C27" s="191">
        <f>SUM(C19:C26)</f>
        <v>0</v>
      </c>
    </row>
    <row r="28" spans="1:3" ht="12.75" thickBot="1" x14ac:dyDescent="0.25">
      <c r="B28" s="193" t="s">
        <v>1939</v>
      </c>
      <c r="C28" s="194">
        <f>'2. F20'!E36</f>
        <v>0</v>
      </c>
    </row>
    <row r="29" spans="1:3" ht="12.75" thickTop="1" x14ac:dyDescent="0.2">
      <c r="B29" s="192" t="s">
        <v>1916</v>
      </c>
      <c r="C29" s="195">
        <f>C27-C28</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topLeftCell="A7" workbookViewId="0">
      <selection activeCell="B33" sqref="B33"/>
    </sheetView>
  </sheetViews>
  <sheetFormatPr defaultColWidth="66.83203125" defaultRowHeight="12" x14ac:dyDescent="0.2"/>
  <cols>
    <col min="1" max="1" width="18.33203125" style="173" bestFit="1" customWidth="1"/>
    <col min="2" max="2" width="59.5" style="173" bestFit="1" customWidth="1"/>
    <col min="3" max="3" width="12.33203125" style="173" bestFit="1" customWidth="1"/>
    <col min="4" max="4" width="12.1640625" style="173" bestFit="1" customWidth="1"/>
    <col min="5" max="16384" width="66.83203125" style="173"/>
  </cols>
  <sheetData>
    <row r="1" spans="1:4" x14ac:dyDescent="0.2">
      <c r="A1" s="150" t="str">
        <f>'Trial Balance'!A1</f>
        <v xml:space="preserve">Company:                </v>
      </c>
      <c r="B1" s="151" t="str">
        <f>'Trial Balance'!B1</f>
        <v>X</v>
      </c>
    </row>
    <row r="2" spans="1:4" x14ac:dyDescent="0.2">
      <c r="A2" s="150" t="str">
        <f>'Trial Balance'!A2</f>
        <v xml:space="preserve">Address:                    </v>
      </c>
      <c r="B2" s="151" t="str">
        <f>'Trial Balance'!B2</f>
        <v>X</v>
      </c>
    </row>
    <row r="3" spans="1:4" x14ac:dyDescent="0.2">
      <c r="A3" s="150" t="str">
        <f>'Trial Balance'!A3</f>
        <v xml:space="preserve">VAT tax code: </v>
      </c>
      <c r="B3" s="151" t="str">
        <f>'Trial Balance'!B3</f>
        <v>X</v>
      </c>
    </row>
    <row r="4" spans="1:4" x14ac:dyDescent="0.2">
      <c r="A4" s="150" t="str">
        <f>'Trial Balance'!A4</f>
        <v xml:space="preserve">Registration no:            </v>
      </c>
      <c r="B4" s="151" t="str">
        <f>'Trial Balance'!B4</f>
        <v>X</v>
      </c>
    </row>
    <row r="5" spans="1:4" x14ac:dyDescent="0.2">
      <c r="A5" s="150" t="str">
        <f>'Trial Balance'!A5</f>
        <v xml:space="preserve">Type of Company:        </v>
      </c>
      <c r="B5" s="151" t="str">
        <f>'Trial Balance'!B5</f>
        <v>X</v>
      </c>
    </row>
    <row r="6" spans="1:4" x14ac:dyDescent="0.2">
      <c r="A6" s="150" t="str">
        <f>'Trial Balance'!A6</f>
        <v xml:space="preserve">Main activity:            </v>
      </c>
      <c r="B6" s="151" t="str">
        <f>'Trial Balance'!B6</f>
        <v>X</v>
      </c>
    </row>
    <row r="7" spans="1:4" x14ac:dyDescent="0.2">
      <c r="A7" s="150" t="str">
        <f>'Trial Balance'!A7</f>
        <v>Financial Year</v>
      </c>
      <c r="B7" s="153">
        <f>'Trial Balance'!B7</f>
        <v>2022</v>
      </c>
    </row>
    <row r="9" spans="1:4" x14ac:dyDescent="0.2">
      <c r="A9" s="2" t="s">
        <v>2311</v>
      </c>
    </row>
    <row r="11" spans="1:4" x14ac:dyDescent="0.2">
      <c r="A11" s="175"/>
      <c r="B11" s="175"/>
      <c r="C11" s="158">
        <f>'Trial Balance'!J6</f>
        <v>2021</v>
      </c>
      <c r="D11" s="158">
        <f>'Trial Balance'!K6</f>
        <v>2022</v>
      </c>
    </row>
    <row r="12" spans="1:4" x14ac:dyDescent="0.2">
      <c r="A12" s="175">
        <v>1</v>
      </c>
      <c r="B12" s="175" t="s">
        <v>2055</v>
      </c>
      <c r="C12" s="176">
        <f>ROUND(SUMIF('Trial Balance'!S:S,B12,'Trial Balance'!H:H),0)</f>
        <v>0</v>
      </c>
      <c r="D12" s="176">
        <f>ROUND(SUMIF('Trial Balance'!S:S,B12,'Trial Balance'!K:K),0)</f>
        <v>0</v>
      </c>
    </row>
    <row r="13" spans="1:4" x14ac:dyDescent="0.2">
      <c r="A13" s="175">
        <v>2</v>
      </c>
      <c r="B13" s="175" t="s">
        <v>2051</v>
      </c>
      <c r="C13" s="176">
        <f>ROUND(SUMIF('Trial Balance'!S:S,B13,'Trial Balance'!H:H),0)</f>
        <v>0</v>
      </c>
      <c r="D13" s="176">
        <f>ROUND(SUMIF('Trial Balance'!S:S,B13,'Trial Balance'!K:K),0)</f>
        <v>0</v>
      </c>
    </row>
    <row r="14" spans="1:4" x14ac:dyDescent="0.2">
      <c r="A14" s="175">
        <v>3</v>
      </c>
      <c r="B14" s="175" t="s">
        <v>2058</v>
      </c>
      <c r="C14" s="176">
        <f>ROUND(SUMIF('Trial Balance'!S:S,B14,'Trial Balance'!H:H),0)</f>
        <v>0</v>
      </c>
      <c r="D14" s="176">
        <f>ROUND(SUMIF('Trial Balance'!S:S,B14,'Trial Balance'!K:K),0)</f>
        <v>0</v>
      </c>
    </row>
    <row r="15" spans="1:4" x14ac:dyDescent="0.2">
      <c r="A15" s="175">
        <v>4</v>
      </c>
      <c r="B15" s="175" t="s">
        <v>2052</v>
      </c>
      <c r="C15" s="176">
        <f>ROUND(SUMIF('Trial Balance'!S:S,B15,'Trial Balance'!H:H),0)</f>
        <v>0</v>
      </c>
      <c r="D15" s="176">
        <f>ROUND(SUMIF('Trial Balance'!S:S,B15,'Trial Balance'!K:K),0)</f>
        <v>0</v>
      </c>
    </row>
    <row r="16" spans="1:4" x14ac:dyDescent="0.2">
      <c r="A16" s="175">
        <v>5</v>
      </c>
      <c r="B16" s="175" t="s">
        <v>2053</v>
      </c>
      <c r="C16" s="176">
        <f>ROUND(SUMIF('Trial Balance'!S:S,B16,'Trial Balance'!H:H),0)</f>
        <v>0</v>
      </c>
      <c r="D16" s="176">
        <f>ROUND(SUMIF('Trial Balance'!S:S,B16,'Trial Balance'!K:K),0)</f>
        <v>0</v>
      </c>
    </row>
    <row r="17" spans="1:4" x14ac:dyDescent="0.2">
      <c r="A17" s="183">
        <v>6</v>
      </c>
      <c r="B17" s="183" t="s">
        <v>2312</v>
      </c>
      <c r="C17" s="177">
        <f>ROUND(SUMIF('Trial Balance'!S:S,B17,'Trial Balance'!H:H),0)</f>
        <v>0</v>
      </c>
      <c r="D17" s="177">
        <f>ROUND(SUMIF('Trial Balance'!S:S,B17,'Trial Balance'!K:K),0)</f>
        <v>0</v>
      </c>
    </row>
    <row r="18" spans="1:4" x14ac:dyDescent="0.2">
      <c r="A18" s="183">
        <v>7</v>
      </c>
      <c r="B18" s="183" t="s">
        <v>2313</v>
      </c>
      <c r="C18" s="177">
        <f>ROUND(SUMIF('Trial Balance'!S:S,B18,'Trial Balance'!H:H),0)</f>
        <v>0</v>
      </c>
      <c r="D18" s="177">
        <f>ROUND(SUMIF('Trial Balance'!S:S,B18,'Trial Balance'!K:K),0)</f>
        <v>0</v>
      </c>
    </row>
    <row r="19" spans="1:4" x14ac:dyDescent="0.2">
      <c r="A19" s="175">
        <v>8</v>
      </c>
      <c r="B19" s="175" t="s">
        <v>2050</v>
      </c>
      <c r="C19" s="176">
        <f>ROUND(SUMIF('Trial Balance'!S:S,B19,'Trial Balance'!H:H),0)</f>
        <v>0</v>
      </c>
      <c r="D19" s="176">
        <f>ROUND(SUMIF('Trial Balance'!S:S,B19,'Trial Balance'!K:K),0)</f>
        <v>0</v>
      </c>
    </row>
    <row r="20" spans="1:4" x14ac:dyDescent="0.2">
      <c r="A20" s="175">
        <v>9</v>
      </c>
      <c r="B20" s="175" t="s">
        <v>2057</v>
      </c>
      <c r="C20" s="176">
        <f>ROUND(SUMIF('Trial Balance'!S:S,B20,'Trial Balance'!H:H),0)</f>
        <v>0</v>
      </c>
      <c r="D20" s="176">
        <f>ROUND(SUMIF('Trial Balance'!S:S,B20,'Trial Balance'!K:K),0)</f>
        <v>0</v>
      </c>
    </row>
    <row r="21" spans="1:4" x14ac:dyDescent="0.2">
      <c r="A21" s="175">
        <v>10</v>
      </c>
      <c r="B21" s="175" t="s">
        <v>2056</v>
      </c>
      <c r="C21" s="176">
        <f>ROUND(SUMIF('Trial Balance'!S:S,B21,'Trial Balance'!H:H),0)</f>
        <v>0</v>
      </c>
      <c r="D21" s="176">
        <f>ROUND(SUMIF('Trial Balance'!S:S,B21,'Trial Balance'!K:K),0)</f>
        <v>0</v>
      </c>
    </row>
    <row r="22" spans="1:4" x14ac:dyDescent="0.2">
      <c r="A22" s="175">
        <v>11</v>
      </c>
      <c r="B22" s="175" t="s">
        <v>2054</v>
      </c>
      <c r="C22" s="176">
        <f>ROUND(SUMIF('Trial Balance'!S:S,B22,'Trial Balance'!H:H),0)</f>
        <v>0</v>
      </c>
      <c r="D22" s="176">
        <f>ROUND(SUMIF('Trial Balance'!S:S,B22,'Trial Balance'!K:K),0)</f>
        <v>0</v>
      </c>
    </row>
    <row r="23" spans="1:4" x14ac:dyDescent="0.2">
      <c r="A23" s="175">
        <v>12</v>
      </c>
      <c r="B23" s="175" t="s">
        <v>2059</v>
      </c>
      <c r="C23" s="176">
        <f>ROUND(SUMIF('Trial Balance'!S:S,B23,'Trial Balance'!H:H),0)</f>
        <v>0</v>
      </c>
      <c r="D23" s="176">
        <f>ROUND(SUMIF('Trial Balance'!S:S,B23,'Trial Balance'!K:K),0)</f>
        <v>0</v>
      </c>
    </row>
    <row r="24" spans="1:4" x14ac:dyDescent="0.2">
      <c r="A24" s="158" t="s">
        <v>2086</v>
      </c>
      <c r="B24" s="158" t="s">
        <v>2314</v>
      </c>
      <c r="C24" s="159">
        <f>SUM(C12:C23)</f>
        <v>0</v>
      </c>
      <c r="D24" s="159">
        <f>SUM(D12:D23)</f>
        <v>0</v>
      </c>
    </row>
    <row r="25" spans="1:4" x14ac:dyDescent="0.2">
      <c r="A25" s="175">
        <v>14</v>
      </c>
      <c r="B25" s="175" t="s">
        <v>2060</v>
      </c>
      <c r="C25" s="176">
        <f>ROUND(SUMIF('Trial Balance'!S:S,B25,'Trial Balance'!H:H),0)</f>
        <v>0</v>
      </c>
      <c r="D25" s="176">
        <f>ROUND(SUMIF('Trial Balance'!S:S,B25,'Trial Balance'!K:K),0)</f>
        <v>0</v>
      </c>
    </row>
    <row r="26" spans="1:4" x14ac:dyDescent="0.2">
      <c r="A26" s="175">
        <v>15</v>
      </c>
      <c r="B26" s="175" t="s">
        <v>2067</v>
      </c>
      <c r="C26" s="176">
        <f>ROUND(SUMIF('Trial Balance'!S:S,B26,'Trial Balance'!H:H),0)</f>
        <v>0</v>
      </c>
      <c r="D26" s="176">
        <f>ROUND(SUMIF('Trial Balance'!S:S,B26,'Trial Balance'!K:K),0)</f>
        <v>0</v>
      </c>
    </row>
    <row r="27" spans="1:4" x14ac:dyDescent="0.2">
      <c r="A27" s="175">
        <v>16</v>
      </c>
      <c r="B27" s="175" t="s">
        <v>2069</v>
      </c>
      <c r="C27" s="176">
        <f>ROUND(SUMIF('Trial Balance'!S:S,B27,'Trial Balance'!H:H),0)</f>
        <v>0</v>
      </c>
      <c r="D27" s="176">
        <f>ROUND(SUMIF('Trial Balance'!S:S,B27,'Trial Balance'!K:K),0)</f>
        <v>0</v>
      </c>
    </row>
    <row r="28" spans="1:4" x14ac:dyDescent="0.2">
      <c r="A28" s="175">
        <v>17</v>
      </c>
      <c r="B28" s="175" t="s">
        <v>2315</v>
      </c>
      <c r="C28" s="176">
        <f>ROUND(SUMIF('Trial Balance'!S:S,B28,'Trial Balance'!H:H),0)</f>
        <v>0</v>
      </c>
      <c r="D28" s="176">
        <f>ROUND(SUMIF('Trial Balance'!S:S,B28,'Trial Balance'!K:K),0)</f>
        <v>0</v>
      </c>
    </row>
    <row r="29" spans="1:4" x14ac:dyDescent="0.2">
      <c r="A29" s="175">
        <v>18</v>
      </c>
      <c r="B29" s="175" t="s">
        <v>2068</v>
      </c>
      <c r="C29" s="176">
        <f>ROUND(SUMIF('Trial Balance'!S:S,B29,'Trial Balance'!H:H),0)</f>
        <v>0</v>
      </c>
      <c r="D29" s="176">
        <f>ROUND(SUMIF('Trial Balance'!S:S,B29,'Trial Balance'!K:K),0)</f>
        <v>0</v>
      </c>
    </row>
    <row r="30" spans="1:4" x14ac:dyDescent="0.2">
      <c r="A30" s="158" t="s">
        <v>2087</v>
      </c>
      <c r="B30" s="158" t="s">
        <v>1150</v>
      </c>
      <c r="C30" s="159">
        <f>SUM(C24:C29)</f>
        <v>0</v>
      </c>
      <c r="D30" s="159">
        <f>SUM(D24:D29)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N341"/>
  <sheetViews>
    <sheetView showGridLines="0" workbookViewId="0">
      <pane ySplit="1" topLeftCell="A2" activePane="bottomLeft" state="frozen"/>
      <selection pane="bottomLeft"/>
    </sheetView>
  </sheetViews>
  <sheetFormatPr defaultColWidth="17" defaultRowHeight="12" x14ac:dyDescent="0.2"/>
  <cols>
    <col min="9" max="12" width="0" hidden="1" customWidth="1"/>
  </cols>
  <sheetData>
    <row r="1" spans="1:14" ht="12.75" thickBot="1" x14ac:dyDescent="0.25">
      <c r="A1" s="105" t="s">
        <v>258</v>
      </c>
      <c r="B1" s="105" t="s">
        <v>15</v>
      </c>
      <c r="C1" s="105" t="s">
        <v>259</v>
      </c>
      <c r="D1" s="106" t="s">
        <v>51</v>
      </c>
      <c r="E1" s="105" t="s">
        <v>260</v>
      </c>
      <c r="F1" s="18" t="s">
        <v>1951</v>
      </c>
      <c r="G1" s="18" t="s">
        <v>1952</v>
      </c>
      <c r="I1" s="2" t="s">
        <v>1953</v>
      </c>
      <c r="J1" s="106" t="s">
        <v>51</v>
      </c>
      <c r="K1" s="18" t="s">
        <v>1951</v>
      </c>
      <c r="L1" s="18" t="s">
        <v>1952</v>
      </c>
      <c r="M1" s="19" t="s">
        <v>2357</v>
      </c>
      <c r="N1" s="19" t="s">
        <v>2358</v>
      </c>
    </row>
    <row r="2" spans="1:14" ht="12.75" thickTop="1" x14ac:dyDescent="0.2">
      <c r="A2" t="s">
        <v>261</v>
      </c>
      <c r="B2" t="s">
        <v>262</v>
      </c>
      <c r="C2" t="s">
        <v>186</v>
      </c>
      <c r="F2">
        <v>0</v>
      </c>
      <c r="G2">
        <v>0</v>
      </c>
      <c r="K2">
        <v>0</v>
      </c>
      <c r="L2">
        <v>0</v>
      </c>
    </row>
    <row r="3" spans="1:14" x14ac:dyDescent="0.2">
      <c r="A3" t="s">
        <v>53</v>
      </c>
      <c r="B3" t="s">
        <v>263</v>
      </c>
      <c r="C3" t="s">
        <v>54</v>
      </c>
      <c r="F3">
        <v>0</v>
      </c>
      <c r="G3">
        <v>0</v>
      </c>
      <c r="K3">
        <v>0</v>
      </c>
      <c r="L3">
        <v>0</v>
      </c>
    </row>
    <row r="4" spans="1:14" x14ac:dyDescent="0.2">
      <c r="A4" t="s">
        <v>264</v>
      </c>
      <c r="B4" t="s">
        <v>265</v>
      </c>
      <c r="C4" t="s">
        <v>187</v>
      </c>
      <c r="F4">
        <v>0</v>
      </c>
      <c r="G4">
        <v>0</v>
      </c>
      <c r="K4">
        <v>0</v>
      </c>
      <c r="L4">
        <v>0</v>
      </c>
    </row>
    <row r="5" spans="1:14" x14ac:dyDescent="0.2">
      <c r="A5" t="s">
        <v>266</v>
      </c>
      <c r="B5" t="s">
        <v>267</v>
      </c>
      <c r="C5" t="s">
        <v>199</v>
      </c>
      <c r="F5">
        <v>0</v>
      </c>
      <c r="G5">
        <v>0</v>
      </c>
      <c r="K5">
        <v>0</v>
      </c>
      <c r="L5">
        <v>0</v>
      </c>
    </row>
    <row r="6" spans="1:14" x14ac:dyDescent="0.2">
      <c r="A6" t="s">
        <v>268</v>
      </c>
      <c r="B6" t="s">
        <v>269</v>
      </c>
      <c r="C6" t="s">
        <v>200</v>
      </c>
      <c r="F6">
        <v>0</v>
      </c>
      <c r="G6">
        <v>0</v>
      </c>
      <c r="K6">
        <v>0</v>
      </c>
      <c r="L6">
        <v>0</v>
      </c>
    </row>
    <row r="7" spans="1:14" x14ac:dyDescent="0.2">
      <c r="A7" t="s">
        <v>270</v>
      </c>
      <c r="B7" t="s">
        <v>271</v>
      </c>
      <c r="C7" t="s">
        <v>188</v>
      </c>
      <c r="F7">
        <v>0</v>
      </c>
      <c r="G7">
        <v>0</v>
      </c>
      <c r="K7">
        <v>0</v>
      </c>
      <c r="L7">
        <v>0</v>
      </c>
    </row>
    <row r="8" spans="1:14" x14ac:dyDescent="0.2">
      <c r="A8" t="s">
        <v>272</v>
      </c>
      <c r="B8" t="s">
        <v>273</v>
      </c>
      <c r="C8" t="s">
        <v>188</v>
      </c>
      <c r="F8">
        <v>0</v>
      </c>
      <c r="G8">
        <v>0</v>
      </c>
      <c r="K8">
        <v>0</v>
      </c>
      <c r="L8">
        <v>0</v>
      </c>
    </row>
    <row r="9" spans="1:14" x14ac:dyDescent="0.2">
      <c r="A9" t="s">
        <v>274</v>
      </c>
      <c r="B9" t="s">
        <v>275</v>
      </c>
      <c r="C9" t="s">
        <v>189</v>
      </c>
      <c r="F9">
        <v>0</v>
      </c>
      <c r="G9">
        <v>0</v>
      </c>
      <c r="K9">
        <v>0</v>
      </c>
      <c r="L9">
        <v>0</v>
      </c>
    </row>
    <row r="10" spans="1:14" x14ac:dyDescent="0.2">
      <c r="A10" t="s">
        <v>276</v>
      </c>
      <c r="B10" t="s">
        <v>277</v>
      </c>
      <c r="C10" t="s">
        <v>190</v>
      </c>
      <c r="F10">
        <v>0</v>
      </c>
      <c r="G10">
        <v>0</v>
      </c>
      <c r="K10">
        <v>0</v>
      </c>
      <c r="L10">
        <v>0</v>
      </c>
    </row>
    <row r="11" spans="1:14" x14ac:dyDescent="0.2">
      <c r="A11" t="s">
        <v>278</v>
      </c>
      <c r="B11" t="s">
        <v>279</v>
      </c>
      <c r="C11" t="s">
        <v>190</v>
      </c>
      <c r="F11">
        <v>0</v>
      </c>
      <c r="G11">
        <v>0</v>
      </c>
      <c r="K11">
        <v>0</v>
      </c>
      <c r="L11">
        <v>0</v>
      </c>
    </row>
    <row r="12" spans="1:14" x14ac:dyDescent="0.2">
      <c r="A12" t="s">
        <v>280</v>
      </c>
      <c r="B12" t="s">
        <v>281</v>
      </c>
      <c r="C12" t="s">
        <v>190</v>
      </c>
      <c r="F12">
        <v>0</v>
      </c>
      <c r="G12">
        <v>0</v>
      </c>
      <c r="K12">
        <v>0</v>
      </c>
      <c r="L12">
        <v>0</v>
      </c>
    </row>
    <row r="13" spans="1:14" x14ac:dyDescent="0.2">
      <c r="A13" t="s">
        <v>282</v>
      </c>
      <c r="B13" t="s">
        <v>283</v>
      </c>
      <c r="C13" t="s">
        <v>190</v>
      </c>
      <c r="F13">
        <v>0</v>
      </c>
      <c r="G13">
        <v>0</v>
      </c>
      <c r="K13">
        <v>0</v>
      </c>
      <c r="L13">
        <v>0</v>
      </c>
    </row>
    <row r="14" spans="1:14" x14ac:dyDescent="0.2">
      <c r="A14" t="s">
        <v>284</v>
      </c>
      <c r="B14" t="s">
        <v>285</v>
      </c>
      <c r="C14" t="s">
        <v>191</v>
      </c>
      <c r="F14">
        <v>0</v>
      </c>
      <c r="G14">
        <v>0</v>
      </c>
      <c r="K14">
        <v>0</v>
      </c>
      <c r="L14">
        <v>0</v>
      </c>
    </row>
    <row r="15" spans="1:14" x14ac:dyDescent="0.2">
      <c r="A15" t="s">
        <v>55</v>
      </c>
      <c r="B15" t="s">
        <v>286</v>
      </c>
      <c r="C15" t="s">
        <v>56</v>
      </c>
      <c r="F15">
        <v>0</v>
      </c>
      <c r="G15">
        <v>0</v>
      </c>
      <c r="K15">
        <v>0</v>
      </c>
      <c r="L15">
        <v>0</v>
      </c>
    </row>
    <row r="16" spans="1:14" x14ac:dyDescent="0.2">
      <c r="A16" t="s">
        <v>287</v>
      </c>
      <c r="B16" t="s">
        <v>288</v>
      </c>
      <c r="C16" t="s">
        <v>56</v>
      </c>
      <c r="F16">
        <v>0</v>
      </c>
      <c r="G16">
        <v>0</v>
      </c>
      <c r="K16">
        <v>0</v>
      </c>
      <c r="L16">
        <v>0</v>
      </c>
    </row>
    <row r="17" spans="1:12" x14ac:dyDescent="0.2">
      <c r="A17" t="s">
        <v>289</v>
      </c>
      <c r="B17" t="s">
        <v>290</v>
      </c>
      <c r="C17" t="s">
        <v>59</v>
      </c>
      <c r="F17">
        <v>0</v>
      </c>
      <c r="G17">
        <v>0</v>
      </c>
      <c r="K17">
        <v>0</v>
      </c>
      <c r="L17">
        <v>0</v>
      </c>
    </row>
    <row r="18" spans="1:12" x14ac:dyDescent="0.2">
      <c r="A18" t="s">
        <v>291</v>
      </c>
      <c r="B18" t="s">
        <v>292</v>
      </c>
      <c r="C18" t="s">
        <v>56</v>
      </c>
      <c r="F18">
        <v>0</v>
      </c>
      <c r="G18">
        <v>0</v>
      </c>
      <c r="K18">
        <v>0</v>
      </c>
      <c r="L18">
        <v>0</v>
      </c>
    </row>
    <row r="19" spans="1:12" x14ac:dyDescent="0.2">
      <c r="A19" t="s">
        <v>293</v>
      </c>
      <c r="B19" t="s">
        <v>294</v>
      </c>
      <c r="C19" t="s">
        <v>192</v>
      </c>
      <c r="F19">
        <v>0</v>
      </c>
      <c r="G19">
        <v>0</v>
      </c>
      <c r="K19">
        <v>0</v>
      </c>
      <c r="L19">
        <v>0</v>
      </c>
    </row>
    <row r="20" spans="1:12" x14ac:dyDescent="0.2">
      <c r="A20" t="s">
        <v>295</v>
      </c>
      <c r="B20" t="s">
        <v>296</v>
      </c>
      <c r="C20" t="s">
        <v>192</v>
      </c>
      <c r="F20">
        <v>0</v>
      </c>
      <c r="G20">
        <v>0</v>
      </c>
      <c r="K20">
        <v>0</v>
      </c>
      <c r="L20">
        <v>0</v>
      </c>
    </row>
    <row r="21" spans="1:12" x14ac:dyDescent="0.2">
      <c r="A21" t="s">
        <v>297</v>
      </c>
      <c r="B21" t="s">
        <v>298</v>
      </c>
      <c r="C21" t="s">
        <v>192</v>
      </c>
      <c r="F21">
        <v>0</v>
      </c>
      <c r="G21">
        <v>0</v>
      </c>
      <c r="K21">
        <v>0</v>
      </c>
      <c r="L21">
        <v>0</v>
      </c>
    </row>
    <row r="22" spans="1:12" x14ac:dyDescent="0.2">
      <c r="A22" t="s">
        <v>58</v>
      </c>
      <c r="B22" t="s">
        <v>299</v>
      </c>
      <c r="C22" t="s">
        <v>59</v>
      </c>
      <c r="F22">
        <v>0</v>
      </c>
      <c r="G22">
        <v>0</v>
      </c>
      <c r="K22">
        <v>0</v>
      </c>
      <c r="L22">
        <v>0</v>
      </c>
    </row>
    <row r="23" spans="1:12" x14ac:dyDescent="0.2">
      <c r="A23" t="s">
        <v>300</v>
      </c>
      <c r="B23" t="s">
        <v>301</v>
      </c>
      <c r="C23" t="s">
        <v>59</v>
      </c>
      <c r="F23">
        <v>0</v>
      </c>
      <c r="G23">
        <v>0</v>
      </c>
      <c r="K23">
        <v>0</v>
      </c>
      <c r="L23">
        <v>0</v>
      </c>
    </row>
    <row r="24" spans="1:12" x14ac:dyDescent="0.2">
      <c r="A24" t="s">
        <v>302</v>
      </c>
      <c r="B24" t="s">
        <v>303</v>
      </c>
      <c r="C24" t="s">
        <v>59</v>
      </c>
      <c r="F24">
        <v>0</v>
      </c>
      <c r="G24">
        <v>0</v>
      </c>
      <c r="K24">
        <v>0</v>
      </c>
      <c r="L24">
        <v>0</v>
      </c>
    </row>
    <row r="25" spans="1:12" x14ac:dyDescent="0.2">
      <c r="A25" t="s">
        <v>304</v>
      </c>
      <c r="B25" t="s">
        <v>305</v>
      </c>
      <c r="C25" t="s">
        <v>59</v>
      </c>
      <c r="F25">
        <v>0</v>
      </c>
      <c r="G25">
        <v>0</v>
      </c>
      <c r="K25">
        <v>0</v>
      </c>
      <c r="L25">
        <v>0</v>
      </c>
    </row>
    <row r="26" spans="1:12" x14ac:dyDescent="0.2">
      <c r="A26" t="s">
        <v>306</v>
      </c>
      <c r="B26" t="s">
        <v>307</v>
      </c>
      <c r="C26" t="s">
        <v>59</v>
      </c>
      <c r="F26">
        <v>0</v>
      </c>
      <c r="G26">
        <v>0</v>
      </c>
      <c r="K26">
        <v>0</v>
      </c>
      <c r="L26">
        <v>0</v>
      </c>
    </row>
    <row r="27" spans="1:12" x14ac:dyDescent="0.2">
      <c r="A27" t="s">
        <v>308</v>
      </c>
      <c r="B27" t="s">
        <v>309</v>
      </c>
      <c r="C27" t="s">
        <v>59</v>
      </c>
      <c r="F27">
        <v>0</v>
      </c>
      <c r="G27">
        <v>0</v>
      </c>
      <c r="K27">
        <v>0</v>
      </c>
      <c r="L27">
        <v>0</v>
      </c>
    </row>
    <row r="28" spans="1:12" x14ac:dyDescent="0.2">
      <c r="A28" t="s">
        <v>60</v>
      </c>
      <c r="B28" t="s">
        <v>310</v>
      </c>
      <c r="C28" t="s">
        <v>61</v>
      </c>
      <c r="F28">
        <v>0</v>
      </c>
      <c r="G28">
        <v>0</v>
      </c>
      <c r="K28">
        <v>0</v>
      </c>
      <c r="L28">
        <v>0</v>
      </c>
    </row>
    <row r="29" spans="1:12" x14ac:dyDescent="0.2">
      <c r="A29" t="s">
        <v>311</v>
      </c>
      <c r="B29" t="s">
        <v>312</v>
      </c>
      <c r="C29" t="s">
        <v>197</v>
      </c>
      <c r="F29">
        <v>0</v>
      </c>
      <c r="G29">
        <v>0</v>
      </c>
      <c r="K29">
        <v>0</v>
      </c>
      <c r="L29">
        <v>0</v>
      </c>
    </row>
    <row r="30" spans="1:12" x14ac:dyDescent="0.2">
      <c r="A30" t="s">
        <v>313</v>
      </c>
      <c r="B30" t="s">
        <v>314</v>
      </c>
      <c r="C30" t="s">
        <v>193</v>
      </c>
      <c r="F30">
        <v>0</v>
      </c>
      <c r="G30">
        <v>0</v>
      </c>
      <c r="K30">
        <v>0</v>
      </c>
      <c r="L30">
        <v>0</v>
      </c>
    </row>
    <row r="31" spans="1:12" x14ac:dyDescent="0.2">
      <c r="A31" t="s">
        <v>315</v>
      </c>
      <c r="B31" t="s">
        <v>316</v>
      </c>
      <c r="C31" t="s">
        <v>193</v>
      </c>
      <c r="F31">
        <v>0</v>
      </c>
      <c r="G31">
        <v>0</v>
      </c>
      <c r="K31">
        <v>0</v>
      </c>
      <c r="L31">
        <v>0</v>
      </c>
    </row>
    <row r="32" spans="1:12" x14ac:dyDescent="0.2">
      <c r="A32" t="s">
        <v>317</v>
      </c>
      <c r="B32" t="s">
        <v>318</v>
      </c>
      <c r="C32" t="s">
        <v>193</v>
      </c>
      <c r="F32">
        <v>0</v>
      </c>
      <c r="G32">
        <v>0</v>
      </c>
      <c r="K32">
        <v>0</v>
      </c>
      <c r="L32">
        <v>0</v>
      </c>
    </row>
    <row r="33" spans="1:12" x14ac:dyDescent="0.2">
      <c r="A33" t="s">
        <v>319</v>
      </c>
      <c r="B33" t="s">
        <v>320</v>
      </c>
      <c r="C33" t="s">
        <v>194</v>
      </c>
      <c r="F33">
        <v>0</v>
      </c>
      <c r="G33">
        <v>0</v>
      </c>
      <c r="K33">
        <v>0</v>
      </c>
      <c r="L33">
        <v>0</v>
      </c>
    </row>
    <row r="34" spans="1:12" x14ac:dyDescent="0.2">
      <c r="A34" t="s">
        <v>321</v>
      </c>
      <c r="B34" t="s">
        <v>322</v>
      </c>
      <c r="C34" t="s">
        <v>194</v>
      </c>
      <c r="F34">
        <v>0</v>
      </c>
      <c r="G34">
        <v>0</v>
      </c>
      <c r="K34">
        <v>0</v>
      </c>
      <c r="L34">
        <v>0</v>
      </c>
    </row>
    <row r="35" spans="1:12" x14ac:dyDescent="0.2">
      <c r="A35" t="s">
        <v>323</v>
      </c>
      <c r="B35" t="s">
        <v>324</v>
      </c>
      <c r="C35" t="s">
        <v>194</v>
      </c>
      <c r="F35">
        <v>0</v>
      </c>
      <c r="G35">
        <v>0</v>
      </c>
      <c r="K35">
        <v>0</v>
      </c>
      <c r="L35">
        <v>0</v>
      </c>
    </row>
    <row r="36" spans="1:12" x14ac:dyDescent="0.2">
      <c r="A36" t="s">
        <v>325</v>
      </c>
      <c r="B36" t="s">
        <v>326</v>
      </c>
      <c r="C36" t="s">
        <v>194</v>
      </c>
      <c r="F36">
        <v>0</v>
      </c>
      <c r="G36">
        <v>0</v>
      </c>
      <c r="K36">
        <v>0</v>
      </c>
      <c r="L36">
        <v>0</v>
      </c>
    </row>
    <row r="37" spans="1:12" x14ac:dyDescent="0.2">
      <c r="A37" t="s">
        <v>327</v>
      </c>
      <c r="B37" t="s">
        <v>328</v>
      </c>
      <c r="C37" t="s">
        <v>174</v>
      </c>
      <c r="F37" t="s">
        <v>1955</v>
      </c>
      <c r="G37">
        <v>0</v>
      </c>
      <c r="K37" t="s">
        <v>1955</v>
      </c>
      <c r="L37">
        <v>0</v>
      </c>
    </row>
    <row r="38" spans="1:12" x14ac:dyDescent="0.2">
      <c r="A38" t="s">
        <v>329</v>
      </c>
      <c r="B38" t="s">
        <v>330</v>
      </c>
      <c r="C38" t="s">
        <v>174</v>
      </c>
      <c r="F38" t="s">
        <v>1956</v>
      </c>
      <c r="G38">
        <v>0</v>
      </c>
      <c r="K38" t="s">
        <v>1956</v>
      </c>
      <c r="L38">
        <v>0</v>
      </c>
    </row>
    <row r="39" spans="1:12" x14ac:dyDescent="0.2">
      <c r="A39" t="s">
        <v>331</v>
      </c>
      <c r="B39" t="s">
        <v>332</v>
      </c>
      <c r="C39" t="s">
        <v>174</v>
      </c>
      <c r="F39" t="s">
        <v>1957</v>
      </c>
      <c r="G39">
        <v>0</v>
      </c>
      <c r="K39" t="s">
        <v>1957</v>
      </c>
      <c r="L39">
        <v>0</v>
      </c>
    </row>
    <row r="40" spans="1:12" x14ac:dyDescent="0.2">
      <c r="A40" t="s">
        <v>333</v>
      </c>
      <c r="B40" t="s">
        <v>334</v>
      </c>
      <c r="C40" t="s">
        <v>174</v>
      </c>
      <c r="F40" t="s">
        <v>1958</v>
      </c>
      <c r="G40">
        <v>0</v>
      </c>
      <c r="K40" t="s">
        <v>1958</v>
      </c>
      <c r="L40">
        <v>0</v>
      </c>
    </row>
    <row r="41" spans="1:12" x14ac:dyDescent="0.2">
      <c r="A41" t="s">
        <v>335</v>
      </c>
      <c r="B41" t="s">
        <v>336</v>
      </c>
      <c r="C41" t="s">
        <v>174</v>
      </c>
      <c r="F41" t="s">
        <v>1959</v>
      </c>
      <c r="G41">
        <v>0</v>
      </c>
      <c r="K41" t="s">
        <v>1959</v>
      </c>
      <c r="L41">
        <v>0</v>
      </c>
    </row>
    <row r="42" spans="1:12" x14ac:dyDescent="0.2">
      <c r="A42" t="s">
        <v>337</v>
      </c>
      <c r="B42" t="s">
        <v>338</v>
      </c>
      <c r="C42" t="s">
        <v>174</v>
      </c>
      <c r="F42" t="s">
        <v>1960</v>
      </c>
      <c r="G42">
        <v>0</v>
      </c>
      <c r="K42" t="s">
        <v>1960</v>
      </c>
      <c r="L42">
        <v>0</v>
      </c>
    </row>
    <row r="43" spans="1:12" x14ac:dyDescent="0.2">
      <c r="A43" t="s">
        <v>339</v>
      </c>
      <c r="B43" t="s">
        <v>340</v>
      </c>
      <c r="C43" t="s">
        <v>174</v>
      </c>
      <c r="F43" t="s">
        <v>1961</v>
      </c>
      <c r="G43">
        <v>0</v>
      </c>
      <c r="K43" t="s">
        <v>1961</v>
      </c>
      <c r="L43">
        <v>0</v>
      </c>
    </row>
    <row r="44" spans="1:12" x14ac:dyDescent="0.2">
      <c r="A44" t="s">
        <v>341</v>
      </c>
      <c r="B44" t="s">
        <v>342</v>
      </c>
      <c r="C44" t="s">
        <v>174</v>
      </c>
      <c r="F44" t="s">
        <v>1962</v>
      </c>
      <c r="G44">
        <v>0</v>
      </c>
      <c r="K44" t="s">
        <v>1962</v>
      </c>
      <c r="L44">
        <v>0</v>
      </c>
    </row>
    <row r="45" spans="1:12" x14ac:dyDescent="0.2">
      <c r="A45" t="s">
        <v>343</v>
      </c>
      <c r="B45" t="s">
        <v>344</v>
      </c>
      <c r="C45" t="s">
        <v>29</v>
      </c>
      <c r="D45" t="s">
        <v>27</v>
      </c>
      <c r="F45" t="s">
        <v>1963</v>
      </c>
      <c r="G45">
        <v>0</v>
      </c>
      <c r="J45" t="s">
        <v>27</v>
      </c>
      <c r="K45" t="s">
        <v>1963</v>
      </c>
      <c r="L45">
        <v>0</v>
      </c>
    </row>
    <row r="46" spans="1:12" x14ac:dyDescent="0.2">
      <c r="A46" t="s">
        <v>345</v>
      </c>
      <c r="B46" t="s">
        <v>346</v>
      </c>
      <c r="C46" t="s">
        <v>29</v>
      </c>
      <c r="D46" t="s">
        <v>27</v>
      </c>
      <c r="F46">
        <v>0</v>
      </c>
      <c r="G46">
        <v>0</v>
      </c>
      <c r="J46" t="s">
        <v>27</v>
      </c>
      <c r="K46">
        <v>0</v>
      </c>
      <c r="L46">
        <v>0</v>
      </c>
    </row>
    <row r="47" spans="1:12" x14ac:dyDescent="0.2">
      <c r="A47" t="s">
        <v>347</v>
      </c>
      <c r="B47" t="s">
        <v>348</v>
      </c>
      <c r="C47" t="s">
        <v>29</v>
      </c>
      <c r="D47" t="s">
        <v>27</v>
      </c>
      <c r="F47">
        <v>0</v>
      </c>
      <c r="G47">
        <v>0</v>
      </c>
      <c r="J47" t="s">
        <v>27</v>
      </c>
      <c r="K47">
        <v>0</v>
      </c>
      <c r="L47">
        <v>0</v>
      </c>
    </row>
    <row r="48" spans="1:12" x14ac:dyDescent="0.2">
      <c r="A48" t="s">
        <v>349</v>
      </c>
      <c r="B48" t="s">
        <v>350</v>
      </c>
      <c r="C48" t="s">
        <v>29</v>
      </c>
      <c r="D48" t="s">
        <v>27</v>
      </c>
      <c r="F48">
        <v>0</v>
      </c>
      <c r="G48">
        <v>0</v>
      </c>
      <c r="J48" t="s">
        <v>27</v>
      </c>
      <c r="K48">
        <v>0</v>
      </c>
      <c r="L48">
        <v>0</v>
      </c>
    </row>
    <row r="49" spans="1:14" x14ac:dyDescent="0.2">
      <c r="A49" t="s">
        <v>351</v>
      </c>
      <c r="B49" t="s">
        <v>344</v>
      </c>
      <c r="C49" t="s">
        <v>29</v>
      </c>
      <c r="D49" t="s">
        <v>27</v>
      </c>
      <c r="F49">
        <v>0</v>
      </c>
      <c r="G49">
        <v>0</v>
      </c>
      <c r="J49" t="s">
        <v>27</v>
      </c>
      <c r="K49">
        <v>0</v>
      </c>
      <c r="L49">
        <v>0</v>
      </c>
    </row>
    <row r="50" spans="1:14" x14ac:dyDescent="0.2">
      <c r="A50" t="s">
        <v>352</v>
      </c>
      <c r="B50" t="s">
        <v>353</v>
      </c>
      <c r="C50" t="s">
        <v>173</v>
      </c>
      <c r="D50" t="s">
        <v>27</v>
      </c>
      <c r="F50">
        <v>0</v>
      </c>
      <c r="G50">
        <v>0</v>
      </c>
      <c r="J50" t="s">
        <v>27</v>
      </c>
      <c r="K50">
        <v>0</v>
      </c>
      <c r="L50">
        <v>0</v>
      </c>
    </row>
    <row r="51" spans="1:14" x14ac:dyDescent="0.2">
      <c r="A51" t="s">
        <v>354</v>
      </c>
      <c r="B51" t="s">
        <v>355</v>
      </c>
      <c r="C51" t="s">
        <v>173</v>
      </c>
      <c r="D51" t="s">
        <v>27</v>
      </c>
      <c r="F51">
        <v>0</v>
      </c>
      <c r="G51">
        <v>0</v>
      </c>
      <c r="J51" t="s">
        <v>27</v>
      </c>
      <c r="K51">
        <v>0</v>
      </c>
      <c r="L51">
        <v>0</v>
      </c>
    </row>
    <row r="52" spans="1:14" x14ac:dyDescent="0.2">
      <c r="A52" t="s">
        <v>356</v>
      </c>
      <c r="B52" t="s">
        <v>357</v>
      </c>
      <c r="C52" t="s">
        <v>173</v>
      </c>
      <c r="D52" t="s">
        <v>27</v>
      </c>
      <c r="F52">
        <v>0</v>
      </c>
      <c r="G52">
        <v>0</v>
      </c>
      <c r="J52" t="s">
        <v>27</v>
      </c>
      <c r="K52">
        <v>0</v>
      </c>
      <c r="L52">
        <v>0</v>
      </c>
    </row>
    <row r="53" spans="1:14" x14ac:dyDescent="0.2">
      <c r="A53" t="s">
        <v>358</v>
      </c>
      <c r="B53" t="s">
        <v>359</v>
      </c>
      <c r="C53" t="s">
        <v>173</v>
      </c>
      <c r="D53" t="s">
        <v>27</v>
      </c>
      <c r="F53">
        <v>0</v>
      </c>
      <c r="G53">
        <v>0</v>
      </c>
      <c r="J53" t="s">
        <v>27</v>
      </c>
      <c r="K53">
        <v>0</v>
      </c>
      <c r="L53">
        <v>0</v>
      </c>
    </row>
    <row r="54" spans="1:14" x14ac:dyDescent="0.2">
      <c r="A54" t="s">
        <v>360</v>
      </c>
      <c r="B54" t="s">
        <v>361</v>
      </c>
      <c r="C54" t="s">
        <v>173</v>
      </c>
      <c r="D54" t="s">
        <v>27</v>
      </c>
      <c r="F54">
        <v>0</v>
      </c>
      <c r="G54">
        <v>0</v>
      </c>
      <c r="J54" t="s">
        <v>27</v>
      </c>
      <c r="K54">
        <v>0</v>
      </c>
      <c r="L54">
        <v>0</v>
      </c>
    </row>
    <row r="55" spans="1:14" x14ac:dyDescent="0.2">
      <c r="A55" t="s">
        <v>362</v>
      </c>
      <c r="B55" t="s">
        <v>363</v>
      </c>
      <c r="C55" t="s">
        <v>173</v>
      </c>
      <c r="D55" t="s">
        <v>27</v>
      </c>
      <c r="F55">
        <v>0</v>
      </c>
      <c r="G55">
        <v>0</v>
      </c>
      <c r="J55" t="s">
        <v>27</v>
      </c>
      <c r="K55">
        <v>0</v>
      </c>
      <c r="L55">
        <v>0</v>
      </c>
    </row>
    <row r="56" spans="1:14" x14ac:dyDescent="0.2">
      <c r="A56" t="s">
        <v>364</v>
      </c>
      <c r="B56" t="s">
        <v>365</v>
      </c>
      <c r="C56" t="s">
        <v>173</v>
      </c>
      <c r="D56" t="s">
        <v>27</v>
      </c>
      <c r="F56">
        <v>0</v>
      </c>
      <c r="G56">
        <v>0</v>
      </c>
      <c r="J56" t="s">
        <v>27</v>
      </c>
      <c r="K56">
        <v>0</v>
      </c>
      <c r="L56">
        <v>0</v>
      </c>
    </row>
    <row r="57" spans="1:14" x14ac:dyDescent="0.2">
      <c r="A57" t="s">
        <v>366</v>
      </c>
      <c r="B57" t="s">
        <v>367</v>
      </c>
      <c r="C57" t="s">
        <v>173</v>
      </c>
      <c r="D57" t="s">
        <v>27</v>
      </c>
      <c r="F57" t="s">
        <v>1964</v>
      </c>
      <c r="G57">
        <v>0</v>
      </c>
      <c r="J57" t="s">
        <v>27</v>
      </c>
      <c r="K57" t="s">
        <v>1964</v>
      </c>
      <c r="L57">
        <v>0</v>
      </c>
      <c r="M57" t="s">
        <v>2327</v>
      </c>
      <c r="N57" t="s">
        <v>2327</v>
      </c>
    </row>
    <row r="58" spans="1:14" x14ac:dyDescent="0.2">
      <c r="A58" t="s">
        <v>368</v>
      </c>
      <c r="B58" t="s">
        <v>369</v>
      </c>
      <c r="C58" t="s">
        <v>173</v>
      </c>
      <c r="D58" t="s">
        <v>27</v>
      </c>
      <c r="F58" t="s">
        <v>1964</v>
      </c>
      <c r="G58">
        <v>0</v>
      </c>
      <c r="J58" t="s">
        <v>27</v>
      </c>
      <c r="K58" t="s">
        <v>1964</v>
      </c>
      <c r="L58">
        <v>0</v>
      </c>
      <c r="M58" t="s">
        <v>2327</v>
      </c>
      <c r="N58" t="s">
        <v>2327</v>
      </c>
    </row>
    <row r="59" spans="1:14" x14ac:dyDescent="0.2">
      <c r="A59" t="s">
        <v>370</v>
      </c>
      <c r="B59" t="s">
        <v>371</v>
      </c>
      <c r="C59" t="s">
        <v>29</v>
      </c>
      <c r="F59" t="s">
        <v>1965</v>
      </c>
      <c r="G59" t="s">
        <v>1966</v>
      </c>
      <c r="K59" t="s">
        <v>1965</v>
      </c>
      <c r="L59" t="s">
        <v>1966</v>
      </c>
    </row>
    <row r="60" spans="1:14" x14ac:dyDescent="0.2">
      <c r="A60" t="s">
        <v>372</v>
      </c>
      <c r="B60" t="s">
        <v>373</v>
      </c>
      <c r="C60" t="s">
        <v>29</v>
      </c>
      <c r="F60" t="s">
        <v>1963</v>
      </c>
      <c r="G60">
        <v>0</v>
      </c>
      <c r="K60" t="s">
        <v>1963</v>
      </c>
      <c r="L60">
        <v>0</v>
      </c>
    </row>
    <row r="61" spans="1:14" x14ac:dyDescent="0.2">
      <c r="A61" t="s">
        <v>374</v>
      </c>
      <c r="B61" t="s">
        <v>375</v>
      </c>
      <c r="C61" t="s">
        <v>29</v>
      </c>
      <c r="F61" t="s">
        <v>1967</v>
      </c>
      <c r="G61">
        <v>0</v>
      </c>
      <c r="K61" t="s">
        <v>1967</v>
      </c>
      <c r="L61">
        <v>0</v>
      </c>
    </row>
    <row r="62" spans="1:14" x14ac:dyDescent="0.2">
      <c r="A62" t="s">
        <v>376</v>
      </c>
      <c r="B62" t="s">
        <v>377</v>
      </c>
      <c r="C62" t="s">
        <v>29</v>
      </c>
      <c r="F62" t="s">
        <v>1964</v>
      </c>
      <c r="G62">
        <v>0</v>
      </c>
      <c r="K62" t="s">
        <v>1964</v>
      </c>
      <c r="L62">
        <v>0</v>
      </c>
      <c r="M62" t="s">
        <v>2327</v>
      </c>
      <c r="N62" t="s">
        <v>2327</v>
      </c>
    </row>
    <row r="63" spans="1:14" x14ac:dyDescent="0.2">
      <c r="A63" t="s">
        <v>378</v>
      </c>
      <c r="B63" t="s">
        <v>379</v>
      </c>
      <c r="C63" t="s">
        <v>29</v>
      </c>
      <c r="F63" t="s">
        <v>1964</v>
      </c>
      <c r="G63">
        <v>0</v>
      </c>
      <c r="K63" t="s">
        <v>1964</v>
      </c>
      <c r="L63">
        <v>0</v>
      </c>
      <c r="M63" t="s">
        <v>2327</v>
      </c>
      <c r="N63" t="s">
        <v>2327</v>
      </c>
    </row>
    <row r="64" spans="1:14" x14ac:dyDescent="0.2">
      <c r="A64" t="s">
        <v>380</v>
      </c>
      <c r="B64" t="s">
        <v>381</v>
      </c>
      <c r="C64" t="s">
        <v>29</v>
      </c>
      <c r="F64" t="s">
        <v>1965</v>
      </c>
      <c r="G64" t="s">
        <v>1966</v>
      </c>
      <c r="K64" t="s">
        <v>1965</v>
      </c>
      <c r="L64" t="s">
        <v>1966</v>
      </c>
    </row>
    <row r="65" spans="1:12" x14ac:dyDescent="0.2">
      <c r="A65" t="s">
        <v>382</v>
      </c>
      <c r="B65" t="s">
        <v>383</v>
      </c>
      <c r="C65" t="s">
        <v>29</v>
      </c>
      <c r="F65" t="s">
        <v>1963</v>
      </c>
      <c r="G65">
        <v>0</v>
      </c>
      <c r="K65" t="s">
        <v>1963</v>
      </c>
      <c r="L65">
        <v>0</v>
      </c>
    </row>
    <row r="66" spans="1:12" x14ac:dyDescent="0.2">
      <c r="A66" t="s">
        <v>384</v>
      </c>
      <c r="B66" t="s">
        <v>385</v>
      </c>
      <c r="C66" t="s">
        <v>29</v>
      </c>
      <c r="F66">
        <v>0</v>
      </c>
      <c r="G66">
        <v>0</v>
      </c>
      <c r="K66">
        <v>0</v>
      </c>
      <c r="L66">
        <v>0</v>
      </c>
    </row>
    <row r="67" spans="1:12" x14ac:dyDescent="0.2">
      <c r="A67" t="s">
        <v>386</v>
      </c>
      <c r="B67" t="s">
        <v>387</v>
      </c>
      <c r="C67" t="s">
        <v>29</v>
      </c>
      <c r="F67">
        <v>0</v>
      </c>
      <c r="G67">
        <v>0</v>
      </c>
      <c r="K67">
        <v>0</v>
      </c>
      <c r="L67">
        <v>0</v>
      </c>
    </row>
    <row r="68" spans="1:12" x14ac:dyDescent="0.2">
      <c r="A68" t="s">
        <v>388</v>
      </c>
      <c r="B68" t="s">
        <v>389</v>
      </c>
      <c r="C68" t="s">
        <v>63</v>
      </c>
      <c r="F68" t="s">
        <v>1968</v>
      </c>
      <c r="G68">
        <v>0</v>
      </c>
      <c r="K68" t="s">
        <v>1968</v>
      </c>
      <c r="L68">
        <v>0</v>
      </c>
    </row>
    <row r="69" spans="1:12" x14ac:dyDescent="0.2">
      <c r="A69" t="s">
        <v>390</v>
      </c>
      <c r="B69" t="s">
        <v>391</v>
      </c>
      <c r="C69" t="s">
        <v>63</v>
      </c>
      <c r="F69" t="s">
        <v>1968</v>
      </c>
      <c r="G69">
        <v>0</v>
      </c>
      <c r="K69" t="s">
        <v>1968</v>
      </c>
      <c r="L69">
        <v>0</v>
      </c>
    </row>
    <row r="70" spans="1:12" x14ac:dyDescent="0.2">
      <c r="A70" t="s">
        <v>62</v>
      </c>
      <c r="B70" t="s">
        <v>392</v>
      </c>
      <c r="C70" t="s">
        <v>63</v>
      </c>
      <c r="F70" t="s">
        <v>1969</v>
      </c>
      <c r="G70">
        <v>0</v>
      </c>
      <c r="K70" t="s">
        <v>1969</v>
      </c>
      <c r="L70">
        <v>0</v>
      </c>
    </row>
    <row r="71" spans="1:12" x14ac:dyDescent="0.2">
      <c r="A71" t="s">
        <v>393</v>
      </c>
      <c r="B71" t="s">
        <v>394</v>
      </c>
      <c r="C71" t="s">
        <v>63</v>
      </c>
      <c r="F71" t="s">
        <v>1970</v>
      </c>
      <c r="G71">
        <v>0</v>
      </c>
      <c r="K71" t="s">
        <v>1970</v>
      </c>
      <c r="L71">
        <v>0</v>
      </c>
    </row>
    <row r="72" spans="1:12" x14ac:dyDescent="0.2">
      <c r="A72" t="s">
        <v>395</v>
      </c>
      <c r="B72" t="s">
        <v>396</v>
      </c>
      <c r="C72" t="s">
        <v>63</v>
      </c>
      <c r="F72" t="s">
        <v>1971</v>
      </c>
      <c r="G72">
        <v>0</v>
      </c>
      <c r="K72" t="s">
        <v>1971</v>
      </c>
      <c r="L72">
        <v>0</v>
      </c>
    </row>
    <row r="73" spans="1:12" x14ac:dyDescent="0.2">
      <c r="A73" t="s">
        <v>397</v>
      </c>
      <c r="B73" t="s">
        <v>398</v>
      </c>
      <c r="C73" t="s">
        <v>184</v>
      </c>
      <c r="F73">
        <v>0</v>
      </c>
      <c r="G73">
        <v>0</v>
      </c>
      <c r="K73">
        <v>0</v>
      </c>
      <c r="L73">
        <v>0</v>
      </c>
    </row>
    <row r="74" spans="1:12" x14ac:dyDescent="0.2">
      <c r="A74" t="s">
        <v>399</v>
      </c>
      <c r="B74" t="s">
        <v>400</v>
      </c>
      <c r="C74" t="s">
        <v>63</v>
      </c>
      <c r="F74" t="s">
        <v>1972</v>
      </c>
      <c r="G74">
        <v>0</v>
      </c>
      <c r="K74" t="s">
        <v>1972</v>
      </c>
      <c r="L74">
        <v>0</v>
      </c>
    </row>
    <row r="75" spans="1:12" x14ac:dyDescent="0.2">
      <c r="A75" t="s">
        <v>401</v>
      </c>
      <c r="B75" t="s">
        <v>402</v>
      </c>
      <c r="C75" t="s">
        <v>66</v>
      </c>
      <c r="F75" t="s">
        <v>1973</v>
      </c>
      <c r="G75">
        <v>0</v>
      </c>
      <c r="K75" t="s">
        <v>1973</v>
      </c>
      <c r="L75">
        <v>0</v>
      </c>
    </row>
    <row r="76" spans="1:12" x14ac:dyDescent="0.2">
      <c r="A76" t="s">
        <v>403</v>
      </c>
      <c r="B76" t="s">
        <v>404</v>
      </c>
      <c r="C76" t="s">
        <v>66</v>
      </c>
      <c r="F76" t="s">
        <v>1973</v>
      </c>
      <c r="G76">
        <v>0</v>
      </c>
      <c r="K76" t="s">
        <v>1973</v>
      </c>
      <c r="L76">
        <v>0</v>
      </c>
    </row>
    <row r="77" spans="1:12" x14ac:dyDescent="0.2">
      <c r="A77" t="s">
        <v>405</v>
      </c>
      <c r="B77" t="s">
        <v>406</v>
      </c>
      <c r="C77" t="s">
        <v>66</v>
      </c>
      <c r="F77" t="s">
        <v>1973</v>
      </c>
      <c r="G77">
        <v>0</v>
      </c>
      <c r="K77" t="s">
        <v>1973</v>
      </c>
      <c r="L77">
        <v>0</v>
      </c>
    </row>
    <row r="78" spans="1:12" x14ac:dyDescent="0.2">
      <c r="A78" t="s">
        <v>64</v>
      </c>
      <c r="B78" t="s">
        <v>407</v>
      </c>
      <c r="C78" t="s">
        <v>66</v>
      </c>
      <c r="F78" t="s">
        <v>65</v>
      </c>
      <c r="G78">
        <v>0</v>
      </c>
      <c r="K78" t="s">
        <v>65</v>
      </c>
      <c r="L78">
        <v>0</v>
      </c>
    </row>
    <row r="79" spans="1:12" x14ac:dyDescent="0.2">
      <c r="A79" t="s">
        <v>67</v>
      </c>
      <c r="B79" t="s">
        <v>408</v>
      </c>
      <c r="C79" t="s">
        <v>66</v>
      </c>
      <c r="F79" t="s">
        <v>1974</v>
      </c>
      <c r="G79">
        <v>0</v>
      </c>
      <c r="K79" t="s">
        <v>1974</v>
      </c>
      <c r="L79">
        <v>0</v>
      </c>
    </row>
    <row r="80" spans="1:12" x14ac:dyDescent="0.2">
      <c r="A80" t="s">
        <v>68</v>
      </c>
      <c r="B80" t="s">
        <v>409</v>
      </c>
      <c r="C80" t="s">
        <v>66</v>
      </c>
      <c r="F80" t="s">
        <v>1974</v>
      </c>
      <c r="G80">
        <v>0</v>
      </c>
      <c r="K80" t="s">
        <v>1974</v>
      </c>
      <c r="L80">
        <v>0</v>
      </c>
    </row>
    <row r="81" spans="1:12" x14ac:dyDescent="0.2">
      <c r="A81" t="s">
        <v>69</v>
      </c>
      <c r="B81" t="s">
        <v>410</v>
      </c>
      <c r="C81" t="s">
        <v>66</v>
      </c>
      <c r="F81" t="s">
        <v>1974</v>
      </c>
      <c r="G81">
        <v>0</v>
      </c>
      <c r="K81" t="s">
        <v>1974</v>
      </c>
      <c r="L81">
        <v>0</v>
      </c>
    </row>
    <row r="82" spans="1:12" x14ac:dyDescent="0.2">
      <c r="A82" t="s">
        <v>411</v>
      </c>
      <c r="B82" t="s">
        <v>412</v>
      </c>
      <c r="C82" t="s">
        <v>66</v>
      </c>
      <c r="F82" t="s">
        <v>1974</v>
      </c>
      <c r="G82">
        <v>0</v>
      </c>
      <c r="K82" t="s">
        <v>1974</v>
      </c>
      <c r="L82">
        <v>0</v>
      </c>
    </row>
    <row r="83" spans="1:12" x14ac:dyDescent="0.2">
      <c r="A83" t="s">
        <v>413</v>
      </c>
      <c r="B83" t="s">
        <v>414</v>
      </c>
      <c r="C83" t="s">
        <v>24</v>
      </c>
      <c r="F83" t="s">
        <v>1974</v>
      </c>
      <c r="G83">
        <v>0</v>
      </c>
      <c r="K83" t="s">
        <v>1974</v>
      </c>
      <c r="L83">
        <v>0</v>
      </c>
    </row>
    <row r="84" spans="1:12" x14ac:dyDescent="0.2">
      <c r="A84" t="s">
        <v>70</v>
      </c>
      <c r="B84" t="s">
        <v>415</v>
      </c>
      <c r="C84" t="s">
        <v>66</v>
      </c>
      <c r="F84" t="s">
        <v>1975</v>
      </c>
      <c r="G84">
        <v>0</v>
      </c>
      <c r="K84" t="s">
        <v>1975</v>
      </c>
      <c r="L84">
        <v>0</v>
      </c>
    </row>
    <row r="85" spans="1:12" x14ac:dyDescent="0.2">
      <c r="A85" t="s">
        <v>416</v>
      </c>
      <c r="B85" t="s">
        <v>417</v>
      </c>
      <c r="C85" t="s">
        <v>66</v>
      </c>
      <c r="F85" t="s">
        <v>1976</v>
      </c>
      <c r="G85">
        <v>0</v>
      </c>
      <c r="K85" t="s">
        <v>1976</v>
      </c>
      <c r="L85">
        <v>0</v>
      </c>
    </row>
    <row r="86" spans="1:12" x14ac:dyDescent="0.2">
      <c r="A86" t="s">
        <v>418</v>
      </c>
      <c r="B86" t="s">
        <v>419</v>
      </c>
      <c r="C86" t="s">
        <v>66</v>
      </c>
      <c r="F86" t="s">
        <v>1977</v>
      </c>
      <c r="G86">
        <v>0</v>
      </c>
      <c r="K86" t="s">
        <v>1977</v>
      </c>
      <c r="L86">
        <v>0</v>
      </c>
    </row>
    <row r="87" spans="1:12" x14ac:dyDescent="0.2">
      <c r="A87" t="s">
        <v>420</v>
      </c>
      <c r="B87" t="s">
        <v>421</v>
      </c>
      <c r="C87" t="s">
        <v>66</v>
      </c>
      <c r="F87" t="s">
        <v>1978</v>
      </c>
      <c r="G87">
        <v>0</v>
      </c>
      <c r="K87" t="s">
        <v>1978</v>
      </c>
      <c r="L87">
        <v>0</v>
      </c>
    </row>
    <row r="88" spans="1:12" x14ac:dyDescent="0.2">
      <c r="A88" t="s">
        <v>422</v>
      </c>
      <c r="B88" t="s">
        <v>423</v>
      </c>
      <c r="C88" t="s">
        <v>66</v>
      </c>
      <c r="F88" t="s">
        <v>1974</v>
      </c>
      <c r="G88">
        <v>0</v>
      </c>
      <c r="K88" t="s">
        <v>1974</v>
      </c>
      <c r="L88">
        <v>0</v>
      </c>
    </row>
    <row r="89" spans="1:12" x14ac:dyDescent="0.2">
      <c r="A89" t="s">
        <v>424</v>
      </c>
      <c r="B89" t="s">
        <v>425</v>
      </c>
      <c r="C89" t="s">
        <v>66</v>
      </c>
      <c r="F89" t="s">
        <v>1975</v>
      </c>
      <c r="G89">
        <v>0</v>
      </c>
      <c r="K89" t="s">
        <v>1975</v>
      </c>
      <c r="L89">
        <v>0</v>
      </c>
    </row>
    <row r="90" spans="1:12" x14ac:dyDescent="0.2">
      <c r="A90" t="s">
        <v>426</v>
      </c>
      <c r="B90" t="s">
        <v>427</v>
      </c>
      <c r="C90" t="s">
        <v>66</v>
      </c>
      <c r="F90" t="s">
        <v>1978</v>
      </c>
      <c r="G90">
        <v>0</v>
      </c>
      <c r="K90" t="s">
        <v>1978</v>
      </c>
      <c r="L90">
        <v>0</v>
      </c>
    </row>
    <row r="91" spans="1:12" x14ac:dyDescent="0.2">
      <c r="A91" t="s">
        <v>428</v>
      </c>
      <c r="B91" t="s">
        <v>429</v>
      </c>
      <c r="C91" t="s">
        <v>66</v>
      </c>
      <c r="F91" t="s">
        <v>1979</v>
      </c>
      <c r="G91">
        <v>0</v>
      </c>
      <c r="K91" t="s">
        <v>1979</v>
      </c>
      <c r="L91">
        <v>0</v>
      </c>
    </row>
    <row r="92" spans="1:12" x14ac:dyDescent="0.2">
      <c r="A92" t="s">
        <v>430</v>
      </c>
      <c r="B92" t="s">
        <v>431</v>
      </c>
      <c r="C92" t="s">
        <v>66</v>
      </c>
      <c r="F92">
        <v>0</v>
      </c>
      <c r="G92">
        <v>0</v>
      </c>
      <c r="K92">
        <v>0</v>
      </c>
      <c r="L92">
        <v>0</v>
      </c>
    </row>
    <row r="93" spans="1:12" x14ac:dyDescent="0.2">
      <c r="A93" t="s">
        <v>432</v>
      </c>
      <c r="B93" t="s">
        <v>433</v>
      </c>
      <c r="C93" t="s">
        <v>63</v>
      </c>
      <c r="F93">
        <v>0</v>
      </c>
      <c r="G93">
        <v>0</v>
      </c>
      <c r="K93">
        <v>0</v>
      </c>
      <c r="L93">
        <v>0</v>
      </c>
    </row>
    <row r="94" spans="1:12" x14ac:dyDescent="0.2">
      <c r="A94" t="s">
        <v>434</v>
      </c>
      <c r="B94" t="s">
        <v>435</v>
      </c>
      <c r="C94" t="s">
        <v>63</v>
      </c>
      <c r="F94">
        <v>0</v>
      </c>
      <c r="G94">
        <v>0</v>
      </c>
      <c r="K94">
        <v>0</v>
      </c>
      <c r="L94">
        <v>0</v>
      </c>
    </row>
    <row r="95" spans="1:12" x14ac:dyDescent="0.2">
      <c r="A95" t="s">
        <v>436</v>
      </c>
      <c r="B95" t="s">
        <v>437</v>
      </c>
      <c r="C95" t="s">
        <v>66</v>
      </c>
      <c r="F95" t="s">
        <v>1980</v>
      </c>
      <c r="G95">
        <v>0</v>
      </c>
      <c r="K95" t="s">
        <v>1980</v>
      </c>
      <c r="L95">
        <v>0</v>
      </c>
    </row>
    <row r="96" spans="1:12" x14ac:dyDescent="0.2">
      <c r="A96" t="s">
        <v>438</v>
      </c>
      <c r="B96" t="s">
        <v>439</v>
      </c>
      <c r="C96" t="s">
        <v>26</v>
      </c>
      <c r="F96" t="s">
        <v>1981</v>
      </c>
      <c r="G96">
        <v>0</v>
      </c>
      <c r="K96" t="s">
        <v>1981</v>
      </c>
      <c r="L96">
        <v>0</v>
      </c>
    </row>
    <row r="97" spans="1:14" x14ac:dyDescent="0.2">
      <c r="A97" t="s">
        <v>440</v>
      </c>
      <c r="B97" t="s">
        <v>441</v>
      </c>
      <c r="C97" t="s">
        <v>26</v>
      </c>
      <c r="F97" t="s">
        <v>1981</v>
      </c>
      <c r="G97">
        <v>0</v>
      </c>
      <c r="K97" t="s">
        <v>1981</v>
      </c>
      <c r="L97">
        <v>0</v>
      </c>
    </row>
    <row r="98" spans="1:14" x14ac:dyDescent="0.2">
      <c r="A98" t="s">
        <v>442</v>
      </c>
      <c r="B98" t="s">
        <v>443</v>
      </c>
      <c r="C98" t="s">
        <v>26</v>
      </c>
      <c r="F98" t="s">
        <v>1981</v>
      </c>
      <c r="G98">
        <v>0</v>
      </c>
      <c r="K98" t="s">
        <v>1981</v>
      </c>
      <c r="L98">
        <v>0</v>
      </c>
    </row>
    <row r="99" spans="1:14" x14ac:dyDescent="0.2">
      <c r="A99" t="s">
        <v>444</v>
      </c>
      <c r="B99" t="s">
        <v>445</v>
      </c>
      <c r="C99" t="s">
        <v>24</v>
      </c>
      <c r="F99">
        <v>0</v>
      </c>
      <c r="G99">
        <v>0</v>
      </c>
      <c r="K99">
        <v>0</v>
      </c>
      <c r="L99">
        <v>0</v>
      </c>
    </row>
    <row r="100" spans="1:14" x14ac:dyDescent="0.2">
      <c r="A100" t="s">
        <v>446</v>
      </c>
      <c r="B100" t="s">
        <v>447</v>
      </c>
      <c r="C100" t="s">
        <v>26</v>
      </c>
      <c r="F100" t="s">
        <v>1982</v>
      </c>
      <c r="G100">
        <v>0</v>
      </c>
      <c r="K100" t="s">
        <v>1982</v>
      </c>
      <c r="L100">
        <v>0</v>
      </c>
    </row>
    <row r="101" spans="1:14" x14ac:dyDescent="0.2">
      <c r="A101" t="s">
        <v>448</v>
      </c>
      <c r="B101" t="s">
        <v>449</v>
      </c>
      <c r="C101" t="s">
        <v>26</v>
      </c>
      <c r="D101" t="s">
        <v>27</v>
      </c>
      <c r="F101" t="s">
        <v>1983</v>
      </c>
      <c r="G101">
        <v>0</v>
      </c>
      <c r="J101" t="s">
        <v>27</v>
      </c>
      <c r="K101" t="s">
        <v>1983</v>
      </c>
      <c r="L101">
        <v>0</v>
      </c>
      <c r="M101" t="s">
        <v>2328</v>
      </c>
      <c r="N101" t="s">
        <v>2328</v>
      </c>
    </row>
    <row r="102" spans="1:14" x14ac:dyDescent="0.2">
      <c r="A102" t="s">
        <v>450</v>
      </c>
      <c r="B102" t="s">
        <v>451</v>
      </c>
      <c r="C102" t="s">
        <v>26</v>
      </c>
      <c r="D102" t="s">
        <v>27</v>
      </c>
      <c r="F102" t="s">
        <v>1983</v>
      </c>
      <c r="G102">
        <v>0</v>
      </c>
      <c r="J102" t="s">
        <v>27</v>
      </c>
      <c r="K102" t="s">
        <v>1983</v>
      </c>
      <c r="L102">
        <v>0</v>
      </c>
      <c r="M102" t="s">
        <v>2328</v>
      </c>
      <c r="N102" t="s">
        <v>2328</v>
      </c>
    </row>
    <row r="103" spans="1:14" x14ac:dyDescent="0.2">
      <c r="A103" t="s">
        <v>452</v>
      </c>
      <c r="B103" t="s">
        <v>453</v>
      </c>
      <c r="C103" t="s">
        <v>26</v>
      </c>
      <c r="D103" t="s">
        <v>27</v>
      </c>
      <c r="F103">
        <v>0</v>
      </c>
      <c r="G103">
        <v>0</v>
      </c>
      <c r="J103" t="s">
        <v>27</v>
      </c>
      <c r="K103">
        <v>0</v>
      </c>
      <c r="L103">
        <v>0</v>
      </c>
      <c r="M103" t="s">
        <v>2328</v>
      </c>
      <c r="N103" t="s">
        <v>2328</v>
      </c>
    </row>
    <row r="104" spans="1:14" x14ac:dyDescent="0.2">
      <c r="A104" t="s">
        <v>454</v>
      </c>
      <c r="B104" t="s">
        <v>455</v>
      </c>
      <c r="C104" t="s">
        <v>26</v>
      </c>
      <c r="D104" t="s">
        <v>27</v>
      </c>
      <c r="F104">
        <v>0</v>
      </c>
      <c r="G104">
        <v>0</v>
      </c>
      <c r="J104" t="s">
        <v>27</v>
      </c>
      <c r="K104">
        <v>0</v>
      </c>
      <c r="L104">
        <v>0</v>
      </c>
      <c r="M104" t="s">
        <v>2328</v>
      </c>
      <c r="N104" t="s">
        <v>2328</v>
      </c>
    </row>
    <row r="105" spans="1:14" x14ac:dyDescent="0.2">
      <c r="A105" t="s">
        <v>456</v>
      </c>
      <c r="B105" t="s">
        <v>457</v>
      </c>
      <c r="C105" t="s">
        <v>26</v>
      </c>
      <c r="D105" t="s">
        <v>27</v>
      </c>
      <c r="F105" t="s">
        <v>1984</v>
      </c>
      <c r="G105">
        <v>0</v>
      </c>
      <c r="J105" t="s">
        <v>27</v>
      </c>
      <c r="K105" t="s">
        <v>1984</v>
      </c>
      <c r="L105">
        <v>0</v>
      </c>
    </row>
    <row r="106" spans="1:14" x14ac:dyDescent="0.2">
      <c r="A106" t="s">
        <v>458</v>
      </c>
      <c r="B106" t="s">
        <v>459</v>
      </c>
      <c r="C106" t="s">
        <v>26</v>
      </c>
      <c r="D106" t="s">
        <v>27</v>
      </c>
      <c r="F106" t="s">
        <v>1984</v>
      </c>
      <c r="G106">
        <v>0</v>
      </c>
      <c r="J106" t="s">
        <v>27</v>
      </c>
      <c r="K106" t="s">
        <v>1984</v>
      </c>
      <c r="L106">
        <v>0</v>
      </c>
    </row>
    <row r="107" spans="1:14" x14ac:dyDescent="0.2">
      <c r="A107" t="s">
        <v>460</v>
      </c>
      <c r="B107" t="s">
        <v>461</v>
      </c>
      <c r="C107" t="s">
        <v>26</v>
      </c>
      <c r="D107" t="s">
        <v>27</v>
      </c>
      <c r="F107" t="s">
        <v>1984</v>
      </c>
      <c r="G107">
        <v>0</v>
      </c>
      <c r="J107" t="s">
        <v>27</v>
      </c>
      <c r="K107" t="s">
        <v>1984</v>
      </c>
      <c r="L107">
        <v>0</v>
      </c>
    </row>
    <row r="108" spans="1:14" x14ac:dyDescent="0.2">
      <c r="A108" t="s">
        <v>25</v>
      </c>
      <c r="B108" t="s">
        <v>462</v>
      </c>
      <c r="C108" t="s">
        <v>26</v>
      </c>
      <c r="D108" t="s">
        <v>27</v>
      </c>
      <c r="F108" t="s">
        <v>1984</v>
      </c>
      <c r="G108">
        <v>0</v>
      </c>
      <c r="J108" t="s">
        <v>27</v>
      </c>
      <c r="K108" t="s">
        <v>1984</v>
      </c>
      <c r="L108">
        <v>0</v>
      </c>
    </row>
    <row r="109" spans="1:14" x14ac:dyDescent="0.2">
      <c r="A109" t="s">
        <v>463</v>
      </c>
      <c r="B109" t="s">
        <v>464</v>
      </c>
      <c r="C109" t="s">
        <v>26</v>
      </c>
      <c r="D109" t="s">
        <v>27</v>
      </c>
      <c r="F109" t="s">
        <v>1984</v>
      </c>
      <c r="G109">
        <v>0</v>
      </c>
      <c r="J109" t="s">
        <v>27</v>
      </c>
      <c r="K109" t="s">
        <v>1984</v>
      </c>
      <c r="L109">
        <v>0</v>
      </c>
    </row>
    <row r="110" spans="1:14" x14ac:dyDescent="0.2">
      <c r="A110" t="s">
        <v>465</v>
      </c>
      <c r="B110" t="s">
        <v>466</v>
      </c>
      <c r="C110" t="s">
        <v>29</v>
      </c>
      <c r="F110">
        <v>0</v>
      </c>
      <c r="G110">
        <v>0</v>
      </c>
      <c r="K110">
        <v>0</v>
      </c>
      <c r="L110">
        <v>0</v>
      </c>
    </row>
    <row r="111" spans="1:14" x14ac:dyDescent="0.2">
      <c r="A111" t="s">
        <v>467</v>
      </c>
      <c r="B111" t="s">
        <v>468</v>
      </c>
      <c r="C111" t="s">
        <v>29</v>
      </c>
      <c r="F111">
        <v>0</v>
      </c>
      <c r="G111">
        <v>0</v>
      </c>
      <c r="K111">
        <v>0</v>
      </c>
      <c r="L111">
        <v>0</v>
      </c>
    </row>
    <row r="112" spans="1:14" x14ac:dyDescent="0.2">
      <c r="A112" t="s">
        <v>469</v>
      </c>
      <c r="B112" t="s">
        <v>470</v>
      </c>
      <c r="C112" t="s">
        <v>29</v>
      </c>
      <c r="F112">
        <v>0</v>
      </c>
      <c r="G112">
        <v>0</v>
      </c>
      <c r="K112">
        <v>0</v>
      </c>
      <c r="L112">
        <v>0</v>
      </c>
    </row>
    <row r="113" spans="1:12" x14ac:dyDescent="0.2">
      <c r="A113" t="s">
        <v>471</v>
      </c>
      <c r="B113" t="s">
        <v>472</v>
      </c>
      <c r="C113" t="s">
        <v>29</v>
      </c>
      <c r="F113" t="s">
        <v>1965</v>
      </c>
      <c r="G113" t="s">
        <v>1966</v>
      </c>
      <c r="K113" t="s">
        <v>1965</v>
      </c>
      <c r="L113" t="s">
        <v>1966</v>
      </c>
    </row>
    <row r="114" spans="1:12" x14ac:dyDescent="0.2">
      <c r="A114" t="s">
        <v>473</v>
      </c>
      <c r="B114" t="s">
        <v>474</v>
      </c>
      <c r="C114" t="s">
        <v>63</v>
      </c>
      <c r="F114">
        <v>0</v>
      </c>
      <c r="G114" t="s">
        <v>1968</v>
      </c>
      <c r="K114">
        <v>0</v>
      </c>
      <c r="L114" t="s">
        <v>1968</v>
      </c>
    </row>
    <row r="115" spans="1:12" x14ac:dyDescent="0.2">
      <c r="A115" t="s">
        <v>475</v>
      </c>
      <c r="B115" t="s">
        <v>476</v>
      </c>
      <c r="C115" t="s">
        <v>63</v>
      </c>
      <c r="F115">
        <v>0</v>
      </c>
      <c r="G115" t="s">
        <v>1968</v>
      </c>
      <c r="K115">
        <v>0</v>
      </c>
      <c r="L115" t="s">
        <v>1968</v>
      </c>
    </row>
    <row r="116" spans="1:12" x14ac:dyDescent="0.2">
      <c r="A116" t="s">
        <v>71</v>
      </c>
      <c r="B116" t="s">
        <v>477</v>
      </c>
      <c r="C116" t="s">
        <v>63</v>
      </c>
      <c r="F116">
        <v>0</v>
      </c>
      <c r="G116" t="s">
        <v>1969</v>
      </c>
      <c r="K116">
        <v>0</v>
      </c>
      <c r="L116" t="s">
        <v>1969</v>
      </c>
    </row>
    <row r="117" spans="1:12" x14ac:dyDescent="0.2">
      <c r="A117" t="s">
        <v>478</v>
      </c>
      <c r="B117" t="s">
        <v>479</v>
      </c>
      <c r="C117" t="s">
        <v>63</v>
      </c>
      <c r="F117">
        <v>0</v>
      </c>
      <c r="G117" t="s">
        <v>1970</v>
      </c>
      <c r="K117">
        <v>0</v>
      </c>
      <c r="L117" t="s">
        <v>1970</v>
      </c>
    </row>
    <row r="118" spans="1:12" x14ac:dyDescent="0.2">
      <c r="A118" t="s">
        <v>480</v>
      </c>
      <c r="B118" t="s">
        <v>481</v>
      </c>
      <c r="C118" t="s">
        <v>63</v>
      </c>
      <c r="F118">
        <v>0</v>
      </c>
      <c r="G118" t="s">
        <v>1972</v>
      </c>
      <c r="K118">
        <v>0</v>
      </c>
      <c r="L118" t="s">
        <v>1972</v>
      </c>
    </row>
    <row r="119" spans="1:12" x14ac:dyDescent="0.2">
      <c r="A119" t="s">
        <v>482</v>
      </c>
      <c r="B119" t="s">
        <v>483</v>
      </c>
      <c r="C119" t="s">
        <v>63</v>
      </c>
      <c r="F119">
        <v>0</v>
      </c>
      <c r="G119" t="s">
        <v>1971</v>
      </c>
      <c r="K119">
        <v>0</v>
      </c>
      <c r="L119" t="s">
        <v>1971</v>
      </c>
    </row>
    <row r="120" spans="1:12" x14ac:dyDescent="0.2">
      <c r="A120" t="s">
        <v>484</v>
      </c>
      <c r="B120" t="s">
        <v>485</v>
      </c>
      <c r="C120" t="s">
        <v>66</v>
      </c>
      <c r="F120">
        <v>0</v>
      </c>
      <c r="G120" t="s">
        <v>1973</v>
      </c>
      <c r="K120">
        <v>0</v>
      </c>
      <c r="L120" t="s">
        <v>1973</v>
      </c>
    </row>
    <row r="121" spans="1:12" x14ac:dyDescent="0.2">
      <c r="A121" t="s">
        <v>72</v>
      </c>
      <c r="B121" t="s">
        <v>486</v>
      </c>
      <c r="C121" t="s">
        <v>66</v>
      </c>
      <c r="F121">
        <v>0</v>
      </c>
      <c r="G121" t="s">
        <v>65</v>
      </c>
      <c r="K121">
        <v>0</v>
      </c>
      <c r="L121" t="s">
        <v>65</v>
      </c>
    </row>
    <row r="122" spans="1:12" x14ac:dyDescent="0.2">
      <c r="A122" t="s">
        <v>73</v>
      </c>
      <c r="B122" t="s">
        <v>487</v>
      </c>
      <c r="C122" t="s">
        <v>66</v>
      </c>
      <c r="F122">
        <v>0</v>
      </c>
      <c r="G122" t="s">
        <v>1974</v>
      </c>
      <c r="K122">
        <v>0</v>
      </c>
      <c r="L122" t="s">
        <v>1974</v>
      </c>
    </row>
    <row r="123" spans="1:12" x14ac:dyDescent="0.2">
      <c r="A123" t="s">
        <v>74</v>
      </c>
      <c r="B123" t="s">
        <v>488</v>
      </c>
      <c r="C123" t="s">
        <v>66</v>
      </c>
      <c r="F123">
        <v>0</v>
      </c>
      <c r="G123" t="s">
        <v>1975</v>
      </c>
      <c r="K123">
        <v>0</v>
      </c>
      <c r="L123" t="s">
        <v>1975</v>
      </c>
    </row>
    <row r="124" spans="1:12" x14ac:dyDescent="0.2">
      <c r="A124" t="s">
        <v>489</v>
      </c>
      <c r="B124" t="s">
        <v>490</v>
      </c>
      <c r="C124" t="s">
        <v>66</v>
      </c>
      <c r="F124">
        <v>0</v>
      </c>
      <c r="G124" t="s">
        <v>1976</v>
      </c>
      <c r="K124">
        <v>0</v>
      </c>
      <c r="L124" t="s">
        <v>1976</v>
      </c>
    </row>
    <row r="125" spans="1:12" x14ac:dyDescent="0.2">
      <c r="A125" t="s">
        <v>491</v>
      </c>
      <c r="B125" t="s">
        <v>492</v>
      </c>
      <c r="C125" t="s">
        <v>66</v>
      </c>
      <c r="F125">
        <v>0</v>
      </c>
      <c r="G125" t="s">
        <v>1977</v>
      </c>
      <c r="K125">
        <v>0</v>
      </c>
      <c r="L125" t="s">
        <v>1977</v>
      </c>
    </row>
    <row r="126" spans="1:12" x14ac:dyDescent="0.2">
      <c r="A126" t="s">
        <v>493</v>
      </c>
      <c r="B126" t="s">
        <v>494</v>
      </c>
      <c r="C126" t="s">
        <v>66</v>
      </c>
      <c r="F126">
        <v>0</v>
      </c>
      <c r="G126" t="s">
        <v>1978</v>
      </c>
      <c r="K126">
        <v>0</v>
      </c>
      <c r="L126" t="s">
        <v>1978</v>
      </c>
    </row>
    <row r="127" spans="1:12" x14ac:dyDescent="0.2">
      <c r="A127" t="s">
        <v>495</v>
      </c>
      <c r="B127" t="s">
        <v>496</v>
      </c>
      <c r="C127" t="s">
        <v>63</v>
      </c>
      <c r="F127" t="s">
        <v>1985</v>
      </c>
      <c r="G127">
        <v>0</v>
      </c>
      <c r="K127" t="s">
        <v>1985</v>
      </c>
      <c r="L127">
        <v>0</v>
      </c>
    </row>
    <row r="128" spans="1:12" x14ac:dyDescent="0.2">
      <c r="A128" t="s">
        <v>497</v>
      </c>
      <c r="B128" t="s">
        <v>498</v>
      </c>
      <c r="C128" t="s">
        <v>63</v>
      </c>
      <c r="F128" t="s">
        <v>1986</v>
      </c>
      <c r="G128">
        <v>0</v>
      </c>
      <c r="K128" t="s">
        <v>1986</v>
      </c>
      <c r="L128">
        <v>0</v>
      </c>
    </row>
    <row r="129" spans="1:12" x14ac:dyDescent="0.2">
      <c r="A129" t="s">
        <v>499</v>
      </c>
      <c r="B129" t="s">
        <v>500</v>
      </c>
      <c r="C129" t="s">
        <v>63</v>
      </c>
      <c r="F129" t="s">
        <v>1987</v>
      </c>
      <c r="G129">
        <v>0</v>
      </c>
      <c r="K129" t="s">
        <v>1987</v>
      </c>
      <c r="L129">
        <v>0</v>
      </c>
    </row>
    <row r="130" spans="1:12" x14ac:dyDescent="0.2">
      <c r="A130" t="s">
        <v>501</v>
      </c>
      <c r="B130" t="s">
        <v>502</v>
      </c>
      <c r="C130" t="s">
        <v>63</v>
      </c>
      <c r="F130" t="s">
        <v>1988</v>
      </c>
      <c r="G130">
        <v>0</v>
      </c>
      <c r="K130" t="s">
        <v>1988</v>
      </c>
      <c r="L130">
        <v>0</v>
      </c>
    </row>
    <row r="131" spans="1:12" x14ac:dyDescent="0.2">
      <c r="A131" t="s">
        <v>503</v>
      </c>
      <c r="B131" t="s">
        <v>504</v>
      </c>
      <c r="C131" t="s">
        <v>24</v>
      </c>
      <c r="F131" t="s">
        <v>1989</v>
      </c>
      <c r="G131">
        <v>0</v>
      </c>
      <c r="K131" t="s">
        <v>1989</v>
      </c>
      <c r="L131">
        <v>0</v>
      </c>
    </row>
    <row r="132" spans="1:12" x14ac:dyDescent="0.2">
      <c r="A132" t="s">
        <v>505</v>
      </c>
      <c r="B132" t="s">
        <v>506</v>
      </c>
      <c r="C132" t="s">
        <v>66</v>
      </c>
      <c r="F132" t="s">
        <v>1990</v>
      </c>
      <c r="G132">
        <v>0</v>
      </c>
      <c r="K132" t="s">
        <v>1990</v>
      </c>
      <c r="L132">
        <v>0</v>
      </c>
    </row>
    <row r="133" spans="1:12" x14ac:dyDescent="0.2">
      <c r="A133" t="s">
        <v>507</v>
      </c>
      <c r="B133" t="s">
        <v>508</v>
      </c>
      <c r="C133" t="s">
        <v>66</v>
      </c>
      <c r="F133" t="s">
        <v>1991</v>
      </c>
      <c r="G133">
        <v>0</v>
      </c>
      <c r="K133" t="s">
        <v>1991</v>
      </c>
      <c r="L133">
        <v>0</v>
      </c>
    </row>
    <row r="134" spans="1:12" x14ac:dyDescent="0.2">
      <c r="A134" t="s">
        <v>509</v>
      </c>
      <c r="B134" t="s">
        <v>510</v>
      </c>
      <c r="C134" t="s">
        <v>66</v>
      </c>
      <c r="F134" t="s">
        <v>1992</v>
      </c>
      <c r="G134">
        <v>0</v>
      </c>
      <c r="K134" t="s">
        <v>1992</v>
      </c>
      <c r="L134">
        <v>0</v>
      </c>
    </row>
    <row r="135" spans="1:12" x14ac:dyDescent="0.2">
      <c r="A135" t="s">
        <v>511</v>
      </c>
      <c r="B135" t="s">
        <v>512</v>
      </c>
      <c r="C135" t="s">
        <v>66</v>
      </c>
      <c r="F135" t="s">
        <v>1993</v>
      </c>
      <c r="G135">
        <v>0</v>
      </c>
      <c r="K135" t="s">
        <v>1993</v>
      </c>
      <c r="L135">
        <v>0</v>
      </c>
    </row>
    <row r="136" spans="1:12" x14ac:dyDescent="0.2">
      <c r="A136" t="s">
        <v>513</v>
      </c>
      <c r="B136" t="s">
        <v>514</v>
      </c>
      <c r="C136" t="s">
        <v>66</v>
      </c>
      <c r="F136" t="s">
        <v>1994</v>
      </c>
      <c r="G136">
        <v>0</v>
      </c>
      <c r="K136" t="s">
        <v>1994</v>
      </c>
      <c r="L136">
        <v>0</v>
      </c>
    </row>
    <row r="137" spans="1:12" x14ac:dyDescent="0.2">
      <c r="A137" t="s">
        <v>515</v>
      </c>
      <c r="B137" t="s">
        <v>516</v>
      </c>
      <c r="C137" t="s">
        <v>66</v>
      </c>
      <c r="F137" t="s">
        <v>1995</v>
      </c>
      <c r="G137">
        <v>0</v>
      </c>
      <c r="K137" t="s">
        <v>1995</v>
      </c>
      <c r="L137">
        <v>0</v>
      </c>
    </row>
    <row r="138" spans="1:12" x14ac:dyDescent="0.2">
      <c r="A138" t="s">
        <v>517</v>
      </c>
      <c r="B138" t="s">
        <v>518</v>
      </c>
      <c r="C138" t="s">
        <v>66</v>
      </c>
      <c r="F138" t="s">
        <v>1996</v>
      </c>
      <c r="G138">
        <v>0</v>
      </c>
      <c r="K138" t="s">
        <v>1996</v>
      </c>
      <c r="L138">
        <v>0</v>
      </c>
    </row>
    <row r="139" spans="1:12" x14ac:dyDescent="0.2">
      <c r="A139" t="s">
        <v>519</v>
      </c>
      <c r="B139" t="s">
        <v>520</v>
      </c>
      <c r="C139" t="s">
        <v>24</v>
      </c>
      <c r="F139">
        <v>0</v>
      </c>
      <c r="G139">
        <v>0</v>
      </c>
      <c r="K139">
        <v>0</v>
      </c>
      <c r="L139">
        <v>0</v>
      </c>
    </row>
    <row r="140" spans="1:12" x14ac:dyDescent="0.2">
      <c r="A140" t="s">
        <v>521</v>
      </c>
      <c r="B140" t="s">
        <v>522</v>
      </c>
      <c r="C140" t="s">
        <v>66</v>
      </c>
      <c r="F140" t="s">
        <v>1997</v>
      </c>
      <c r="G140">
        <v>0</v>
      </c>
      <c r="K140" t="s">
        <v>1997</v>
      </c>
      <c r="L140">
        <v>0</v>
      </c>
    </row>
    <row r="141" spans="1:12" x14ac:dyDescent="0.2">
      <c r="A141" t="s">
        <v>523</v>
      </c>
      <c r="B141" t="s">
        <v>524</v>
      </c>
      <c r="C141" t="s">
        <v>66</v>
      </c>
      <c r="F141" t="s">
        <v>1998</v>
      </c>
      <c r="G141">
        <v>0</v>
      </c>
      <c r="K141" t="s">
        <v>1998</v>
      </c>
      <c r="L141">
        <v>0</v>
      </c>
    </row>
    <row r="142" spans="1:12" x14ac:dyDescent="0.2">
      <c r="A142" t="s">
        <v>525</v>
      </c>
      <c r="B142" t="s">
        <v>526</v>
      </c>
      <c r="C142" t="s">
        <v>26</v>
      </c>
      <c r="F142" t="s">
        <v>1999</v>
      </c>
      <c r="G142">
        <v>0</v>
      </c>
      <c r="K142" t="s">
        <v>1999</v>
      </c>
      <c r="L142">
        <v>0</v>
      </c>
    </row>
    <row r="143" spans="1:12" x14ac:dyDescent="0.2">
      <c r="A143" t="s">
        <v>527</v>
      </c>
      <c r="B143" t="s">
        <v>528</v>
      </c>
      <c r="C143" t="s">
        <v>26</v>
      </c>
      <c r="F143">
        <v>0</v>
      </c>
      <c r="G143">
        <v>0</v>
      </c>
      <c r="K143">
        <v>0</v>
      </c>
      <c r="L143">
        <v>0</v>
      </c>
    </row>
    <row r="144" spans="1:12" x14ac:dyDescent="0.2">
      <c r="A144" t="s">
        <v>529</v>
      </c>
      <c r="B144" t="s">
        <v>530</v>
      </c>
      <c r="C144" t="s">
        <v>26</v>
      </c>
      <c r="F144" t="s">
        <v>2000</v>
      </c>
      <c r="G144">
        <v>0</v>
      </c>
      <c r="K144" t="s">
        <v>2000</v>
      </c>
      <c r="L144">
        <v>0</v>
      </c>
    </row>
    <row r="145" spans="1:12" x14ac:dyDescent="0.2">
      <c r="A145" t="s">
        <v>531</v>
      </c>
      <c r="B145" t="s">
        <v>532</v>
      </c>
      <c r="C145" t="s">
        <v>26</v>
      </c>
      <c r="F145">
        <v>0</v>
      </c>
      <c r="G145">
        <v>0</v>
      </c>
      <c r="K145">
        <v>0</v>
      </c>
      <c r="L145">
        <v>0</v>
      </c>
    </row>
    <row r="146" spans="1:12" x14ac:dyDescent="0.2">
      <c r="A146" t="s">
        <v>533</v>
      </c>
      <c r="B146" t="s">
        <v>534</v>
      </c>
      <c r="C146" t="s">
        <v>26</v>
      </c>
      <c r="F146" t="s">
        <v>2001</v>
      </c>
      <c r="G146">
        <v>0</v>
      </c>
      <c r="K146" t="s">
        <v>2001</v>
      </c>
      <c r="L146">
        <v>0</v>
      </c>
    </row>
    <row r="147" spans="1:12" x14ac:dyDescent="0.2">
      <c r="A147" t="s">
        <v>535</v>
      </c>
      <c r="B147" t="s">
        <v>536</v>
      </c>
      <c r="C147" t="s">
        <v>26</v>
      </c>
      <c r="F147">
        <v>0</v>
      </c>
      <c r="G147">
        <v>0</v>
      </c>
      <c r="K147">
        <v>0</v>
      </c>
      <c r="L147">
        <v>0</v>
      </c>
    </row>
    <row r="148" spans="1:12" x14ac:dyDescent="0.2">
      <c r="A148" t="s">
        <v>537</v>
      </c>
      <c r="B148" t="s">
        <v>538</v>
      </c>
      <c r="C148" t="s">
        <v>26</v>
      </c>
      <c r="F148">
        <v>0</v>
      </c>
      <c r="G148">
        <v>0</v>
      </c>
      <c r="K148">
        <v>0</v>
      </c>
      <c r="L148">
        <v>0</v>
      </c>
    </row>
    <row r="149" spans="1:12" x14ac:dyDescent="0.2">
      <c r="A149" t="s">
        <v>539</v>
      </c>
      <c r="B149" t="s">
        <v>540</v>
      </c>
      <c r="C149" t="s">
        <v>76</v>
      </c>
      <c r="F149" t="s">
        <v>2002</v>
      </c>
      <c r="G149">
        <v>0</v>
      </c>
      <c r="K149" t="s">
        <v>2002</v>
      </c>
      <c r="L149">
        <v>0</v>
      </c>
    </row>
    <row r="150" spans="1:12" x14ac:dyDescent="0.2">
      <c r="A150" t="s">
        <v>541</v>
      </c>
      <c r="B150" t="s">
        <v>542</v>
      </c>
      <c r="C150" t="s">
        <v>76</v>
      </c>
      <c r="F150" t="s">
        <v>2002</v>
      </c>
      <c r="G150">
        <v>0</v>
      </c>
      <c r="K150" t="s">
        <v>2002</v>
      </c>
      <c r="L150">
        <v>0</v>
      </c>
    </row>
    <row r="151" spans="1:12" x14ac:dyDescent="0.2">
      <c r="A151" t="s">
        <v>543</v>
      </c>
      <c r="B151" t="s">
        <v>544</v>
      </c>
      <c r="C151" t="s">
        <v>76</v>
      </c>
      <c r="F151" t="s">
        <v>2002</v>
      </c>
      <c r="G151">
        <v>0</v>
      </c>
      <c r="K151" t="s">
        <v>2002</v>
      </c>
      <c r="L151">
        <v>0</v>
      </c>
    </row>
    <row r="152" spans="1:12" x14ac:dyDescent="0.2">
      <c r="A152" t="s">
        <v>545</v>
      </c>
      <c r="B152" t="s">
        <v>546</v>
      </c>
      <c r="C152" t="s">
        <v>76</v>
      </c>
      <c r="F152" t="s">
        <v>2002</v>
      </c>
      <c r="G152">
        <v>0</v>
      </c>
      <c r="K152" t="s">
        <v>2002</v>
      </c>
      <c r="L152">
        <v>0</v>
      </c>
    </row>
    <row r="153" spans="1:12" x14ac:dyDescent="0.2">
      <c r="A153" t="s">
        <v>547</v>
      </c>
      <c r="B153" t="s">
        <v>548</v>
      </c>
      <c r="C153" t="s">
        <v>76</v>
      </c>
      <c r="F153" t="s">
        <v>2002</v>
      </c>
      <c r="G153">
        <v>0</v>
      </c>
      <c r="K153" t="s">
        <v>2002</v>
      </c>
      <c r="L153">
        <v>0</v>
      </c>
    </row>
    <row r="154" spans="1:12" x14ac:dyDescent="0.2">
      <c r="A154" t="s">
        <v>549</v>
      </c>
      <c r="B154" t="s">
        <v>550</v>
      </c>
      <c r="C154" t="s">
        <v>76</v>
      </c>
      <c r="F154" t="s">
        <v>2002</v>
      </c>
      <c r="G154">
        <v>0</v>
      </c>
      <c r="K154" t="s">
        <v>2002</v>
      </c>
      <c r="L154">
        <v>0</v>
      </c>
    </row>
    <row r="155" spans="1:12" x14ac:dyDescent="0.2">
      <c r="A155" t="s">
        <v>551</v>
      </c>
      <c r="B155" t="s">
        <v>552</v>
      </c>
      <c r="C155" t="s">
        <v>76</v>
      </c>
      <c r="F155" t="s">
        <v>2002</v>
      </c>
      <c r="G155">
        <v>0</v>
      </c>
      <c r="K155" t="s">
        <v>2002</v>
      </c>
      <c r="L155">
        <v>0</v>
      </c>
    </row>
    <row r="156" spans="1:12" x14ac:dyDescent="0.2">
      <c r="A156" t="s">
        <v>75</v>
      </c>
      <c r="B156" t="s">
        <v>553</v>
      </c>
      <c r="C156" t="s">
        <v>76</v>
      </c>
      <c r="F156" t="s">
        <v>2002</v>
      </c>
      <c r="G156">
        <v>0</v>
      </c>
      <c r="K156" t="s">
        <v>2002</v>
      </c>
      <c r="L156">
        <v>0</v>
      </c>
    </row>
    <row r="157" spans="1:12" x14ac:dyDescent="0.2">
      <c r="A157" t="s">
        <v>77</v>
      </c>
      <c r="B157" t="s">
        <v>554</v>
      </c>
      <c r="C157" t="s">
        <v>76</v>
      </c>
      <c r="F157" t="s">
        <v>2003</v>
      </c>
      <c r="G157">
        <v>0</v>
      </c>
      <c r="K157" t="s">
        <v>2003</v>
      </c>
      <c r="L157">
        <v>0</v>
      </c>
    </row>
    <row r="158" spans="1:12" x14ac:dyDescent="0.2">
      <c r="A158" t="s">
        <v>555</v>
      </c>
      <c r="B158" t="s">
        <v>556</v>
      </c>
      <c r="C158" t="s">
        <v>76</v>
      </c>
      <c r="D158" t="s">
        <v>30</v>
      </c>
      <c r="F158" t="s">
        <v>2002</v>
      </c>
      <c r="G158">
        <v>0</v>
      </c>
      <c r="J158" t="s">
        <v>30</v>
      </c>
      <c r="K158" t="s">
        <v>2002</v>
      </c>
      <c r="L158">
        <v>0</v>
      </c>
    </row>
    <row r="159" spans="1:12" x14ac:dyDescent="0.2">
      <c r="A159" t="s">
        <v>557</v>
      </c>
      <c r="B159" t="s">
        <v>558</v>
      </c>
      <c r="C159" t="s">
        <v>76</v>
      </c>
      <c r="F159" t="s">
        <v>2004</v>
      </c>
      <c r="G159">
        <v>0</v>
      </c>
      <c r="K159" t="s">
        <v>2004</v>
      </c>
      <c r="L159">
        <v>0</v>
      </c>
    </row>
    <row r="160" spans="1:12" x14ac:dyDescent="0.2">
      <c r="A160" t="s">
        <v>559</v>
      </c>
      <c r="B160" t="s">
        <v>560</v>
      </c>
      <c r="C160" t="s">
        <v>76</v>
      </c>
      <c r="F160" t="s">
        <v>2004</v>
      </c>
      <c r="G160">
        <v>0</v>
      </c>
      <c r="K160" t="s">
        <v>2004</v>
      </c>
      <c r="L160">
        <v>0</v>
      </c>
    </row>
    <row r="161" spans="1:12" x14ac:dyDescent="0.2">
      <c r="A161" t="s">
        <v>561</v>
      </c>
      <c r="B161" t="s">
        <v>562</v>
      </c>
      <c r="C161" t="s">
        <v>76</v>
      </c>
      <c r="F161" t="s">
        <v>2004</v>
      </c>
      <c r="G161">
        <v>0</v>
      </c>
      <c r="K161" t="s">
        <v>2004</v>
      </c>
      <c r="L161">
        <v>0</v>
      </c>
    </row>
    <row r="162" spans="1:12" x14ac:dyDescent="0.2">
      <c r="A162" t="s">
        <v>563</v>
      </c>
      <c r="B162" t="s">
        <v>564</v>
      </c>
      <c r="C162" t="s">
        <v>76</v>
      </c>
      <c r="F162" t="s">
        <v>2004</v>
      </c>
      <c r="G162">
        <v>0</v>
      </c>
      <c r="K162" t="s">
        <v>2004</v>
      </c>
      <c r="L162">
        <v>0</v>
      </c>
    </row>
    <row r="163" spans="1:12" x14ac:dyDescent="0.2">
      <c r="A163" t="s">
        <v>565</v>
      </c>
      <c r="B163" t="s">
        <v>566</v>
      </c>
      <c r="C163" t="s">
        <v>76</v>
      </c>
      <c r="F163" t="s">
        <v>2004</v>
      </c>
      <c r="G163">
        <v>0</v>
      </c>
      <c r="K163" t="s">
        <v>2004</v>
      </c>
      <c r="L163">
        <v>0</v>
      </c>
    </row>
    <row r="164" spans="1:12" x14ac:dyDescent="0.2">
      <c r="A164" t="s">
        <v>567</v>
      </c>
      <c r="B164" t="s">
        <v>568</v>
      </c>
      <c r="C164" t="s">
        <v>76</v>
      </c>
      <c r="F164" t="s">
        <v>2004</v>
      </c>
      <c r="G164">
        <v>0</v>
      </c>
      <c r="K164" t="s">
        <v>2004</v>
      </c>
      <c r="L164">
        <v>0</v>
      </c>
    </row>
    <row r="165" spans="1:12" x14ac:dyDescent="0.2">
      <c r="A165" t="s">
        <v>569</v>
      </c>
      <c r="B165" t="s">
        <v>570</v>
      </c>
      <c r="C165" t="s">
        <v>76</v>
      </c>
      <c r="F165" t="s">
        <v>2005</v>
      </c>
      <c r="G165">
        <v>0</v>
      </c>
      <c r="K165" t="s">
        <v>2005</v>
      </c>
      <c r="L165">
        <v>0</v>
      </c>
    </row>
    <row r="166" spans="1:12" x14ac:dyDescent="0.2">
      <c r="A166" t="s">
        <v>571</v>
      </c>
      <c r="B166" t="s">
        <v>572</v>
      </c>
      <c r="C166" t="s">
        <v>76</v>
      </c>
      <c r="F166" t="s">
        <v>2005</v>
      </c>
      <c r="G166">
        <v>0</v>
      </c>
      <c r="K166" t="s">
        <v>2005</v>
      </c>
      <c r="L166">
        <v>0</v>
      </c>
    </row>
    <row r="167" spans="1:12" x14ac:dyDescent="0.2">
      <c r="A167" t="s">
        <v>573</v>
      </c>
      <c r="B167" t="s">
        <v>574</v>
      </c>
      <c r="C167" t="s">
        <v>76</v>
      </c>
      <c r="F167" t="s">
        <v>2006</v>
      </c>
      <c r="G167">
        <v>0</v>
      </c>
      <c r="K167" t="s">
        <v>2006</v>
      </c>
      <c r="L167">
        <v>0</v>
      </c>
    </row>
    <row r="168" spans="1:12" x14ac:dyDescent="0.2">
      <c r="A168" t="s">
        <v>575</v>
      </c>
      <c r="B168" t="s">
        <v>576</v>
      </c>
      <c r="C168" t="s">
        <v>76</v>
      </c>
      <c r="F168" t="s">
        <v>2007</v>
      </c>
      <c r="G168">
        <v>0</v>
      </c>
      <c r="K168" t="s">
        <v>2007</v>
      </c>
      <c r="L168">
        <v>0</v>
      </c>
    </row>
    <row r="169" spans="1:12" x14ac:dyDescent="0.2">
      <c r="A169" t="s">
        <v>577</v>
      </c>
      <c r="B169" t="s">
        <v>578</v>
      </c>
      <c r="C169" t="s">
        <v>76</v>
      </c>
      <c r="F169" t="s">
        <v>2008</v>
      </c>
      <c r="G169">
        <v>0</v>
      </c>
      <c r="K169" t="s">
        <v>2008</v>
      </c>
      <c r="L169">
        <v>0</v>
      </c>
    </row>
    <row r="170" spans="1:12" x14ac:dyDescent="0.2">
      <c r="A170" t="s">
        <v>579</v>
      </c>
      <c r="B170" t="s">
        <v>580</v>
      </c>
      <c r="C170" t="s">
        <v>76</v>
      </c>
      <c r="F170" t="s">
        <v>2009</v>
      </c>
      <c r="G170">
        <v>0</v>
      </c>
      <c r="K170" t="s">
        <v>2009</v>
      </c>
      <c r="L170">
        <v>0</v>
      </c>
    </row>
    <row r="171" spans="1:12" x14ac:dyDescent="0.2">
      <c r="A171" t="s">
        <v>581</v>
      </c>
      <c r="B171" t="s">
        <v>582</v>
      </c>
      <c r="C171" t="s">
        <v>76</v>
      </c>
      <c r="D171" t="s">
        <v>30</v>
      </c>
      <c r="F171" t="s">
        <v>2005</v>
      </c>
      <c r="G171">
        <v>0</v>
      </c>
      <c r="J171" t="s">
        <v>30</v>
      </c>
      <c r="K171" t="s">
        <v>2005</v>
      </c>
      <c r="L171">
        <v>0</v>
      </c>
    </row>
    <row r="172" spans="1:12" x14ac:dyDescent="0.2">
      <c r="A172" t="s">
        <v>583</v>
      </c>
      <c r="B172" t="s">
        <v>584</v>
      </c>
      <c r="C172" t="s">
        <v>76</v>
      </c>
      <c r="D172" t="s">
        <v>30</v>
      </c>
      <c r="F172" t="s">
        <v>2007</v>
      </c>
      <c r="G172">
        <v>0</v>
      </c>
      <c r="J172" t="s">
        <v>30</v>
      </c>
      <c r="K172" t="s">
        <v>2007</v>
      </c>
      <c r="L172">
        <v>0</v>
      </c>
    </row>
    <row r="173" spans="1:12" x14ac:dyDescent="0.2">
      <c r="A173" t="s">
        <v>585</v>
      </c>
      <c r="B173" t="s">
        <v>586</v>
      </c>
      <c r="C173" t="s">
        <v>76</v>
      </c>
      <c r="F173" t="s">
        <v>2010</v>
      </c>
      <c r="G173">
        <v>0</v>
      </c>
      <c r="K173" t="s">
        <v>2010</v>
      </c>
      <c r="L173">
        <v>0</v>
      </c>
    </row>
    <row r="174" spans="1:12" x14ac:dyDescent="0.2">
      <c r="A174" t="s">
        <v>587</v>
      </c>
      <c r="B174" t="s">
        <v>588</v>
      </c>
      <c r="C174" t="s">
        <v>76</v>
      </c>
      <c r="F174" t="s">
        <v>2010</v>
      </c>
      <c r="G174">
        <v>0</v>
      </c>
      <c r="K174" t="s">
        <v>2010</v>
      </c>
      <c r="L174">
        <v>0</v>
      </c>
    </row>
    <row r="175" spans="1:12" x14ac:dyDescent="0.2">
      <c r="A175" t="s">
        <v>589</v>
      </c>
      <c r="B175" t="s">
        <v>590</v>
      </c>
      <c r="C175" t="s">
        <v>76</v>
      </c>
      <c r="F175" t="s">
        <v>2010</v>
      </c>
      <c r="G175">
        <v>0</v>
      </c>
      <c r="K175" t="s">
        <v>2010</v>
      </c>
      <c r="L175">
        <v>0</v>
      </c>
    </row>
    <row r="176" spans="1:12" x14ac:dyDescent="0.2">
      <c r="A176" t="s">
        <v>591</v>
      </c>
      <c r="B176" t="s">
        <v>592</v>
      </c>
      <c r="C176" t="s">
        <v>76</v>
      </c>
      <c r="F176" t="s">
        <v>2010</v>
      </c>
      <c r="G176">
        <v>0</v>
      </c>
      <c r="K176" t="s">
        <v>2010</v>
      </c>
      <c r="L176">
        <v>0</v>
      </c>
    </row>
    <row r="177" spans="1:12" x14ac:dyDescent="0.2">
      <c r="A177" t="s">
        <v>593</v>
      </c>
      <c r="B177" t="s">
        <v>594</v>
      </c>
      <c r="C177" t="s">
        <v>76</v>
      </c>
      <c r="F177" t="s">
        <v>2010</v>
      </c>
      <c r="G177">
        <v>0</v>
      </c>
      <c r="K177" t="s">
        <v>2010</v>
      </c>
      <c r="L177">
        <v>0</v>
      </c>
    </row>
    <row r="178" spans="1:12" x14ac:dyDescent="0.2">
      <c r="A178" t="s">
        <v>595</v>
      </c>
      <c r="B178" t="s">
        <v>596</v>
      </c>
      <c r="C178" t="s">
        <v>76</v>
      </c>
      <c r="F178" t="s">
        <v>2011</v>
      </c>
      <c r="G178">
        <v>0</v>
      </c>
      <c r="K178" t="s">
        <v>2011</v>
      </c>
      <c r="L178">
        <v>0</v>
      </c>
    </row>
    <row r="179" spans="1:12" x14ac:dyDescent="0.2">
      <c r="A179" t="s">
        <v>597</v>
      </c>
      <c r="B179" t="s">
        <v>598</v>
      </c>
      <c r="C179" t="s">
        <v>76</v>
      </c>
      <c r="D179" t="s">
        <v>30</v>
      </c>
      <c r="F179" t="s">
        <v>2011</v>
      </c>
      <c r="G179">
        <v>0</v>
      </c>
      <c r="J179" t="s">
        <v>30</v>
      </c>
      <c r="K179" t="s">
        <v>2011</v>
      </c>
      <c r="L179">
        <v>0</v>
      </c>
    </row>
    <row r="180" spans="1:12" x14ac:dyDescent="0.2">
      <c r="A180" t="s">
        <v>599</v>
      </c>
      <c r="B180" t="s">
        <v>600</v>
      </c>
      <c r="C180" t="s">
        <v>76</v>
      </c>
      <c r="F180" t="s">
        <v>2007</v>
      </c>
      <c r="G180">
        <v>0</v>
      </c>
      <c r="K180" t="s">
        <v>2007</v>
      </c>
      <c r="L180">
        <v>0</v>
      </c>
    </row>
    <row r="181" spans="1:12" x14ac:dyDescent="0.2">
      <c r="A181" t="s">
        <v>601</v>
      </c>
      <c r="B181" t="s">
        <v>602</v>
      </c>
      <c r="C181" t="s">
        <v>76</v>
      </c>
      <c r="D181" t="s">
        <v>30</v>
      </c>
      <c r="F181" t="s">
        <v>2007</v>
      </c>
      <c r="G181">
        <v>0</v>
      </c>
      <c r="J181" t="s">
        <v>30</v>
      </c>
      <c r="K181" t="s">
        <v>2007</v>
      </c>
      <c r="L181">
        <v>0</v>
      </c>
    </row>
    <row r="182" spans="1:12" x14ac:dyDescent="0.2">
      <c r="A182" t="s">
        <v>603</v>
      </c>
      <c r="B182" t="s">
        <v>604</v>
      </c>
      <c r="C182" t="s">
        <v>76</v>
      </c>
      <c r="F182" t="s">
        <v>2012</v>
      </c>
      <c r="G182">
        <v>0</v>
      </c>
      <c r="K182" t="s">
        <v>2012</v>
      </c>
      <c r="L182">
        <v>0</v>
      </c>
    </row>
    <row r="183" spans="1:12" x14ac:dyDescent="0.2">
      <c r="A183" t="s">
        <v>605</v>
      </c>
      <c r="B183" t="s">
        <v>606</v>
      </c>
      <c r="C183" t="s">
        <v>76</v>
      </c>
      <c r="D183" t="s">
        <v>30</v>
      </c>
      <c r="F183" t="s">
        <v>2012</v>
      </c>
      <c r="G183">
        <v>0</v>
      </c>
      <c r="J183" t="s">
        <v>30</v>
      </c>
      <c r="K183" t="s">
        <v>2012</v>
      </c>
      <c r="L183">
        <v>0</v>
      </c>
    </row>
    <row r="184" spans="1:12" x14ac:dyDescent="0.2">
      <c r="A184" t="s">
        <v>607</v>
      </c>
      <c r="B184" t="s">
        <v>608</v>
      </c>
      <c r="C184" t="s">
        <v>76</v>
      </c>
      <c r="F184" t="s">
        <v>2013</v>
      </c>
      <c r="G184">
        <v>0</v>
      </c>
      <c r="K184" t="s">
        <v>2013</v>
      </c>
      <c r="L184">
        <v>0</v>
      </c>
    </row>
    <row r="185" spans="1:12" x14ac:dyDescent="0.2">
      <c r="A185" t="s">
        <v>609</v>
      </c>
      <c r="B185" t="s">
        <v>610</v>
      </c>
      <c r="C185" t="s">
        <v>76</v>
      </c>
      <c r="F185" t="s">
        <v>2013</v>
      </c>
      <c r="G185">
        <v>0</v>
      </c>
      <c r="K185" t="s">
        <v>2013</v>
      </c>
      <c r="L185">
        <v>0</v>
      </c>
    </row>
    <row r="186" spans="1:12" x14ac:dyDescent="0.2">
      <c r="A186" t="s">
        <v>611</v>
      </c>
      <c r="B186" t="s">
        <v>612</v>
      </c>
      <c r="C186" t="s">
        <v>76</v>
      </c>
      <c r="F186" t="s">
        <v>2014</v>
      </c>
      <c r="G186">
        <v>0</v>
      </c>
      <c r="K186" t="s">
        <v>2014</v>
      </c>
      <c r="L186">
        <v>0</v>
      </c>
    </row>
    <row r="187" spans="1:12" x14ac:dyDescent="0.2">
      <c r="A187" t="s">
        <v>613</v>
      </c>
      <c r="B187" t="s">
        <v>614</v>
      </c>
      <c r="C187" t="s">
        <v>76</v>
      </c>
      <c r="F187" t="s">
        <v>2015</v>
      </c>
      <c r="G187">
        <v>0</v>
      </c>
      <c r="K187" t="s">
        <v>2015</v>
      </c>
      <c r="L187">
        <v>0</v>
      </c>
    </row>
    <row r="188" spans="1:12" x14ac:dyDescent="0.2">
      <c r="A188" t="s">
        <v>615</v>
      </c>
      <c r="B188" t="s">
        <v>616</v>
      </c>
      <c r="C188" t="s">
        <v>76</v>
      </c>
      <c r="F188" t="s">
        <v>2016</v>
      </c>
      <c r="G188">
        <v>0</v>
      </c>
      <c r="K188" t="s">
        <v>2016</v>
      </c>
      <c r="L188">
        <v>0</v>
      </c>
    </row>
    <row r="189" spans="1:12" x14ac:dyDescent="0.2">
      <c r="A189" t="s">
        <v>617</v>
      </c>
      <c r="B189" t="s">
        <v>618</v>
      </c>
      <c r="C189" t="s">
        <v>76</v>
      </c>
      <c r="F189" t="s">
        <v>2017</v>
      </c>
      <c r="G189">
        <v>0</v>
      </c>
      <c r="K189" t="s">
        <v>2017</v>
      </c>
      <c r="L189">
        <v>0</v>
      </c>
    </row>
    <row r="190" spans="1:12" x14ac:dyDescent="0.2">
      <c r="A190" t="s">
        <v>619</v>
      </c>
      <c r="B190" t="s">
        <v>620</v>
      </c>
      <c r="C190" t="s">
        <v>76</v>
      </c>
      <c r="F190" t="s">
        <v>2016</v>
      </c>
      <c r="G190">
        <v>0</v>
      </c>
      <c r="K190" t="s">
        <v>2016</v>
      </c>
      <c r="L190">
        <v>0</v>
      </c>
    </row>
    <row r="191" spans="1:12" x14ac:dyDescent="0.2">
      <c r="A191" t="s">
        <v>621</v>
      </c>
      <c r="B191" t="s">
        <v>622</v>
      </c>
      <c r="C191" t="s">
        <v>76</v>
      </c>
      <c r="F191" t="s">
        <v>2018</v>
      </c>
      <c r="G191">
        <v>0</v>
      </c>
      <c r="K191" t="s">
        <v>2018</v>
      </c>
      <c r="L191">
        <v>0</v>
      </c>
    </row>
    <row r="192" spans="1:12" x14ac:dyDescent="0.2">
      <c r="A192" t="s">
        <v>623</v>
      </c>
      <c r="B192" t="s">
        <v>624</v>
      </c>
      <c r="C192" t="s">
        <v>76</v>
      </c>
      <c r="F192" t="s">
        <v>2019</v>
      </c>
      <c r="G192">
        <v>0</v>
      </c>
      <c r="K192" t="s">
        <v>2019</v>
      </c>
      <c r="L192">
        <v>0</v>
      </c>
    </row>
    <row r="193" spans="1:12" x14ac:dyDescent="0.2">
      <c r="A193" t="s">
        <v>625</v>
      </c>
      <c r="B193" t="s">
        <v>626</v>
      </c>
      <c r="C193" t="s">
        <v>76</v>
      </c>
      <c r="F193" t="s">
        <v>2020</v>
      </c>
      <c r="G193">
        <v>0</v>
      </c>
      <c r="K193" t="s">
        <v>2020</v>
      </c>
      <c r="L193">
        <v>0</v>
      </c>
    </row>
    <row r="194" spans="1:12" x14ac:dyDescent="0.2">
      <c r="A194" t="s">
        <v>627</v>
      </c>
      <c r="B194" t="s">
        <v>628</v>
      </c>
      <c r="C194" t="s">
        <v>76</v>
      </c>
      <c r="F194" t="s">
        <v>2020</v>
      </c>
      <c r="G194">
        <v>0</v>
      </c>
      <c r="K194" t="s">
        <v>2020</v>
      </c>
      <c r="L194">
        <v>0</v>
      </c>
    </row>
    <row r="195" spans="1:12" x14ac:dyDescent="0.2">
      <c r="A195" t="s">
        <v>629</v>
      </c>
      <c r="B195" t="s">
        <v>630</v>
      </c>
      <c r="C195" t="s">
        <v>76</v>
      </c>
      <c r="F195" t="s">
        <v>2020</v>
      </c>
      <c r="G195">
        <v>0</v>
      </c>
      <c r="K195" t="s">
        <v>2020</v>
      </c>
      <c r="L195">
        <v>0</v>
      </c>
    </row>
    <row r="196" spans="1:12" x14ac:dyDescent="0.2">
      <c r="A196" t="s">
        <v>631</v>
      </c>
      <c r="B196" t="s">
        <v>632</v>
      </c>
      <c r="C196" t="s">
        <v>76</v>
      </c>
      <c r="F196" t="s">
        <v>2020</v>
      </c>
      <c r="G196">
        <v>0</v>
      </c>
      <c r="K196" t="s">
        <v>2020</v>
      </c>
      <c r="L196">
        <v>0</v>
      </c>
    </row>
    <row r="197" spans="1:12" x14ac:dyDescent="0.2">
      <c r="A197" t="s">
        <v>633</v>
      </c>
      <c r="B197" t="s">
        <v>634</v>
      </c>
      <c r="C197" t="s">
        <v>76</v>
      </c>
      <c r="F197" t="s">
        <v>2020</v>
      </c>
      <c r="G197">
        <v>0</v>
      </c>
      <c r="K197" t="s">
        <v>2020</v>
      </c>
      <c r="L197">
        <v>0</v>
      </c>
    </row>
    <row r="198" spans="1:12" x14ac:dyDescent="0.2">
      <c r="A198" t="s">
        <v>635</v>
      </c>
      <c r="B198" t="s">
        <v>636</v>
      </c>
      <c r="C198" t="s">
        <v>76</v>
      </c>
      <c r="F198" t="s">
        <v>2020</v>
      </c>
      <c r="G198">
        <v>0</v>
      </c>
      <c r="K198" t="s">
        <v>2020</v>
      </c>
      <c r="L198">
        <v>0</v>
      </c>
    </row>
    <row r="199" spans="1:12" x14ac:dyDescent="0.2">
      <c r="A199" t="s">
        <v>637</v>
      </c>
      <c r="B199" t="s">
        <v>638</v>
      </c>
      <c r="C199" t="s">
        <v>76</v>
      </c>
      <c r="F199" t="s">
        <v>2020</v>
      </c>
      <c r="G199">
        <v>0</v>
      </c>
      <c r="K199" t="s">
        <v>2020</v>
      </c>
      <c r="L199">
        <v>0</v>
      </c>
    </row>
    <row r="200" spans="1:12" x14ac:dyDescent="0.2">
      <c r="A200" t="s">
        <v>639</v>
      </c>
      <c r="B200" t="s">
        <v>640</v>
      </c>
      <c r="C200" t="s">
        <v>76</v>
      </c>
      <c r="F200" t="s">
        <v>2020</v>
      </c>
      <c r="G200">
        <v>0</v>
      </c>
      <c r="K200" t="s">
        <v>2020</v>
      </c>
      <c r="L200">
        <v>0</v>
      </c>
    </row>
    <row r="201" spans="1:12" x14ac:dyDescent="0.2">
      <c r="A201" t="s">
        <v>641</v>
      </c>
      <c r="B201" t="s">
        <v>642</v>
      </c>
      <c r="C201" t="s">
        <v>76</v>
      </c>
      <c r="F201" t="s">
        <v>2020</v>
      </c>
      <c r="G201">
        <v>0</v>
      </c>
      <c r="K201" t="s">
        <v>2020</v>
      </c>
      <c r="L201">
        <v>0</v>
      </c>
    </row>
    <row r="202" spans="1:12" x14ac:dyDescent="0.2">
      <c r="A202" t="s">
        <v>643</v>
      </c>
      <c r="B202" t="s">
        <v>644</v>
      </c>
      <c r="C202" t="s">
        <v>76</v>
      </c>
      <c r="F202" t="s">
        <v>2021</v>
      </c>
      <c r="G202">
        <v>0</v>
      </c>
      <c r="K202" t="s">
        <v>2021</v>
      </c>
      <c r="L202">
        <v>0</v>
      </c>
    </row>
    <row r="203" spans="1:12" x14ac:dyDescent="0.2">
      <c r="A203" t="s">
        <v>645</v>
      </c>
      <c r="B203" t="s">
        <v>646</v>
      </c>
      <c r="C203" t="s">
        <v>76</v>
      </c>
      <c r="F203" t="s">
        <v>2016</v>
      </c>
      <c r="G203">
        <v>0</v>
      </c>
      <c r="K203" t="s">
        <v>2016</v>
      </c>
      <c r="L203">
        <v>0</v>
      </c>
    </row>
    <row r="204" spans="1:12" x14ac:dyDescent="0.2">
      <c r="A204" t="s">
        <v>647</v>
      </c>
      <c r="B204" t="s">
        <v>648</v>
      </c>
      <c r="C204" t="s">
        <v>76</v>
      </c>
      <c r="F204" t="s">
        <v>2022</v>
      </c>
      <c r="G204">
        <v>0</v>
      </c>
      <c r="K204" t="s">
        <v>2022</v>
      </c>
      <c r="L204">
        <v>0</v>
      </c>
    </row>
    <row r="205" spans="1:12" x14ac:dyDescent="0.2">
      <c r="A205" t="s">
        <v>78</v>
      </c>
      <c r="B205" t="s">
        <v>649</v>
      </c>
      <c r="C205" t="s">
        <v>29</v>
      </c>
      <c r="F205" t="s">
        <v>2023</v>
      </c>
      <c r="G205">
        <v>0</v>
      </c>
      <c r="K205" t="s">
        <v>2023</v>
      </c>
      <c r="L205">
        <v>0</v>
      </c>
    </row>
    <row r="206" spans="1:12" x14ac:dyDescent="0.2">
      <c r="A206" t="s">
        <v>650</v>
      </c>
      <c r="B206" t="s">
        <v>651</v>
      </c>
      <c r="C206" t="s">
        <v>29</v>
      </c>
      <c r="F206" t="s">
        <v>2024</v>
      </c>
      <c r="G206">
        <v>0</v>
      </c>
      <c r="K206" t="s">
        <v>2024</v>
      </c>
      <c r="L206">
        <v>0</v>
      </c>
    </row>
    <row r="207" spans="1:12" x14ac:dyDescent="0.2">
      <c r="A207" t="s">
        <v>79</v>
      </c>
      <c r="B207" t="s">
        <v>652</v>
      </c>
      <c r="C207" t="s">
        <v>29</v>
      </c>
      <c r="F207" t="s">
        <v>2023</v>
      </c>
      <c r="G207">
        <v>0</v>
      </c>
      <c r="K207" t="s">
        <v>2023</v>
      </c>
      <c r="L207">
        <v>0</v>
      </c>
    </row>
    <row r="208" spans="1:12" x14ac:dyDescent="0.2">
      <c r="A208" t="s">
        <v>653</v>
      </c>
      <c r="B208" t="s">
        <v>654</v>
      </c>
      <c r="C208" t="s">
        <v>29</v>
      </c>
      <c r="F208" t="s">
        <v>2024</v>
      </c>
      <c r="G208">
        <v>0</v>
      </c>
      <c r="K208" t="s">
        <v>2024</v>
      </c>
      <c r="L208">
        <v>0</v>
      </c>
    </row>
    <row r="209" spans="1:12" x14ac:dyDescent="0.2">
      <c r="A209" t="s">
        <v>80</v>
      </c>
      <c r="B209" t="s">
        <v>655</v>
      </c>
      <c r="C209" t="s">
        <v>29</v>
      </c>
      <c r="F209" t="s">
        <v>2023</v>
      </c>
      <c r="G209">
        <v>0</v>
      </c>
      <c r="K209" t="s">
        <v>2023</v>
      </c>
      <c r="L209">
        <v>0</v>
      </c>
    </row>
    <row r="210" spans="1:12" x14ac:dyDescent="0.2">
      <c r="A210" t="s">
        <v>656</v>
      </c>
      <c r="B210" t="s">
        <v>657</v>
      </c>
      <c r="C210" t="s">
        <v>76</v>
      </c>
      <c r="F210" t="s">
        <v>2025</v>
      </c>
      <c r="G210">
        <v>0</v>
      </c>
      <c r="K210" t="s">
        <v>2025</v>
      </c>
      <c r="L210">
        <v>0</v>
      </c>
    </row>
    <row r="211" spans="1:12" x14ac:dyDescent="0.2">
      <c r="A211" t="s">
        <v>81</v>
      </c>
      <c r="B211" t="s">
        <v>658</v>
      </c>
      <c r="C211" t="s">
        <v>76</v>
      </c>
      <c r="F211">
        <v>0</v>
      </c>
      <c r="G211">
        <v>0</v>
      </c>
      <c r="K211">
        <v>0</v>
      </c>
      <c r="L211">
        <v>0</v>
      </c>
    </row>
    <row r="212" spans="1:12" x14ac:dyDescent="0.2">
      <c r="A212" t="s">
        <v>659</v>
      </c>
      <c r="B212" t="s">
        <v>660</v>
      </c>
      <c r="C212" t="s">
        <v>66</v>
      </c>
      <c r="F212" t="s">
        <v>2026</v>
      </c>
      <c r="G212">
        <v>0</v>
      </c>
      <c r="K212" t="s">
        <v>2026</v>
      </c>
      <c r="L212">
        <v>0</v>
      </c>
    </row>
    <row r="213" spans="1:12" x14ac:dyDescent="0.2">
      <c r="A213" t="s">
        <v>661</v>
      </c>
      <c r="B213" t="s">
        <v>662</v>
      </c>
      <c r="C213" t="s">
        <v>63</v>
      </c>
      <c r="F213" t="s">
        <v>2027</v>
      </c>
      <c r="G213">
        <v>0</v>
      </c>
      <c r="K213" t="s">
        <v>2027</v>
      </c>
      <c r="L213">
        <v>0</v>
      </c>
    </row>
    <row r="214" spans="1:12" x14ac:dyDescent="0.2">
      <c r="A214" t="s">
        <v>82</v>
      </c>
      <c r="B214" t="s">
        <v>663</v>
      </c>
      <c r="C214" t="s">
        <v>83</v>
      </c>
      <c r="F214" t="s">
        <v>2028</v>
      </c>
      <c r="G214">
        <v>0</v>
      </c>
      <c r="K214" t="s">
        <v>2028</v>
      </c>
      <c r="L214">
        <v>0</v>
      </c>
    </row>
    <row r="215" spans="1:12" x14ac:dyDescent="0.2">
      <c r="A215" t="s">
        <v>84</v>
      </c>
      <c r="B215" t="s">
        <v>664</v>
      </c>
      <c r="C215" t="s">
        <v>83</v>
      </c>
      <c r="F215" t="s">
        <v>1954</v>
      </c>
      <c r="G215">
        <v>0</v>
      </c>
      <c r="K215" t="s">
        <v>1954</v>
      </c>
      <c r="L215">
        <v>0</v>
      </c>
    </row>
    <row r="216" spans="1:12" x14ac:dyDescent="0.2">
      <c r="A216" t="s">
        <v>665</v>
      </c>
      <c r="B216" t="s">
        <v>664</v>
      </c>
      <c r="C216" t="s">
        <v>83</v>
      </c>
      <c r="F216" t="s">
        <v>1954</v>
      </c>
      <c r="G216">
        <v>0</v>
      </c>
      <c r="K216" t="s">
        <v>1954</v>
      </c>
      <c r="L216">
        <v>0</v>
      </c>
    </row>
    <row r="217" spans="1:12" x14ac:dyDescent="0.2">
      <c r="A217" t="s">
        <v>666</v>
      </c>
      <c r="B217" t="s">
        <v>667</v>
      </c>
      <c r="C217" t="s">
        <v>83</v>
      </c>
      <c r="F217" t="s">
        <v>1954</v>
      </c>
      <c r="G217">
        <v>0</v>
      </c>
      <c r="K217" t="s">
        <v>1954</v>
      </c>
      <c r="L217">
        <v>0</v>
      </c>
    </row>
    <row r="218" spans="1:12" x14ac:dyDescent="0.2">
      <c r="A218" t="s">
        <v>668</v>
      </c>
      <c r="B218" t="s">
        <v>669</v>
      </c>
      <c r="C218" t="s">
        <v>83</v>
      </c>
      <c r="F218" t="s">
        <v>1954</v>
      </c>
      <c r="G218">
        <v>0</v>
      </c>
      <c r="K218" t="s">
        <v>1954</v>
      </c>
      <c r="L218">
        <v>0</v>
      </c>
    </row>
    <row r="219" spans="1:12" x14ac:dyDescent="0.2">
      <c r="A219" t="s">
        <v>670</v>
      </c>
      <c r="B219" t="s">
        <v>671</v>
      </c>
      <c r="C219" t="s">
        <v>83</v>
      </c>
      <c r="F219" t="s">
        <v>1954</v>
      </c>
      <c r="G219">
        <v>0</v>
      </c>
      <c r="K219" t="s">
        <v>1954</v>
      </c>
      <c r="L219">
        <v>0</v>
      </c>
    </row>
    <row r="220" spans="1:12" x14ac:dyDescent="0.2">
      <c r="A220" t="s">
        <v>85</v>
      </c>
      <c r="B220" t="s">
        <v>672</v>
      </c>
      <c r="C220" t="s">
        <v>29</v>
      </c>
      <c r="F220" t="s">
        <v>2029</v>
      </c>
      <c r="G220">
        <v>0</v>
      </c>
      <c r="K220" t="s">
        <v>2029</v>
      </c>
      <c r="L220">
        <v>0</v>
      </c>
    </row>
    <row r="221" spans="1:12" x14ac:dyDescent="0.2">
      <c r="A221" t="s">
        <v>86</v>
      </c>
      <c r="B221" t="s">
        <v>673</v>
      </c>
      <c r="C221" t="s">
        <v>29</v>
      </c>
      <c r="F221" t="s">
        <v>2030</v>
      </c>
      <c r="G221" t="s">
        <v>1966</v>
      </c>
      <c r="K221" t="s">
        <v>2030</v>
      </c>
      <c r="L221" t="s">
        <v>1966</v>
      </c>
    </row>
    <row r="222" spans="1:12" x14ac:dyDescent="0.2">
      <c r="A222" t="s">
        <v>87</v>
      </c>
      <c r="B222" t="s">
        <v>674</v>
      </c>
      <c r="C222" t="s">
        <v>29</v>
      </c>
      <c r="F222" t="s">
        <v>2030</v>
      </c>
      <c r="G222" t="s">
        <v>1966</v>
      </c>
      <c r="K222" t="s">
        <v>2030</v>
      </c>
      <c r="L222" t="s">
        <v>1966</v>
      </c>
    </row>
    <row r="223" spans="1:12" x14ac:dyDescent="0.2">
      <c r="A223" t="s">
        <v>675</v>
      </c>
      <c r="B223" t="s">
        <v>676</v>
      </c>
      <c r="C223" t="s">
        <v>29</v>
      </c>
      <c r="F223" t="s">
        <v>2030</v>
      </c>
      <c r="G223" t="s">
        <v>1966</v>
      </c>
      <c r="K223" t="s">
        <v>2030</v>
      </c>
      <c r="L223" t="s">
        <v>1966</v>
      </c>
    </row>
    <row r="224" spans="1:12" x14ac:dyDescent="0.2">
      <c r="A224" t="s">
        <v>677</v>
      </c>
      <c r="B224" t="s">
        <v>678</v>
      </c>
      <c r="C224" t="s">
        <v>83</v>
      </c>
      <c r="F224" t="s">
        <v>2031</v>
      </c>
      <c r="G224" t="s">
        <v>2031</v>
      </c>
      <c r="K224" t="s">
        <v>2031</v>
      </c>
      <c r="L224" t="s">
        <v>2031</v>
      </c>
    </row>
    <row r="225" spans="1:12" x14ac:dyDescent="0.2">
      <c r="A225" t="s">
        <v>679</v>
      </c>
      <c r="B225" t="s">
        <v>680</v>
      </c>
      <c r="C225" t="s">
        <v>29</v>
      </c>
      <c r="F225" t="s">
        <v>2030</v>
      </c>
      <c r="G225" t="s">
        <v>1966</v>
      </c>
      <c r="K225" t="s">
        <v>2030</v>
      </c>
      <c r="L225" t="s">
        <v>1966</v>
      </c>
    </row>
    <row r="226" spans="1:12" x14ac:dyDescent="0.2">
      <c r="A226" t="s">
        <v>681</v>
      </c>
      <c r="B226" t="s">
        <v>682</v>
      </c>
      <c r="C226" t="s">
        <v>29</v>
      </c>
      <c r="F226" t="s">
        <v>2030</v>
      </c>
      <c r="G226" t="s">
        <v>1966</v>
      </c>
      <c r="K226" t="s">
        <v>2030</v>
      </c>
      <c r="L226" t="s">
        <v>1966</v>
      </c>
    </row>
    <row r="227" spans="1:12" x14ac:dyDescent="0.2">
      <c r="A227" t="s">
        <v>88</v>
      </c>
      <c r="B227" t="s">
        <v>683</v>
      </c>
      <c r="C227" t="s">
        <v>83</v>
      </c>
      <c r="F227" t="s">
        <v>2031</v>
      </c>
      <c r="G227" t="s">
        <v>2031</v>
      </c>
      <c r="K227" t="s">
        <v>2031</v>
      </c>
      <c r="L227" t="s">
        <v>2031</v>
      </c>
    </row>
    <row r="228" spans="1:12" x14ac:dyDescent="0.2">
      <c r="A228" t="s">
        <v>684</v>
      </c>
      <c r="B228" t="s">
        <v>685</v>
      </c>
      <c r="C228" t="s">
        <v>29</v>
      </c>
      <c r="F228" t="s">
        <v>2032</v>
      </c>
      <c r="G228" t="s">
        <v>1966</v>
      </c>
      <c r="K228" t="s">
        <v>2032</v>
      </c>
      <c r="L228" t="s">
        <v>1966</v>
      </c>
    </row>
    <row r="229" spans="1:12" x14ac:dyDescent="0.2">
      <c r="A229" t="s">
        <v>89</v>
      </c>
      <c r="B229" t="s">
        <v>686</v>
      </c>
      <c r="C229" t="s">
        <v>29</v>
      </c>
      <c r="F229" t="s">
        <v>2032</v>
      </c>
      <c r="G229" t="s">
        <v>1966</v>
      </c>
      <c r="K229" t="s">
        <v>2032</v>
      </c>
      <c r="L229" t="s">
        <v>1966</v>
      </c>
    </row>
    <row r="230" spans="1:12" x14ac:dyDescent="0.2">
      <c r="A230" t="s">
        <v>687</v>
      </c>
      <c r="B230" t="s">
        <v>686</v>
      </c>
      <c r="C230" t="s">
        <v>29</v>
      </c>
      <c r="F230" t="s">
        <v>2032</v>
      </c>
      <c r="G230" t="s">
        <v>1966</v>
      </c>
      <c r="K230" t="s">
        <v>2032</v>
      </c>
      <c r="L230" t="s">
        <v>1966</v>
      </c>
    </row>
    <row r="231" spans="1:12" x14ac:dyDescent="0.2">
      <c r="A231" t="s">
        <v>688</v>
      </c>
      <c r="B231" t="s">
        <v>689</v>
      </c>
      <c r="C231" t="s">
        <v>29</v>
      </c>
      <c r="F231" t="s">
        <v>2032</v>
      </c>
      <c r="G231" t="s">
        <v>1966</v>
      </c>
      <c r="K231" t="s">
        <v>2032</v>
      </c>
      <c r="L231" t="s">
        <v>1966</v>
      </c>
    </row>
    <row r="232" spans="1:12" x14ac:dyDescent="0.2">
      <c r="A232" t="s">
        <v>690</v>
      </c>
      <c r="B232" t="s">
        <v>691</v>
      </c>
      <c r="C232" t="s">
        <v>29</v>
      </c>
      <c r="F232" t="s">
        <v>2032</v>
      </c>
      <c r="G232" t="s">
        <v>1966</v>
      </c>
      <c r="K232" t="s">
        <v>2032</v>
      </c>
      <c r="L232" t="s">
        <v>1966</v>
      </c>
    </row>
    <row r="233" spans="1:12" x14ac:dyDescent="0.2">
      <c r="A233" t="s">
        <v>692</v>
      </c>
      <c r="B233" t="s">
        <v>693</v>
      </c>
      <c r="C233" t="s">
        <v>29</v>
      </c>
      <c r="F233" t="s">
        <v>2032</v>
      </c>
      <c r="G233" t="s">
        <v>1966</v>
      </c>
      <c r="K233" t="s">
        <v>2032</v>
      </c>
      <c r="L233" t="s">
        <v>1966</v>
      </c>
    </row>
    <row r="234" spans="1:12" x14ac:dyDescent="0.2">
      <c r="A234" t="s">
        <v>90</v>
      </c>
      <c r="B234" t="s">
        <v>694</v>
      </c>
      <c r="C234" t="s">
        <v>29</v>
      </c>
      <c r="F234" t="s">
        <v>2032</v>
      </c>
      <c r="G234" t="s">
        <v>1966</v>
      </c>
      <c r="K234" t="s">
        <v>2032</v>
      </c>
      <c r="L234" t="s">
        <v>1966</v>
      </c>
    </row>
    <row r="235" spans="1:12" x14ac:dyDescent="0.2">
      <c r="A235" t="s">
        <v>695</v>
      </c>
      <c r="B235" t="s">
        <v>696</v>
      </c>
      <c r="C235" t="s">
        <v>29</v>
      </c>
      <c r="F235" t="s">
        <v>2032</v>
      </c>
      <c r="G235" t="s">
        <v>1966</v>
      </c>
      <c r="K235" t="s">
        <v>2032</v>
      </c>
      <c r="L235" t="s">
        <v>1966</v>
      </c>
    </row>
    <row r="236" spans="1:12" x14ac:dyDescent="0.2">
      <c r="A236" t="s">
        <v>697</v>
      </c>
      <c r="B236" t="s">
        <v>698</v>
      </c>
      <c r="C236" t="s">
        <v>29</v>
      </c>
      <c r="F236" t="s">
        <v>2032</v>
      </c>
      <c r="G236" t="s">
        <v>1966</v>
      </c>
      <c r="K236" t="s">
        <v>2032</v>
      </c>
      <c r="L236" t="s">
        <v>1966</v>
      </c>
    </row>
    <row r="237" spans="1:12" x14ac:dyDescent="0.2">
      <c r="A237" t="s">
        <v>699</v>
      </c>
      <c r="B237" t="s">
        <v>700</v>
      </c>
      <c r="C237" t="s">
        <v>29</v>
      </c>
      <c r="F237" t="s">
        <v>2032</v>
      </c>
      <c r="G237" t="s">
        <v>1966</v>
      </c>
      <c r="K237" t="s">
        <v>2032</v>
      </c>
      <c r="L237" t="s">
        <v>1966</v>
      </c>
    </row>
    <row r="238" spans="1:12" x14ac:dyDescent="0.2">
      <c r="A238" t="s">
        <v>91</v>
      </c>
      <c r="B238" t="s">
        <v>701</v>
      </c>
      <c r="C238" t="s">
        <v>83</v>
      </c>
      <c r="F238" t="s">
        <v>2033</v>
      </c>
      <c r="G238" t="s">
        <v>2031</v>
      </c>
      <c r="K238" t="s">
        <v>2033</v>
      </c>
      <c r="L238" t="s">
        <v>2031</v>
      </c>
    </row>
    <row r="239" spans="1:12" x14ac:dyDescent="0.2">
      <c r="A239" t="s">
        <v>702</v>
      </c>
      <c r="B239" t="s">
        <v>703</v>
      </c>
      <c r="C239" t="s">
        <v>29</v>
      </c>
      <c r="F239" t="s">
        <v>2032</v>
      </c>
      <c r="G239" t="s">
        <v>1966</v>
      </c>
      <c r="K239" t="s">
        <v>2032</v>
      </c>
      <c r="L239" t="s">
        <v>1966</v>
      </c>
    </row>
    <row r="240" spans="1:12" x14ac:dyDescent="0.2">
      <c r="A240" t="s">
        <v>92</v>
      </c>
      <c r="B240" t="s">
        <v>704</v>
      </c>
      <c r="C240" t="s">
        <v>29</v>
      </c>
      <c r="F240" t="s">
        <v>2032</v>
      </c>
      <c r="G240" t="s">
        <v>1966</v>
      </c>
      <c r="K240" t="s">
        <v>2032</v>
      </c>
      <c r="L240" t="s">
        <v>1966</v>
      </c>
    </row>
    <row r="241" spans="1:12" x14ac:dyDescent="0.2">
      <c r="A241" t="s">
        <v>705</v>
      </c>
      <c r="B241" t="s">
        <v>706</v>
      </c>
      <c r="C241" t="s">
        <v>29</v>
      </c>
      <c r="F241" t="s">
        <v>2032</v>
      </c>
      <c r="G241" t="s">
        <v>1966</v>
      </c>
      <c r="K241" t="s">
        <v>2032</v>
      </c>
      <c r="L241" t="s">
        <v>1966</v>
      </c>
    </row>
    <row r="242" spans="1:12" x14ac:dyDescent="0.2">
      <c r="A242" t="s">
        <v>28</v>
      </c>
      <c r="B242" t="s">
        <v>707</v>
      </c>
      <c r="C242" t="s">
        <v>29</v>
      </c>
      <c r="D242" t="s">
        <v>30</v>
      </c>
      <c r="F242" t="s">
        <v>2032</v>
      </c>
      <c r="G242" t="s">
        <v>1966</v>
      </c>
      <c r="J242" t="s">
        <v>30</v>
      </c>
      <c r="K242" t="s">
        <v>2032</v>
      </c>
      <c r="L242" t="s">
        <v>1966</v>
      </c>
    </row>
    <row r="243" spans="1:12" x14ac:dyDescent="0.2">
      <c r="A243" t="s">
        <v>93</v>
      </c>
      <c r="B243" t="s">
        <v>708</v>
      </c>
      <c r="C243" t="s">
        <v>83</v>
      </c>
      <c r="F243" t="s">
        <v>2033</v>
      </c>
      <c r="G243" t="s">
        <v>2031</v>
      </c>
      <c r="K243" t="s">
        <v>2033</v>
      </c>
      <c r="L243" t="s">
        <v>2031</v>
      </c>
    </row>
    <row r="244" spans="1:12" x14ac:dyDescent="0.2">
      <c r="A244" t="s">
        <v>94</v>
      </c>
      <c r="B244" t="s">
        <v>709</v>
      </c>
      <c r="C244" t="s">
        <v>83</v>
      </c>
      <c r="F244" t="s">
        <v>2033</v>
      </c>
      <c r="G244" t="s">
        <v>2031</v>
      </c>
      <c r="K244" t="s">
        <v>2033</v>
      </c>
      <c r="L244" t="s">
        <v>2031</v>
      </c>
    </row>
    <row r="245" spans="1:12" x14ac:dyDescent="0.2">
      <c r="A245" t="s">
        <v>28</v>
      </c>
      <c r="B245" t="s">
        <v>707</v>
      </c>
      <c r="C245" t="s">
        <v>29</v>
      </c>
      <c r="D245" t="s">
        <v>30</v>
      </c>
      <c r="F245" t="s">
        <v>2032</v>
      </c>
      <c r="G245" t="s">
        <v>1966</v>
      </c>
      <c r="J245" t="s">
        <v>30</v>
      </c>
      <c r="K245" t="s">
        <v>2032</v>
      </c>
      <c r="L245" t="s">
        <v>1966</v>
      </c>
    </row>
    <row r="246" spans="1:12" x14ac:dyDescent="0.2">
      <c r="A246" t="s">
        <v>710</v>
      </c>
      <c r="B246" t="s">
        <v>711</v>
      </c>
      <c r="C246" t="s">
        <v>29</v>
      </c>
      <c r="F246" t="s">
        <v>2032</v>
      </c>
      <c r="G246" t="s">
        <v>1966</v>
      </c>
      <c r="K246" t="s">
        <v>2032</v>
      </c>
      <c r="L246" t="s">
        <v>1966</v>
      </c>
    </row>
    <row r="247" spans="1:12" x14ac:dyDescent="0.2">
      <c r="A247" t="s">
        <v>95</v>
      </c>
      <c r="B247" t="s">
        <v>712</v>
      </c>
      <c r="C247" t="s">
        <v>29</v>
      </c>
      <c r="F247" t="s">
        <v>2032</v>
      </c>
      <c r="G247" t="s">
        <v>1966</v>
      </c>
      <c r="K247" t="s">
        <v>2032</v>
      </c>
      <c r="L247" t="s">
        <v>1966</v>
      </c>
    </row>
    <row r="248" spans="1:12" x14ac:dyDescent="0.2">
      <c r="A248" t="s">
        <v>96</v>
      </c>
      <c r="B248" t="s">
        <v>713</v>
      </c>
      <c r="C248" t="s">
        <v>29</v>
      </c>
      <c r="F248" t="s">
        <v>2032</v>
      </c>
      <c r="G248" t="s">
        <v>1966</v>
      </c>
      <c r="K248" t="s">
        <v>2032</v>
      </c>
      <c r="L248" t="s">
        <v>1966</v>
      </c>
    </row>
    <row r="249" spans="1:12" x14ac:dyDescent="0.2">
      <c r="A249" t="s">
        <v>714</v>
      </c>
      <c r="B249" t="s">
        <v>715</v>
      </c>
      <c r="C249" t="s">
        <v>83</v>
      </c>
      <c r="D249" t="s">
        <v>27</v>
      </c>
      <c r="F249" t="s">
        <v>2033</v>
      </c>
      <c r="G249" t="s">
        <v>2031</v>
      </c>
      <c r="J249" t="s">
        <v>27</v>
      </c>
      <c r="K249" t="s">
        <v>2033</v>
      </c>
      <c r="L249" t="s">
        <v>2031</v>
      </c>
    </row>
    <row r="250" spans="1:12" x14ac:dyDescent="0.2">
      <c r="A250" t="s">
        <v>716</v>
      </c>
      <c r="B250" t="s">
        <v>717</v>
      </c>
      <c r="C250" t="s">
        <v>83</v>
      </c>
      <c r="D250" t="s">
        <v>27</v>
      </c>
      <c r="F250" t="s">
        <v>2033</v>
      </c>
      <c r="G250" t="s">
        <v>2031</v>
      </c>
      <c r="J250" t="s">
        <v>27</v>
      </c>
      <c r="K250" t="s">
        <v>2033</v>
      </c>
      <c r="L250" t="s">
        <v>2031</v>
      </c>
    </row>
    <row r="251" spans="1:12" x14ac:dyDescent="0.2">
      <c r="A251" t="s">
        <v>718</v>
      </c>
      <c r="B251" t="s">
        <v>719</v>
      </c>
      <c r="C251" t="s">
        <v>83</v>
      </c>
      <c r="D251" t="s">
        <v>27</v>
      </c>
      <c r="F251" t="s">
        <v>2033</v>
      </c>
      <c r="G251" t="s">
        <v>2031</v>
      </c>
      <c r="J251" t="s">
        <v>27</v>
      </c>
      <c r="K251" t="s">
        <v>2033</v>
      </c>
      <c r="L251" t="s">
        <v>2031</v>
      </c>
    </row>
    <row r="252" spans="1:12" x14ac:dyDescent="0.2">
      <c r="A252" t="s">
        <v>720</v>
      </c>
      <c r="B252" t="s">
        <v>721</v>
      </c>
      <c r="C252" t="s">
        <v>83</v>
      </c>
      <c r="D252" t="s">
        <v>27</v>
      </c>
      <c r="F252" t="s">
        <v>2033</v>
      </c>
      <c r="G252" t="s">
        <v>2031</v>
      </c>
      <c r="J252" t="s">
        <v>27</v>
      </c>
      <c r="K252" t="s">
        <v>2033</v>
      </c>
      <c r="L252" t="s">
        <v>2031</v>
      </c>
    </row>
    <row r="253" spans="1:12" x14ac:dyDescent="0.2">
      <c r="A253" t="s">
        <v>97</v>
      </c>
      <c r="B253" t="s">
        <v>722</v>
      </c>
      <c r="C253" t="s">
        <v>29</v>
      </c>
      <c r="D253" t="s">
        <v>27</v>
      </c>
      <c r="F253" t="s">
        <v>2032</v>
      </c>
      <c r="G253" t="s">
        <v>1966</v>
      </c>
      <c r="J253" t="s">
        <v>27</v>
      </c>
      <c r="K253" t="s">
        <v>2032</v>
      </c>
      <c r="L253" t="s">
        <v>1966</v>
      </c>
    </row>
    <row r="254" spans="1:12" x14ac:dyDescent="0.2">
      <c r="A254" t="s">
        <v>723</v>
      </c>
      <c r="B254" t="s">
        <v>724</v>
      </c>
      <c r="C254" t="s">
        <v>29</v>
      </c>
      <c r="D254" t="s">
        <v>27</v>
      </c>
      <c r="F254" t="s">
        <v>2030</v>
      </c>
      <c r="G254" t="s">
        <v>1966</v>
      </c>
      <c r="J254" t="s">
        <v>27</v>
      </c>
      <c r="K254" t="s">
        <v>2030</v>
      </c>
      <c r="L254" t="s">
        <v>1966</v>
      </c>
    </row>
    <row r="255" spans="1:12" x14ac:dyDescent="0.2">
      <c r="A255" t="s">
        <v>98</v>
      </c>
      <c r="B255" t="s">
        <v>725</v>
      </c>
      <c r="C255" t="s">
        <v>83</v>
      </c>
      <c r="D255" t="s">
        <v>27</v>
      </c>
      <c r="F255" t="s">
        <v>2033</v>
      </c>
      <c r="G255" t="s">
        <v>2031</v>
      </c>
      <c r="J255" t="s">
        <v>27</v>
      </c>
      <c r="K255" t="s">
        <v>2033</v>
      </c>
      <c r="L255" t="s">
        <v>2031</v>
      </c>
    </row>
    <row r="256" spans="1:12" x14ac:dyDescent="0.2">
      <c r="A256" t="s">
        <v>726</v>
      </c>
      <c r="B256" t="s">
        <v>727</v>
      </c>
      <c r="C256" t="s">
        <v>29</v>
      </c>
      <c r="D256" t="s">
        <v>27</v>
      </c>
      <c r="F256" t="s">
        <v>2032</v>
      </c>
      <c r="G256" t="s">
        <v>1966</v>
      </c>
      <c r="J256" t="s">
        <v>27</v>
      </c>
      <c r="K256" t="s">
        <v>2032</v>
      </c>
      <c r="L256" t="s">
        <v>1966</v>
      </c>
    </row>
    <row r="257" spans="1:14" x14ac:dyDescent="0.2">
      <c r="A257" t="s">
        <v>728</v>
      </c>
      <c r="B257" t="s">
        <v>729</v>
      </c>
      <c r="C257" t="s">
        <v>29</v>
      </c>
      <c r="D257" t="s">
        <v>27</v>
      </c>
      <c r="F257" t="s">
        <v>2034</v>
      </c>
      <c r="G257">
        <v>0</v>
      </c>
      <c r="J257" t="s">
        <v>27</v>
      </c>
      <c r="K257" t="s">
        <v>2034</v>
      </c>
      <c r="L257">
        <v>0</v>
      </c>
      <c r="M257" s="265" t="str">
        <f>IFERROR(IF(VLOOKUP(A257,'Trial Balance'!$D:$H,5,0)&gt;=0,"Trade receivable from affiliates","Trade payables"),"")</f>
        <v/>
      </c>
      <c r="N257" s="265" t="str">
        <f>IFERROR(IF(VLOOKUP(A257,'Trial Balance'!$D:$H,5,0)&gt;=0,"Trade receivable from affiliates","Trade payables"),"")</f>
        <v/>
      </c>
    </row>
    <row r="258" spans="1:14" x14ac:dyDescent="0.2">
      <c r="A258" t="s">
        <v>730</v>
      </c>
      <c r="B258" t="s">
        <v>731</v>
      </c>
      <c r="C258" t="s">
        <v>29</v>
      </c>
      <c r="D258" t="s">
        <v>2049</v>
      </c>
      <c r="F258" t="s">
        <v>2034</v>
      </c>
      <c r="G258">
        <v>0</v>
      </c>
      <c r="J258" t="s">
        <v>2049</v>
      </c>
      <c r="K258" t="s">
        <v>2034</v>
      </c>
      <c r="L258">
        <v>0</v>
      </c>
      <c r="M258" s="265" t="str">
        <f>IFERROR(IF(VLOOKUP(A258,'Trial Balance'!$D:$H,5,0)&gt;=0,"Trade receivable from affiliates","Trade payables"),"")</f>
        <v/>
      </c>
      <c r="N258" s="265" t="str">
        <f>IFERROR(IF(VLOOKUP(A258,'Trial Balance'!$D:$H,5,0)&gt;=0,"Trade receivable from affiliates","Trade payables"),"")</f>
        <v/>
      </c>
    </row>
    <row r="259" spans="1:14" x14ac:dyDescent="0.2">
      <c r="A259" t="s">
        <v>732</v>
      </c>
      <c r="B259" t="s">
        <v>733</v>
      </c>
      <c r="C259" t="s">
        <v>29</v>
      </c>
      <c r="D259" t="s">
        <v>2049</v>
      </c>
      <c r="F259" t="s">
        <v>2034</v>
      </c>
      <c r="G259">
        <v>0</v>
      </c>
      <c r="J259" t="s">
        <v>2049</v>
      </c>
      <c r="K259" t="s">
        <v>2034</v>
      </c>
      <c r="L259">
        <v>0</v>
      </c>
      <c r="M259" s="265" t="str">
        <f>IFERROR(IF(VLOOKUP(A259,'Trial Balance'!$D:$H,5,0)&gt;=0,"Trade receivable from affiliates","Trade payables"),"")</f>
        <v/>
      </c>
      <c r="N259" s="265" t="str">
        <f>IFERROR(IF(VLOOKUP(A259,'Trial Balance'!$D:$H,5,0)&gt;=0,"Trade receivable from affiliates","Trade payables"),"")</f>
        <v/>
      </c>
    </row>
    <row r="260" spans="1:14" x14ac:dyDescent="0.2">
      <c r="A260" t="s">
        <v>730</v>
      </c>
      <c r="B260" t="s">
        <v>731</v>
      </c>
      <c r="C260" t="s">
        <v>29</v>
      </c>
      <c r="D260" t="s">
        <v>2049</v>
      </c>
      <c r="F260" t="s">
        <v>2034</v>
      </c>
      <c r="G260">
        <v>0</v>
      </c>
      <c r="J260" t="s">
        <v>2049</v>
      </c>
      <c r="K260" t="s">
        <v>2034</v>
      </c>
      <c r="L260">
        <v>0</v>
      </c>
      <c r="M260" s="265" t="str">
        <f>IFERROR(IF(VLOOKUP(A260,'Trial Balance'!$D:$H,5,0)&gt;=0,"Trade receivable from affiliates","Trade payables"),"")</f>
        <v/>
      </c>
      <c r="N260" s="265" t="str">
        <f>IFERROR(IF(VLOOKUP(A260,'Trial Balance'!$D:$H,5,0)&gt;=0,"Trade receivable from affiliates","Trade payables"),"")</f>
        <v/>
      </c>
    </row>
    <row r="261" spans="1:14" x14ac:dyDescent="0.2">
      <c r="A261" t="s">
        <v>732</v>
      </c>
      <c r="B261" t="s">
        <v>733</v>
      </c>
      <c r="C261" t="s">
        <v>29</v>
      </c>
      <c r="D261" t="s">
        <v>2049</v>
      </c>
      <c r="F261" t="s">
        <v>2034</v>
      </c>
      <c r="G261">
        <v>0</v>
      </c>
      <c r="J261" t="s">
        <v>2049</v>
      </c>
      <c r="K261" t="s">
        <v>2034</v>
      </c>
      <c r="L261">
        <v>0</v>
      </c>
      <c r="M261" s="265" t="str">
        <f>IFERROR(IF(VLOOKUP(A261,'Trial Balance'!$D:$H,5,0)&gt;=0,"Trade receivable from affiliates","Trade payables"),"")</f>
        <v/>
      </c>
      <c r="N261" s="265" t="str">
        <f>IFERROR(IF(VLOOKUP(A261,'Trial Balance'!$D:$H,5,0)&gt;=0,"Trade receivable from affiliates","Trade payables"),"")</f>
        <v/>
      </c>
    </row>
    <row r="262" spans="1:14" x14ac:dyDescent="0.2">
      <c r="A262" t="s">
        <v>734</v>
      </c>
      <c r="B262" t="s">
        <v>735</v>
      </c>
      <c r="C262" t="s">
        <v>29</v>
      </c>
      <c r="D262" t="s">
        <v>2049</v>
      </c>
      <c r="F262">
        <v>0</v>
      </c>
      <c r="G262">
        <v>0</v>
      </c>
      <c r="J262" t="s">
        <v>2049</v>
      </c>
      <c r="K262">
        <v>0</v>
      </c>
      <c r="L262">
        <v>0</v>
      </c>
      <c r="M262" s="265" t="str">
        <f>IFERROR(IF(VLOOKUP(A262,'Trial Balance'!$D:$H,5,0)&gt;=0,"Trade receivable from affiliates","Trade payables"),"")</f>
        <v/>
      </c>
      <c r="N262" s="265" t="str">
        <f>IFERROR(IF(VLOOKUP(A262,'Trial Balance'!$D:$H,5,0)&gt;=0,"Trade receivable from affiliates","Trade payables"),"")</f>
        <v/>
      </c>
    </row>
    <row r="263" spans="1:14" x14ac:dyDescent="0.2">
      <c r="A263" t="s">
        <v>736</v>
      </c>
      <c r="B263" t="s">
        <v>737</v>
      </c>
      <c r="C263" t="s">
        <v>29</v>
      </c>
      <c r="D263" t="s">
        <v>2049</v>
      </c>
      <c r="F263">
        <v>0</v>
      </c>
      <c r="G263">
        <v>0</v>
      </c>
      <c r="J263" t="s">
        <v>2049</v>
      </c>
      <c r="K263">
        <v>0</v>
      </c>
      <c r="L263">
        <v>0</v>
      </c>
      <c r="M263" s="265" t="str">
        <f>IFERROR(IF(VLOOKUP(A263,'Trial Balance'!$D:$H,5,0)&gt;=0,"Trade receivable from affiliates","Trade payables"),"")</f>
        <v/>
      </c>
      <c r="N263" s="265" t="str">
        <f>IFERROR(IF(VLOOKUP(A263,'Trial Balance'!$D:$H,5,0)&gt;=0,"Trade receivable from affiliates","Trade payables"),"")</f>
        <v/>
      </c>
    </row>
    <row r="264" spans="1:14" x14ac:dyDescent="0.2">
      <c r="A264" t="s">
        <v>734</v>
      </c>
      <c r="B264" t="s">
        <v>735</v>
      </c>
      <c r="C264" t="s">
        <v>29</v>
      </c>
      <c r="D264" t="s">
        <v>30</v>
      </c>
      <c r="F264">
        <v>0</v>
      </c>
      <c r="G264">
        <v>0</v>
      </c>
      <c r="J264" t="s">
        <v>30</v>
      </c>
      <c r="K264">
        <v>0</v>
      </c>
      <c r="L264">
        <v>0</v>
      </c>
      <c r="M264" s="265" t="str">
        <f>IFERROR(IF(VLOOKUP(A264,'Trial Balance'!$D:$H,5,0)&gt;=0,"Trade receivable from affiliates","Trade payables"),"")</f>
        <v/>
      </c>
      <c r="N264" s="265" t="str">
        <f>IFERROR(IF(VLOOKUP(A264,'Trial Balance'!$D:$H,5,0)&gt;=0,"Trade receivable from affiliates","Trade payables"),"")</f>
        <v/>
      </c>
    </row>
    <row r="265" spans="1:14" x14ac:dyDescent="0.2">
      <c r="A265" t="s">
        <v>736</v>
      </c>
      <c r="B265" t="s">
        <v>737</v>
      </c>
      <c r="C265" t="s">
        <v>29</v>
      </c>
      <c r="D265" t="s">
        <v>30</v>
      </c>
      <c r="F265">
        <v>0</v>
      </c>
      <c r="G265">
        <v>0</v>
      </c>
      <c r="J265" t="s">
        <v>30</v>
      </c>
      <c r="K265">
        <v>0</v>
      </c>
      <c r="L265">
        <v>0</v>
      </c>
      <c r="M265" s="265" t="str">
        <f>IFERROR(IF(VLOOKUP(A265,'Trial Balance'!$D:$H,5,0)&gt;=0,"Trade receivable from affiliates","Trade payables"),"")</f>
        <v/>
      </c>
      <c r="N265" s="265" t="str">
        <f>IFERROR(IF(VLOOKUP(A265,'Trial Balance'!$D:$H,5,0)&gt;=0,"Trade receivable from affiliates","Trade payables"),"")</f>
        <v/>
      </c>
    </row>
    <row r="266" spans="1:14" x14ac:dyDescent="0.2">
      <c r="A266" t="s">
        <v>738</v>
      </c>
      <c r="B266" t="s">
        <v>739</v>
      </c>
      <c r="C266" t="s">
        <v>29</v>
      </c>
      <c r="D266" t="s">
        <v>27</v>
      </c>
      <c r="F266" t="s">
        <v>2035</v>
      </c>
      <c r="G266" t="s">
        <v>1966</v>
      </c>
      <c r="J266" t="s">
        <v>27</v>
      </c>
      <c r="K266" t="s">
        <v>2035</v>
      </c>
      <c r="L266" t="s">
        <v>1966</v>
      </c>
      <c r="M266" s="265" t="str">
        <f>IFERROR(IF(VLOOKUP(A266,'Trial Balance'!$D:$H,5,0)&gt;=0,"Trade receivable from affiliates","Trade payables"),"")</f>
        <v/>
      </c>
      <c r="N266" s="265" t="str">
        <f>IFERROR(IF(VLOOKUP(A266,'Trial Balance'!$D:$H,5,0)&gt;=0,"Trade receivable from affiliates","Trade payables"),"")</f>
        <v/>
      </c>
    </row>
    <row r="267" spans="1:14" x14ac:dyDescent="0.2">
      <c r="A267" t="s">
        <v>740</v>
      </c>
      <c r="B267" t="s">
        <v>741</v>
      </c>
      <c r="C267" t="s">
        <v>29</v>
      </c>
      <c r="D267" t="s">
        <v>27</v>
      </c>
      <c r="F267" t="s">
        <v>2035</v>
      </c>
      <c r="G267" t="s">
        <v>1966</v>
      </c>
      <c r="J267" t="s">
        <v>27</v>
      </c>
      <c r="K267" t="s">
        <v>2035</v>
      </c>
      <c r="L267" t="s">
        <v>1966</v>
      </c>
      <c r="M267" s="265" t="str">
        <f>IFERROR(IF(VLOOKUP(A267,'Trial Balance'!$D:$H,5,0)&gt;=0,"Trade receivable from affiliates","Trade payables"),"")</f>
        <v/>
      </c>
      <c r="N267" s="265" t="str">
        <f>IFERROR(IF(VLOOKUP(A267,'Trial Balance'!$D:$H,5,0)&gt;=0,"Trade receivable from affiliates","Trade payables"),"")</f>
        <v/>
      </c>
    </row>
    <row r="268" spans="1:14" x14ac:dyDescent="0.2">
      <c r="A268" t="s">
        <v>742</v>
      </c>
      <c r="B268" t="s">
        <v>743</v>
      </c>
      <c r="C268" t="s">
        <v>29</v>
      </c>
      <c r="D268" t="s">
        <v>30</v>
      </c>
      <c r="F268" t="s">
        <v>2036</v>
      </c>
      <c r="G268">
        <v>0</v>
      </c>
      <c r="J268" t="s">
        <v>30</v>
      </c>
      <c r="K268" t="s">
        <v>2036</v>
      </c>
      <c r="L268">
        <v>0</v>
      </c>
      <c r="M268" s="265" t="str">
        <f>IFERROR(IF(VLOOKUP(A268,'Trial Balance'!$D:$H,5,0)&gt;=0,"Trade receivable from affiliates","Trade payables"),"")</f>
        <v/>
      </c>
      <c r="N268" s="265" t="str">
        <f>IFERROR(IF(VLOOKUP(A268,'Trial Balance'!$D:$H,5,0)&gt;=0,"Trade receivable from affiliates","Trade payables"),"")</f>
        <v/>
      </c>
    </row>
    <row r="269" spans="1:14" x14ac:dyDescent="0.2">
      <c r="A269" t="s">
        <v>744</v>
      </c>
      <c r="B269" t="s">
        <v>745</v>
      </c>
      <c r="C269" t="s">
        <v>29</v>
      </c>
      <c r="F269" t="s">
        <v>2035</v>
      </c>
      <c r="G269" t="s">
        <v>1966</v>
      </c>
      <c r="K269" t="s">
        <v>2035</v>
      </c>
      <c r="L269" t="s">
        <v>1966</v>
      </c>
    </row>
    <row r="270" spans="1:14" x14ac:dyDescent="0.2">
      <c r="A270" t="s">
        <v>746</v>
      </c>
      <c r="B270" t="s">
        <v>747</v>
      </c>
      <c r="C270" t="s">
        <v>83</v>
      </c>
      <c r="F270" t="s">
        <v>2037</v>
      </c>
      <c r="G270" t="s">
        <v>2031</v>
      </c>
      <c r="K270" t="s">
        <v>2037</v>
      </c>
      <c r="L270" t="s">
        <v>2031</v>
      </c>
    </row>
    <row r="271" spans="1:14" x14ac:dyDescent="0.2">
      <c r="A271" t="s">
        <v>748</v>
      </c>
      <c r="B271" t="s">
        <v>749</v>
      </c>
      <c r="C271" t="s">
        <v>29</v>
      </c>
      <c r="F271" t="s">
        <v>2035</v>
      </c>
      <c r="G271" t="s">
        <v>1966</v>
      </c>
      <c r="K271" t="s">
        <v>2035</v>
      </c>
      <c r="L271" t="s">
        <v>1966</v>
      </c>
    </row>
    <row r="272" spans="1:14" x14ac:dyDescent="0.2">
      <c r="A272" t="s">
        <v>750</v>
      </c>
      <c r="B272" t="s">
        <v>751</v>
      </c>
      <c r="C272" t="s">
        <v>83</v>
      </c>
      <c r="F272" t="s">
        <v>2033</v>
      </c>
      <c r="G272" t="s">
        <v>2031</v>
      </c>
      <c r="K272" t="s">
        <v>2033</v>
      </c>
      <c r="L272" t="s">
        <v>2031</v>
      </c>
    </row>
    <row r="273" spans="1:12" x14ac:dyDescent="0.2">
      <c r="A273" t="s">
        <v>99</v>
      </c>
      <c r="B273" t="s">
        <v>752</v>
      </c>
      <c r="C273" t="s">
        <v>29</v>
      </c>
      <c r="F273" t="s">
        <v>1965</v>
      </c>
      <c r="G273" t="s">
        <v>1966</v>
      </c>
      <c r="K273" t="s">
        <v>1965</v>
      </c>
      <c r="L273" t="s">
        <v>1966</v>
      </c>
    </row>
    <row r="274" spans="1:12" x14ac:dyDescent="0.2">
      <c r="A274" t="s">
        <v>753</v>
      </c>
      <c r="B274" t="s">
        <v>754</v>
      </c>
      <c r="C274" t="s">
        <v>166</v>
      </c>
      <c r="F274">
        <v>0</v>
      </c>
      <c r="G274">
        <v>0</v>
      </c>
      <c r="K274">
        <v>0</v>
      </c>
      <c r="L274">
        <v>0</v>
      </c>
    </row>
    <row r="275" spans="1:12" x14ac:dyDescent="0.2">
      <c r="A275" t="s">
        <v>755</v>
      </c>
      <c r="B275" t="s">
        <v>756</v>
      </c>
      <c r="C275" t="s">
        <v>83</v>
      </c>
      <c r="F275" t="s">
        <v>2031</v>
      </c>
      <c r="G275" t="s">
        <v>2031</v>
      </c>
      <c r="K275" t="s">
        <v>2031</v>
      </c>
      <c r="L275" t="s">
        <v>2031</v>
      </c>
    </row>
    <row r="276" spans="1:12" x14ac:dyDescent="0.2">
      <c r="A276" t="s">
        <v>757</v>
      </c>
      <c r="B276" t="s">
        <v>758</v>
      </c>
      <c r="C276" t="s">
        <v>29</v>
      </c>
      <c r="F276" t="s">
        <v>1965</v>
      </c>
      <c r="G276" t="s">
        <v>1966</v>
      </c>
      <c r="K276" t="s">
        <v>1965</v>
      </c>
      <c r="L276" t="s">
        <v>1966</v>
      </c>
    </row>
    <row r="277" spans="1:12" x14ac:dyDescent="0.2">
      <c r="A277" t="s">
        <v>100</v>
      </c>
      <c r="B277" t="s">
        <v>759</v>
      </c>
      <c r="C277" t="s">
        <v>101</v>
      </c>
      <c r="D277" t="s">
        <v>27</v>
      </c>
      <c r="F277">
        <v>0</v>
      </c>
      <c r="G277">
        <v>0</v>
      </c>
      <c r="J277" t="s">
        <v>27</v>
      </c>
      <c r="K277">
        <v>0</v>
      </c>
      <c r="L277">
        <v>0</v>
      </c>
    </row>
    <row r="278" spans="1:12" x14ac:dyDescent="0.2">
      <c r="A278" t="s">
        <v>760</v>
      </c>
      <c r="B278" t="s">
        <v>761</v>
      </c>
      <c r="C278" t="s">
        <v>179</v>
      </c>
      <c r="D278" t="s">
        <v>27</v>
      </c>
      <c r="F278">
        <v>0</v>
      </c>
      <c r="G278">
        <v>0</v>
      </c>
      <c r="J278" t="s">
        <v>27</v>
      </c>
      <c r="K278">
        <v>0</v>
      </c>
      <c r="L278">
        <v>0</v>
      </c>
    </row>
    <row r="279" spans="1:12" x14ac:dyDescent="0.2">
      <c r="A279" t="s">
        <v>762</v>
      </c>
      <c r="B279" t="s">
        <v>761</v>
      </c>
      <c r="C279" t="s">
        <v>179</v>
      </c>
      <c r="F279">
        <v>0</v>
      </c>
      <c r="G279">
        <v>0</v>
      </c>
      <c r="K279">
        <v>0</v>
      </c>
      <c r="L279">
        <v>0</v>
      </c>
    </row>
    <row r="280" spans="1:12" x14ac:dyDescent="0.2">
      <c r="A280" t="s">
        <v>31</v>
      </c>
      <c r="B280" t="s">
        <v>763</v>
      </c>
      <c r="C280" t="s">
        <v>29</v>
      </c>
      <c r="D280" t="s">
        <v>30</v>
      </c>
      <c r="F280" t="s">
        <v>2038</v>
      </c>
      <c r="G280" t="s">
        <v>1966</v>
      </c>
      <c r="J280" t="s">
        <v>30</v>
      </c>
      <c r="K280" t="s">
        <v>2038</v>
      </c>
      <c r="L280" t="s">
        <v>1966</v>
      </c>
    </row>
    <row r="281" spans="1:12" x14ac:dyDescent="0.2">
      <c r="A281" t="s">
        <v>764</v>
      </c>
      <c r="B281" t="s">
        <v>765</v>
      </c>
      <c r="C281" t="s">
        <v>103</v>
      </c>
      <c r="D281" t="s">
        <v>27</v>
      </c>
      <c r="F281">
        <v>0</v>
      </c>
      <c r="G281">
        <v>0</v>
      </c>
      <c r="J281" t="s">
        <v>27</v>
      </c>
      <c r="K281">
        <v>0</v>
      </c>
      <c r="L281">
        <v>0</v>
      </c>
    </row>
    <row r="282" spans="1:12" x14ac:dyDescent="0.2">
      <c r="A282" t="s">
        <v>766</v>
      </c>
      <c r="B282" t="s">
        <v>767</v>
      </c>
      <c r="C282" t="s">
        <v>103</v>
      </c>
      <c r="D282" t="s">
        <v>27</v>
      </c>
      <c r="F282">
        <v>0</v>
      </c>
      <c r="G282">
        <v>0</v>
      </c>
      <c r="J282" t="s">
        <v>27</v>
      </c>
      <c r="K282">
        <v>0</v>
      </c>
      <c r="L282">
        <v>0</v>
      </c>
    </row>
    <row r="283" spans="1:12" x14ac:dyDescent="0.2">
      <c r="A283" t="s">
        <v>768</v>
      </c>
      <c r="B283" t="s">
        <v>769</v>
      </c>
      <c r="C283" t="s">
        <v>103</v>
      </c>
      <c r="D283" t="s">
        <v>27</v>
      </c>
      <c r="F283">
        <v>0</v>
      </c>
      <c r="G283">
        <v>0</v>
      </c>
      <c r="J283" t="s">
        <v>27</v>
      </c>
      <c r="K283">
        <v>0</v>
      </c>
      <c r="L283">
        <v>0</v>
      </c>
    </row>
    <row r="284" spans="1:12" x14ac:dyDescent="0.2">
      <c r="A284" t="s">
        <v>770</v>
      </c>
      <c r="B284" t="s">
        <v>771</v>
      </c>
      <c r="C284" t="s">
        <v>103</v>
      </c>
      <c r="D284" t="s">
        <v>27</v>
      </c>
      <c r="F284">
        <v>0</v>
      </c>
      <c r="G284">
        <v>0</v>
      </c>
      <c r="J284" t="s">
        <v>27</v>
      </c>
      <c r="K284">
        <v>0</v>
      </c>
      <c r="L284">
        <v>0</v>
      </c>
    </row>
    <row r="285" spans="1:12" x14ac:dyDescent="0.2">
      <c r="A285" t="s">
        <v>102</v>
      </c>
      <c r="B285" t="s">
        <v>772</v>
      </c>
      <c r="C285" t="s">
        <v>103</v>
      </c>
      <c r="D285" t="s">
        <v>27</v>
      </c>
      <c r="F285">
        <v>0</v>
      </c>
      <c r="G285">
        <v>0</v>
      </c>
      <c r="J285" t="s">
        <v>27</v>
      </c>
      <c r="K285">
        <v>0</v>
      </c>
      <c r="L285">
        <v>0</v>
      </c>
    </row>
    <row r="286" spans="1:12" x14ac:dyDescent="0.2">
      <c r="A286" t="s">
        <v>773</v>
      </c>
      <c r="B286" t="s">
        <v>774</v>
      </c>
      <c r="C286" t="s">
        <v>182</v>
      </c>
      <c r="F286">
        <v>0</v>
      </c>
      <c r="G286">
        <v>0</v>
      </c>
      <c r="K286">
        <v>0</v>
      </c>
      <c r="L286">
        <v>0</v>
      </c>
    </row>
    <row r="287" spans="1:12" x14ac:dyDescent="0.2">
      <c r="A287" t="s">
        <v>775</v>
      </c>
      <c r="B287" t="s">
        <v>776</v>
      </c>
      <c r="C287" t="s">
        <v>24</v>
      </c>
      <c r="D287" t="s">
        <v>30</v>
      </c>
      <c r="F287">
        <v>0</v>
      </c>
      <c r="G287">
        <v>0</v>
      </c>
      <c r="J287" t="s">
        <v>30</v>
      </c>
      <c r="K287">
        <v>0</v>
      </c>
      <c r="L287">
        <v>0</v>
      </c>
    </row>
    <row r="288" spans="1:12" x14ac:dyDescent="0.2">
      <c r="A288" t="s">
        <v>777</v>
      </c>
      <c r="B288" t="s">
        <v>778</v>
      </c>
      <c r="C288" t="s">
        <v>24</v>
      </c>
      <c r="D288" t="s">
        <v>30</v>
      </c>
      <c r="F288">
        <v>0</v>
      </c>
      <c r="G288">
        <v>0</v>
      </c>
      <c r="J288" t="s">
        <v>30</v>
      </c>
      <c r="K288">
        <v>0</v>
      </c>
      <c r="L288">
        <v>0</v>
      </c>
    </row>
    <row r="289" spans="1:12" x14ac:dyDescent="0.2">
      <c r="A289" t="s">
        <v>779</v>
      </c>
      <c r="B289" t="s">
        <v>780</v>
      </c>
      <c r="C289" t="s">
        <v>76</v>
      </c>
      <c r="F289" t="s">
        <v>2039</v>
      </c>
      <c r="G289">
        <v>0</v>
      </c>
      <c r="K289" t="s">
        <v>2039</v>
      </c>
      <c r="L289">
        <v>0</v>
      </c>
    </row>
    <row r="290" spans="1:12" x14ac:dyDescent="0.2">
      <c r="A290" t="s">
        <v>781</v>
      </c>
      <c r="B290" t="s">
        <v>782</v>
      </c>
      <c r="C290" t="s">
        <v>83</v>
      </c>
      <c r="F290" t="s">
        <v>2040</v>
      </c>
      <c r="G290">
        <v>0</v>
      </c>
      <c r="K290" t="s">
        <v>2040</v>
      </c>
      <c r="L290">
        <v>0</v>
      </c>
    </row>
    <row r="291" spans="1:12" x14ac:dyDescent="0.2">
      <c r="A291" t="s">
        <v>783</v>
      </c>
      <c r="B291" t="s">
        <v>784</v>
      </c>
      <c r="C291" t="s">
        <v>66</v>
      </c>
      <c r="F291" t="s">
        <v>2026</v>
      </c>
      <c r="G291">
        <v>0</v>
      </c>
      <c r="K291" t="s">
        <v>2026</v>
      </c>
      <c r="L291">
        <v>0</v>
      </c>
    </row>
    <row r="292" spans="1:12" x14ac:dyDescent="0.2">
      <c r="A292" t="s">
        <v>785</v>
      </c>
      <c r="B292" t="s">
        <v>786</v>
      </c>
      <c r="C292" t="s">
        <v>63</v>
      </c>
      <c r="F292" t="s">
        <v>2027</v>
      </c>
      <c r="G292">
        <v>0</v>
      </c>
      <c r="K292" t="s">
        <v>2027</v>
      </c>
      <c r="L292">
        <v>0</v>
      </c>
    </row>
    <row r="293" spans="1:12" x14ac:dyDescent="0.2">
      <c r="A293" t="s">
        <v>787</v>
      </c>
      <c r="B293" t="s">
        <v>788</v>
      </c>
      <c r="C293" t="s">
        <v>83</v>
      </c>
      <c r="F293" t="s">
        <v>2040</v>
      </c>
      <c r="G293">
        <v>0</v>
      </c>
      <c r="K293" t="s">
        <v>2040</v>
      </c>
      <c r="L293">
        <v>0</v>
      </c>
    </row>
    <row r="294" spans="1:12" x14ac:dyDescent="0.2">
      <c r="A294" t="s">
        <v>789</v>
      </c>
      <c r="B294" t="s">
        <v>790</v>
      </c>
      <c r="C294" t="s">
        <v>83</v>
      </c>
      <c r="F294" t="s">
        <v>2041</v>
      </c>
      <c r="G294">
        <v>0</v>
      </c>
      <c r="K294" t="s">
        <v>2041</v>
      </c>
      <c r="L294">
        <v>0</v>
      </c>
    </row>
    <row r="295" spans="1:12" x14ac:dyDescent="0.2">
      <c r="A295" t="s">
        <v>789</v>
      </c>
      <c r="B295" t="s">
        <v>790</v>
      </c>
      <c r="C295" t="s">
        <v>83</v>
      </c>
      <c r="F295" t="s">
        <v>2041</v>
      </c>
      <c r="G295">
        <v>0</v>
      </c>
      <c r="K295" t="s">
        <v>2041</v>
      </c>
      <c r="L295">
        <v>0</v>
      </c>
    </row>
    <row r="296" spans="1:12" x14ac:dyDescent="0.2">
      <c r="A296" t="s">
        <v>791</v>
      </c>
      <c r="B296" t="s">
        <v>792</v>
      </c>
      <c r="C296" t="s">
        <v>83</v>
      </c>
      <c r="F296" t="s">
        <v>2042</v>
      </c>
      <c r="G296">
        <v>0</v>
      </c>
      <c r="K296" t="s">
        <v>2042</v>
      </c>
      <c r="L296">
        <v>0</v>
      </c>
    </row>
    <row r="297" spans="1:12" x14ac:dyDescent="0.2">
      <c r="A297" t="s">
        <v>793</v>
      </c>
      <c r="B297" t="s">
        <v>439</v>
      </c>
      <c r="C297" t="s">
        <v>167</v>
      </c>
      <c r="F297">
        <v>0</v>
      </c>
      <c r="G297">
        <v>0</v>
      </c>
      <c r="K297">
        <v>0</v>
      </c>
      <c r="L297">
        <v>0</v>
      </c>
    </row>
    <row r="298" spans="1:12" x14ac:dyDescent="0.2">
      <c r="A298" t="s">
        <v>794</v>
      </c>
      <c r="B298" t="s">
        <v>795</v>
      </c>
      <c r="C298" t="s">
        <v>167</v>
      </c>
      <c r="F298">
        <v>0</v>
      </c>
      <c r="G298">
        <v>0</v>
      </c>
      <c r="K298">
        <v>0</v>
      </c>
      <c r="L298">
        <v>0</v>
      </c>
    </row>
    <row r="299" spans="1:12" x14ac:dyDescent="0.2">
      <c r="A299" t="s">
        <v>796</v>
      </c>
      <c r="B299" t="s">
        <v>797</v>
      </c>
      <c r="C299" t="s">
        <v>167</v>
      </c>
      <c r="F299">
        <v>0</v>
      </c>
      <c r="G299">
        <v>0</v>
      </c>
      <c r="K299">
        <v>0</v>
      </c>
      <c r="L299">
        <v>0</v>
      </c>
    </row>
    <row r="300" spans="1:12" x14ac:dyDescent="0.2">
      <c r="A300" t="s">
        <v>798</v>
      </c>
      <c r="B300" t="s">
        <v>799</v>
      </c>
      <c r="C300" t="s">
        <v>167</v>
      </c>
      <c r="F300">
        <v>0</v>
      </c>
      <c r="G300">
        <v>0</v>
      </c>
      <c r="K300">
        <v>0</v>
      </c>
      <c r="L300">
        <v>0</v>
      </c>
    </row>
    <row r="301" spans="1:12" x14ac:dyDescent="0.2">
      <c r="A301" t="s">
        <v>800</v>
      </c>
      <c r="B301" t="s">
        <v>801</v>
      </c>
      <c r="C301" t="s">
        <v>167</v>
      </c>
      <c r="F301">
        <v>0</v>
      </c>
      <c r="G301">
        <v>0</v>
      </c>
      <c r="K301">
        <v>0</v>
      </c>
      <c r="L301">
        <v>0</v>
      </c>
    </row>
    <row r="302" spans="1:12" x14ac:dyDescent="0.2">
      <c r="A302" t="s">
        <v>802</v>
      </c>
      <c r="B302" t="s">
        <v>803</v>
      </c>
      <c r="C302" t="s">
        <v>167</v>
      </c>
      <c r="F302">
        <v>0</v>
      </c>
      <c r="G302">
        <v>0</v>
      </c>
      <c r="K302">
        <v>0</v>
      </c>
      <c r="L302">
        <v>0</v>
      </c>
    </row>
    <row r="303" spans="1:12" x14ac:dyDescent="0.2">
      <c r="A303" t="s">
        <v>804</v>
      </c>
      <c r="B303" t="s">
        <v>805</v>
      </c>
      <c r="C303" t="s">
        <v>167</v>
      </c>
      <c r="F303">
        <v>0</v>
      </c>
      <c r="G303">
        <v>0</v>
      </c>
      <c r="K303">
        <v>0</v>
      </c>
      <c r="L303">
        <v>0</v>
      </c>
    </row>
    <row r="304" spans="1:12" x14ac:dyDescent="0.2">
      <c r="A304" t="s">
        <v>806</v>
      </c>
      <c r="B304" t="s">
        <v>807</v>
      </c>
      <c r="C304" t="s">
        <v>29</v>
      </c>
      <c r="F304" t="s">
        <v>2043</v>
      </c>
      <c r="G304" t="s">
        <v>1966</v>
      </c>
      <c r="K304" t="s">
        <v>2043</v>
      </c>
      <c r="L304" t="s">
        <v>1966</v>
      </c>
    </row>
    <row r="305" spans="1:12" x14ac:dyDescent="0.2">
      <c r="A305" t="s">
        <v>808</v>
      </c>
      <c r="B305" t="s">
        <v>809</v>
      </c>
      <c r="C305" t="s">
        <v>29</v>
      </c>
      <c r="F305" t="s">
        <v>1965</v>
      </c>
      <c r="G305" t="s">
        <v>1966</v>
      </c>
      <c r="K305" t="s">
        <v>1965</v>
      </c>
      <c r="L305" t="s">
        <v>1966</v>
      </c>
    </row>
    <row r="306" spans="1:12" x14ac:dyDescent="0.2">
      <c r="A306" t="s">
        <v>810</v>
      </c>
      <c r="B306" t="s">
        <v>811</v>
      </c>
      <c r="C306" t="s">
        <v>167</v>
      </c>
      <c r="F306">
        <v>0</v>
      </c>
      <c r="G306">
        <v>0</v>
      </c>
      <c r="K306">
        <v>0</v>
      </c>
      <c r="L306">
        <v>0</v>
      </c>
    </row>
    <row r="307" spans="1:12" x14ac:dyDescent="0.2">
      <c r="A307" t="s">
        <v>812</v>
      </c>
      <c r="B307" t="s">
        <v>813</v>
      </c>
      <c r="C307" t="s">
        <v>167</v>
      </c>
      <c r="F307">
        <v>0</v>
      </c>
      <c r="G307">
        <v>0</v>
      </c>
      <c r="K307">
        <v>0</v>
      </c>
      <c r="L307">
        <v>0</v>
      </c>
    </row>
    <row r="308" spans="1:12" x14ac:dyDescent="0.2">
      <c r="A308" t="s">
        <v>814</v>
      </c>
      <c r="B308" t="s">
        <v>815</v>
      </c>
      <c r="C308" t="s">
        <v>34</v>
      </c>
      <c r="F308" t="s">
        <v>2044</v>
      </c>
      <c r="G308">
        <v>0</v>
      </c>
      <c r="K308" t="s">
        <v>2044</v>
      </c>
      <c r="L308">
        <v>0</v>
      </c>
    </row>
    <row r="309" spans="1:12" x14ac:dyDescent="0.2">
      <c r="A309" t="s">
        <v>104</v>
      </c>
      <c r="B309" t="s">
        <v>816</v>
      </c>
      <c r="C309" t="s">
        <v>34</v>
      </c>
      <c r="F309" t="s">
        <v>2045</v>
      </c>
      <c r="G309">
        <v>0</v>
      </c>
      <c r="K309" t="s">
        <v>2045</v>
      </c>
      <c r="L309">
        <v>0</v>
      </c>
    </row>
    <row r="310" spans="1:12" x14ac:dyDescent="0.2">
      <c r="A310" t="s">
        <v>105</v>
      </c>
      <c r="B310" t="s">
        <v>817</v>
      </c>
      <c r="C310" t="s">
        <v>34</v>
      </c>
      <c r="F310" t="s">
        <v>2046</v>
      </c>
      <c r="G310">
        <v>0</v>
      </c>
      <c r="K310" t="s">
        <v>2046</v>
      </c>
      <c r="L310">
        <v>0</v>
      </c>
    </row>
    <row r="311" spans="1:12" x14ac:dyDescent="0.2">
      <c r="A311" t="s">
        <v>818</v>
      </c>
      <c r="B311" t="s">
        <v>819</v>
      </c>
      <c r="C311" t="s">
        <v>34</v>
      </c>
      <c r="F311" t="s">
        <v>2047</v>
      </c>
      <c r="G311">
        <v>0</v>
      </c>
      <c r="K311" t="s">
        <v>2047</v>
      </c>
      <c r="L311">
        <v>0</v>
      </c>
    </row>
    <row r="312" spans="1:12" x14ac:dyDescent="0.2">
      <c r="A312" t="s">
        <v>820</v>
      </c>
      <c r="B312" t="s">
        <v>821</v>
      </c>
      <c r="C312" t="s">
        <v>83</v>
      </c>
      <c r="F312" t="s">
        <v>2031</v>
      </c>
      <c r="G312" t="s">
        <v>2031</v>
      </c>
      <c r="K312" t="s">
        <v>2031</v>
      </c>
      <c r="L312" t="s">
        <v>2031</v>
      </c>
    </row>
    <row r="313" spans="1:12" x14ac:dyDescent="0.2">
      <c r="A313" t="s">
        <v>822</v>
      </c>
      <c r="B313" t="s">
        <v>823</v>
      </c>
      <c r="C313" t="s">
        <v>29</v>
      </c>
      <c r="F313" t="s">
        <v>1965</v>
      </c>
      <c r="G313" t="s">
        <v>1966</v>
      </c>
      <c r="K313" t="s">
        <v>1965</v>
      </c>
      <c r="L313" t="s">
        <v>1966</v>
      </c>
    </row>
    <row r="314" spans="1:12" x14ac:dyDescent="0.2">
      <c r="A314" t="s">
        <v>824</v>
      </c>
      <c r="B314" t="s">
        <v>825</v>
      </c>
      <c r="C314" t="s">
        <v>29</v>
      </c>
      <c r="F314" t="s">
        <v>1967</v>
      </c>
      <c r="G314">
        <v>0</v>
      </c>
      <c r="K314" t="s">
        <v>1967</v>
      </c>
      <c r="L314">
        <v>0</v>
      </c>
    </row>
    <row r="315" spans="1:12" x14ac:dyDescent="0.2">
      <c r="A315" t="s">
        <v>826</v>
      </c>
      <c r="B315" t="s">
        <v>827</v>
      </c>
      <c r="C315" t="s">
        <v>29</v>
      </c>
      <c r="F315" t="s">
        <v>1967</v>
      </c>
      <c r="G315">
        <v>0</v>
      </c>
      <c r="K315" t="s">
        <v>1967</v>
      </c>
      <c r="L315">
        <v>0</v>
      </c>
    </row>
    <row r="316" spans="1:12" x14ac:dyDescent="0.2">
      <c r="A316" t="s">
        <v>828</v>
      </c>
      <c r="B316" t="s">
        <v>829</v>
      </c>
      <c r="C316" t="s">
        <v>29</v>
      </c>
      <c r="F316" t="s">
        <v>1967</v>
      </c>
      <c r="G316">
        <v>0</v>
      </c>
      <c r="K316" t="s">
        <v>1967</v>
      </c>
      <c r="L316">
        <v>0</v>
      </c>
    </row>
    <row r="317" spans="1:12" x14ac:dyDescent="0.2">
      <c r="A317" t="s">
        <v>830</v>
      </c>
      <c r="B317" t="s">
        <v>363</v>
      </c>
      <c r="C317" t="s">
        <v>29</v>
      </c>
      <c r="F317" t="s">
        <v>1965</v>
      </c>
      <c r="G317" t="s">
        <v>1966</v>
      </c>
      <c r="K317" t="s">
        <v>1965</v>
      </c>
      <c r="L317" t="s">
        <v>1966</v>
      </c>
    </row>
    <row r="318" spans="1:12" x14ac:dyDescent="0.2">
      <c r="A318" t="s">
        <v>831</v>
      </c>
      <c r="B318" t="s">
        <v>832</v>
      </c>
      <c r="C318" t="s">
        <v>29</v>
      </c>
      <c r="F318" t="s">
        <v>1965</v>
      </c>
      <c r="G318" t="s">
        <v>1966</v>
      </c>
      <c r="K318" t="s">
        <v>1965</v>
      </c>
      <c r="L318" t="s">
        <v>1966</v>
      </c>
    </row>
    <row r="319" spans="1:12" x14ac:dyDescent="0.2">
      <c r="A319" t="s">
        <v>833</v>
      </c>
      <c r="B319" t="s">
        <v>834</v>
      </c>
      <c r="C319" t="s">
        <v>29</v>
      </c>
      <c r="F319" t="s">
        <v>1965</v>
      </c>
      <c r="G319" t="s">
        <v>1966</v>
      </c>
      <c r="K319" t="s">
        <v>1965</v>
      </c>
      <c r="L319" t="s">
        <v>1966</v>
      </c>
    </row>
    <row r="320" spans="1:12" x14ac:dyDescent="0.2">
      <c r="A320" t="s">
        <v>835</v>
      </c>
      <c r="B320" t="s">
        <v>365</v>
      </c>
      <c r="C320" t="s">
        <v>29</v>
      </c>
      <c r="F320" t="s">
        <v>1965</v>
      </c>
      <c r="G320" t="s">
        <v>1966</v>
      </c>
      <c r="K320" t="s">
        <v>1965</v>
      </c>
      <c r="L320" t="s">
        <v>1966</v>
      </c>
    </row>
    <row r="321" spans="1:12" x14ac:dyDescent="0.2">
      <c r="A321" t="s">
        <v>836</v>
      </c>
      <c r="B321" t="s">
        <v>837</v>
      </c>
      <c r="C321" t="s">
        <v>29</v>
      </c>
      <c r="F321" t="s">
        <v>1965</v>
      </c>
      <c r="G321" t="s">
        <v>1966</v>
      </c>
      <c r="K321" t="s">
        <v>1965</v>
      </c>
      <c r="L321" t="s">
        <v>1966</v>
      </c>
    </row>
    <row r="322" spans="1:12" x14ac:dyDescent="0.2">
      <c r="A322" t="s">
        <v>106</v>
      </c>
      <c r="B322" t="s">
        <v>838</v>
      </c>
      <c r="C322" t="s">
        <v>34</v>
      </c>
      <c r="F322" t="s">
        <v>2048</v>
      </c>
      <c r="G322">
        <v>0</v>
      </c>
      <c r="K322" t="s">
        <v>2048</v>
      </c>
      <c r="L322">
        <v>0</v>
      </c>
    </row>
    <row r="323" spans="1:12" x14ac:dyDescent="0.2">
      <c r="A323" t="s">
        <v>107</v>
      </c>
      <c r="B323" t="s">
        <v>839</v>
      </c>
      <c r="C323" t="s">
        <v>34</v>
      </c>
      <c r="F323" t="s">
        <v>2048</v>
      </c>
      <c r="G323">
        <v>0</v>
      </c>
      <c r="K323" t="s">
        <v>2048</v>
      </c>
      <c r="L323">
        <v>0</v>
      </c>
    </row>
    <row r="324" spans="1:12" x14ac:dyDescent="0.2">
      <c r="A324" t="s">
        <v>840</v>
      </c>
      <c r="B324" t="s">
        <v>841</v>
      </c>
      <c r="C324" t="s">
        <v>34</v>
      </c>
      <c r="F324" t="s">
        <v>109</v>
      </c>
      <c r="G324">
        <v>0</v>
      </c>
      <c r="K324" t="s">
        <v>109</v>
      </c>
      <c r="L324">
        <v>0</v>
      </c>
    </row>
    <row r="325" spans="1:12" x14ac:dyDescent="0.2">
      <c r="A325" t="s">
        <v>842</v>
      </c>
      <c r="B325" t="s">
        <v>843</v>
      </c>
      <c r="C325" t="s">
        <v>34</v>
      </c>
      <c r="F325" t="s">
        <v>109</v>
      </c>
      <c r="G325">
        <v>0</v>
      </c>
      <c r="K325" t="s">
        <v>109</v>
      </c>
      <c r="L325">
        <v>0</v>
      </c>
    </row>
    <row r="326" spans="1:12" x14ac:dyDescent="0.2">
      <c r="A326" t="s">
        <v>844</v>
      </c>
      <c r="B326" t="s">
        <v>845</v>
      </c>
      <c r="C326" t="s">
        <v>34</v>
      </c>
      <c r="F326" t="s">
        <v>109</v>
      </c>
      <c r="G326">
        <v>0</v>
      </c>
      <c r="K326" t="s">
        <v>109</v>
      </c>
      <c r="L326">
        <v>0</v>
      </c>
    </row>
    <row r="327" spans="1:12" x14ac:dyDescent="0.2">
      <c r="A327" t="s">
        <v>846</v>
      </c>
      <c r="B327" t="s">
        <v>847</v>
      </c>
      <c r="C327" t="s">
        <v>34</v>
      </c>
      <c r="F327">
        <v>0</v>
      </c>
      <c r="G327">
        <v>0</v>
      </c>
      <c r="K327">
        <v>0</v>
      </c>
      <c r="L327">
        <v>0</v>
      </c>
    </row>
    <row r="328" spans="1:12" x14ac:dyDescent="0.2">
      <c r="A328" t="s">
        <v>108</v>
      </c>
      <c r="B328" t="s">
        <v>848</v>
      </c>
      <c r="C328" t="s">
        <v>34</v>
      </c>
      <c r="F328" t="s">
        <v>109</v>
      </c>
      <c r="G328">
        <v>0</v>
      </c>
      <c r="K328" t="s">
        <v>109</v>
      </c>
      <c r="L328">
        <v>0</v>
      </c>
    </row>
    <row r="329" spans="1:12" x14ac:dyDescent="0.2">
      <c r="A329" t="s">
        <v>849</v>
      </c>
      <c r="B329" t="s">
        <v>850</v>
      </c>
      <c r="C329" t="s">
        <v>34</v>
      </c>
      <c r="F329" t="s">
        <v>109</v>
      </c>
      <c r="G329">
        <v>0</v>
      </c>
      <c r="K329" t="s">
        <v>109</v>
      </c>
      <c r="L329">
        <v>0</v>
      </c>
    </row>
    <row r="330" spans="1:12" x14ac:dyDescent="0.2">
      <c r="A330" t="s">
        <v>851</v>
      </c>
      <c r="B330" t="s">
        <v>852</v>
      </c>
      <c r="C330" t="s">
        <v>34</v>
      </c>
      <c r="F330" t="s">
        <v>109</v>
      </c>
      <c r="G330">
        <v>0</v>
      </c>
      <c r="K330" t="s">
        <v>109</v>
      </c>
      <c r="L330">
        <v>0</v>
      </c>
    </row>
    <row r="331" spans="1:12" x14ac:dyDescent="0.2">
      <c r="A331" t="s">
        <v>853</v>
      </c>
      <c r="B331" t="s">
        <v>852</v>
      </c>
      <c r="C331" t="s">
        <v>34</v>
      </c>
      <c r="F331" t="s">
        <v>109</v>
      </c>
      <c r="G331">
        <v>0</v>
      </c>
      <c r="K331" t="s">
        <v>109</v>
      </c>
      <c r="L331">
        <v>0</v>
      </c>
    </row>
    <row r="332" spans="1:12" x14ac:dyDescent="0.2">
      <c r="A332" t="s">
        <v>110</v>
      </c>
      <c r="B332" t="s">
        <v>854</v>
      </c>
      <c r="C332" t="s">
        <v>34</v>
      </c>
      <c r="F332" t="s">
        <v>109</v>
      </c>
      <c r="G332">
        <v>0</v>
      </c>
      <c r="K332" t="s">
        <v>109</v>
      </c>
      <c r="L332">
        <v>0</v>
      </c>
    </row>
    <row r="333" spans="1:12" x14ac:dyDescent="0.2">
      <c r="A333" t="s">
        <v>33</v>
      </c>
      <c r="B333" t="s">
        <v>855</v>
      </c>
      <c r="C333" t="s">
        <v>34</v>
      </c>
      <c r="D333" t="s">
        <v>30</v>
      </c>
      <c r="F333" t="s">
        <v>109</v>
      </c>
      <c r="G333">
        <v>0</v>
      </c>
      <c r="J333" t="s">
        <v>30</v>
      </c>
      <c r="K333" t="s">
        <v>109</v>
      </c>
      <c r="L333">
        <v>0</v>
      </c>
    </row>
    <row r="334" spans="1:12" x14ac:dyDescent="0.2">
      <c r="A334" t="s">
        <v>856</v>
      </c>
      <c r="B334" t="s">
        <v>526</v>
      </c>
      <c r="C334" t="s">
        <v>167</v>
      </c>
      <c r="F334">
        <v>0</v>
      </c>
      <c r="G334">
        <v>0</v>
      </c>
      <c r="K334">
        <v>0</v>
      </c>
      <c r="L334">
        <v>0</v>
      </c>
    </row>
    <row r="335" spans="1:12" x14ac:dyDescent="0.2">
      <c r="A335" t="s">
        <v>857</v>
      </c>
      <c r="B335" t="s">
        <v>858</v>
      </c>
      <c r="C335" t="s">
        <v>167</v>
      </c>
      <c r="F335">
        <v>0</v>
      </c>
      <c r="G335">
        <v>0</v>
      </c>
      <c r="K335">
        <v>0</v>
      </c>
      <c r="L335">
        <v>0</v>
      </c>
    </row>
    <row r="336" spans="1:12" x14ac:dyDescent="0.2">
      <c r="A336" t="s">
        <v>859</v>
      </c>
      <c r="B336" t="s">
        <v>860</v>
      </c>
      <c r="C336" t="s">
        <v>167</v>
      </c>
      <c r="F336">
        <v>0</v>
      </c>
      <c r="G336">
        <v>0</v>
      </c>
      <c r="K336">
        <v>0</v>
      </c>
      <c r="L336">
        <v>0</v>
      </c>
    </row>
    <row r="337" spans="1:12" x14ac:dyDescent="0.2">
      <c r="A337" t="s">
        <v>861</v>
      </c>
      <c r="B337" t="s">
        <v>862</v>
      </c>
      <c r="C337" t="s">
        <v>167</v>
      </c>
      <c r="F337">
        <v>0</v>
      </c>
      <c r="G337">
        <v>0</v>
      </c>
      <c r="K337">
        <v>0</v>
      </c>
      <c r="L337">
        <v>0</v>
      </c>
    </row>
    <row r="338" spans="1:12" x14ac:dyDescent="0.2">
      <c r="A338" t="s">
        <v>863</v>
      </c>
      <c r="B338" t="s">
        <v>864</v>
      </c>
      <c r="C338" t="s">
        <v>59</v>
      </c>
      <c r="F338">
        <v>0</v>
      </c>
      <c r="G338">
        <v>0</v>
      </c>
      <c r="K338">
        <v>0</v>
      </c>
      <c r="L338">
        <v>0</v>
      </c>
    </row>
    <row r="339" spans="1:12" x14ac:dyDescent="0.2">
      <c r="A339" t="s">
        <v>57</v>
      </c>
      <c r="B339" t="s">
        <v>864</v>
      </c>
      <c r="C339" t="s">
        <v>59</v>
      </c>
      <c r="F339">
        <v>0</v>
      </c>
      <c r="G339">
        <v>0</v>
      </c>
      <c r="K339">
        <v>0</v>
      </c>
      <c r="L339">
        <v>0</v>
      </c>
    </row>
    <row r="340" spans="1:12" x14ac:dyDescent="0.2">
      <c r="A340" t="s">
        <v>865</v>
      </c>
      <c r="B340" t="s">
        <v>864</v>
      </c>
      <c r="C340" t="s">
        <v>59</v>
      </c>
      <c r="F340">
        <v>0</v>
      </c>
      <c r="G340">
        <v>0</v>
      </c>
      <c r="K340">
        <v>0</v>
      </c>
      <c r="L340">
        <v>0</v>
      </c>
    </row>
    <row r="341" spans="1:12" x14ac:dyDescent="0.2">
      <c r="A341" t="s">
        <v>866</v>
      </c>
      <c r="B341" t="s">
        <v>864</v>
      </c>
      <c r="C341" t="s">
        <v>59</v>
      </c>
      <c r="F341">
        <v>0</v>
      </c>
      <c r="G341">
        <v>0</v>
      </c>
      <c r="K341">
        <v>0</v>
      </c>
      <c r="L341">
        <v>0</v>
      </c>
    </row>
  </sheetData>
  <autoFilter ref="A1:N341" xr:uid="{0F99D5C2-1BD2-4E24-86C3-7ABD505E0617}"/>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F1" sqref="F1"/>
      <selection pane="bottomLeft" activeCell="F1" sqref="F1"/>
    </sheetView>
  </sheetViews>
  <sheetFormatPr defaultRowHeight="12" x14ac:dyDescent="0.2"/>
  <cols>
    <col min="1" max="1" width="18.33203125" bestFit="1" customWidth="1"/>
    <col min="2" max="2" width="139.1640625" bestFit="1" customWidth="1"/>
  </cols>
  <sheetData>
    <row r="1" spans="1:3" x14ac:dyDescent="0.2">
      <c r="A1" s="2" t="s">
        <v>258</v>
      </c>
      <c r="B1" s="2" t="s">
        <v>15</v>
      </c>
      <c r="C1" s="2" t="s">
        <v>1420</v>
      </c>
    </row>
    <row r="2" spans="1:3" x14ac:dyDescent="0.2">
      <c r="A2" t="s">
        <v>261</v>
      </c>
      <c r="B2" t="s">
        <v>262</v>
      </c>
    </row>
    <row r="3" spans="1:3" x14ac:dyDescent="0.2">
      <c r="A3" t="s">
        <v>53</v>
      </c>
      <c r="B3" t="s">
        <v>263</v>
      </c>
      <c r="C3">
        <v>130</v>
      </c>
    </row>
    <row r="4" spans="1:3" x14ac:dyDescent="0.2">
      <c r="A4" t="s">
        <v>264</v>
      </c>
      <c r="B4" t="s">
        <v>265</v>
      </c>
    </row>
    <row r="5" spans="1:3" x14ac:dyDescent="0.2">
      <c r="A5" t="s">
        <v>266</v>
      </c>
      <c r="B5" t="s">
        <v>267</v>
      </c>
    </row>
    <row r="6" spans="1:3" x14ac:dyDescent="0.2">
      <c r="A6" t="s">
        <v>268</v>
      </c>
      <c r="B6" t="s">
        <v>269</v>
      </c>
    </row>
    <row r="7" spans="1:3" x14ac:dyDescent="0.2">
      <c r="A7" t="s">
        <v>270</v>
      </c>
      <c r="B7" t="s">
        <v>271</v>
      </c>
    </row>
    <row r="8" spans="1:3" x14ac:dyDescent="0.2">
      <c r="A8" t="s">
        <v>272</v>
      </c>
      <c r="B8" t="s">
        <v>273</v>
      </c>
    </row>
    <row r="9" spans="1:3" x14ac:dyDescent="0.2">
      <c r="A9" t="s">
        <v>274</v>
      </c>
      <c r="B9" t="s">
        <v>275</v>
      </c>
    </row>
    <row r="10" spans="1:3" x14ac:dyDescent="0.2">
      <c r="A10" t="s">
        <v>276</v>
      </c>
      <c r="B10" t="s">
        <v>277</v>
      </c>
    </row>
    <row r="11" spans="1:3" x14ac:dyDescent="0.2">
      <c r="A11" t="s">
        <v>278</v>
      </c>
      <c r="B11" t="s">
        <v>279</v>
      </c>
    </row>
    <row r="12" spans="1:3" x14ac:dyDescent="0.2">
      <c r="A12" t="s">
        <v>280</v>
      </c>
      <c r="B12" t="s">
        <v>281</v>
      </c>
    </row>
    <row r="13" spans="1:3" x14ac:dyDescent="0.2">
      <c r="A13" t="s">
        <v>282</v>
      </c>
      <c r="B13" t="s">
        <v>283</v>
      </c>
    </row>
    <row r="14" spans="1:3" x14ac:dyDescent="0.2">
      <c r="A14" t="s">
        <v>284</v>
      </c>
      <c r="B14" t="s">
        <v>285</v>
      </c>
    </row>
    <row r="15" spans="1:3" x14ac:dyDescent="0.2">
      <c r="A15" t="s">
        <v>55</v>
      </c>
      <c r="B15" t="s">
        <v>286</v>
      </c>
    </row>
    <row r="16" spans="1:3" x14ac:dyDescent="0.2">
      <c r="A16" t="s">
        <v>287</v>
      </c>
      <c r="B16" t="s">
        <v>288</v>
      </c>
    </row>
    <row r="17" spans="1:2" x14ac:dyDescent="0.2">
      <c r="A17" t="s">
        <v>289</v>
      </c>
      <c r="B17" t="s">
        <v>290</v>
      </c>
    </row>
    <row r="18" spans="1:2" x14ac:dyDescent="0.2">
      <c r="A18" t="s">
        <v>291</v>
      </c>
      <c r="B18" t="s">
        <v>292</v>
      </c>
    </row>
    <row r="19" spans="1:2" x14ac:dyDescent="0.2">
      <c r="A19" t="s">
        <v>293</v>
      </c>
      <c r="B19" t="s">
        <v>294</v>
      </c>
    </row>
    <row r="20" spans="1:2" x14ac:dyDescent="0.2">
      <c r="A20" t="s">
        <v>295</v>
      </c>
      <c r="B20" t="s">
        <v>296</v>
      </c>
    </row>
    <row r="21" spans="1:2" x14ac:dyDescent="0.2">
      <c r="A21" t="s">
        <v>297</v>
      </c>
      <c r="B21" t="s">
        <v>298</v>
      </c>
    </row>
    <row r="22" spans="1:2" x14ac:dyDescent="0.2">
      <c r="A22" t="s">
        <v>58</v>
      </c>
      <c r="B22" t="s">
        <v>299</v>
      </c>
    </row>
    <row r="23" spans="1:2" x14ac:dyDescent="0.2">
      <c r="A23" t="s">
        <v>300</v>
      </c>
      <c r="B23" t="s">
        <v>301</v>
      </c>
    </row>
    <row r="24" spans="1:2" x14ac:dyDescent="0.2">
      <c r="A24" t="s">
        <v>302</v>
      </c>
      <c r="B24" t="s">
        <v>303</v>
      </c>
    </row>
    <row r="25" spans="1:2" x14ac:dyDescent="0.2">
      <c r="A25" t="s">
        <v>304</v>
      </c>
      <c r="B25" t="s">
        <v>305</v>
      </c>
    </row>
    <row r="26" spans="1:2" x14ac:dyDescent="0.2">
      <c r="A26" t="s">
        <v>306</v>
      </c>
      <c r="B26" t="s">
        <v>307</v>
      </c>
    </row>
    <row r="27" spans="1:2" x14ac:dyDescent="0.2">
      <c r="A27" t="s">
        <v>308</v>
      </c>
      <c r="B27" t="s">
        <v>309</v>
      </c>
    </row>
    <row r="28" spans="1:2" x14ac:dyDescent="0.2">
      <c r="A28" t="s">
        <v>60</v>
      </c>
      <c r="B28" t="s">
        <v>310</v>
      </c>
    </row>
    <row r="29" spans="1:2" x14ac:dyDescent="0.2">
      <c r="A29" t="s">
        <v>311</v>
      </c>
      <c r="B29" t="s">
        <v>312</v>
      </c>
    </row>
    <row r="30" spans="1:2" x14ac:dyDescent="0.2">
      <c r="A30" t="s">
        <v>313</v>
      </c>
      <c r="B30" t="s">
        <v>314</v>
      </c>
    </row>
    <row r="31" spans="1:2" x14ac:dyDescent="0.2">
      <c r="A31" t="s">
        <v>315</v>
      </c>
      <c r="B31" t="s">
        <v>316</v>
      </c>
    </row>
    <row r="32" spans="1:2" x14ac:dyDescent="0.2">
      <c r="A32" t="s">
        <v>317</v>
      </c>
      <c r="B32" t="s">
        <v>318</v>
      </c>
    </row>
    <row r="33" spans="1:2" x14ac:dyDescent="0.2">
      <c r="A33" t="s">
        <v>319</v>
      </c>
      <c r="B33" t="s">
        <v>320</v>
      </c>
    </row>
    <row r="34" spans="1:2" x14ac:dyDescent="0.2">
      <c r="A34" t="s">
        <v>321</v>
      </c>
      <c r="B34" t="s">
        <v>322</v>
      </c>
    </row>
    <row r="35" spans="1:2" x14ac:dyDescent="0.2">
      <c r="A35" t="s">
        <v>323</v>
      </c>
      <c r="B35" t="s">
        <v>324</v>
      </c>
    </row>
    <row r="36" spans="1:2" x14ac:dyDescent="0.2">
      <c r="A36" t="s">
        <v>325</v>
      </c>
      <c r="B36" t="s">
        <v>326</v>
      </c>
    </row>
    <row r="37" spans="1:2" x14ac:dyDescent="0.2">
      <c r="A37" t="s">
        <v>327</v>
      </c>
      <c r="B37" t="s">
        <v>328</v>
      </c>
    </row>
    <row r="38" spans="1:2" x14ac:dyDescent="0.2">
      <c r="A38" t="s">
        <v>329</v>
      </c>
      <c r="B38" t="s">
        <v>330</v>
      </c>
    </row>
    <row r="39" spans="1:2" x14ac:dyDescent="0.2">
      <c r="A39" t="s">
        <v>331</v>
      </c>
      <c r="B39" t="s">
        <v>332</v>
      </c>
    </row>
    <row r="40" spans="1:2" x14ac:dyDescent="0.2">
      <c r="A40" t="s">
        <v>333</v>
      </c>
      <c r="B40" t="s">
        <v>334</v>
      </c>
    </row>
    <row r="41" spans="1:2" x14ac:dyDescent="0.2">
      <c r="A41" t="s">
        <v>335</v>
      </c>
      <c r="B41" t="s">
        <v>336</v>
      </c>
    </row>
    <row r="42" spans="1:2" x14ac:dyDescent="0.2">
      <c r="A42" t="s">
        <v>337</v>
      </c>
      <c r="B42" t="s">
        <v>338</v>
      </c>
    </row>
    <row r="43" spans="1:2" x14ac:dyDescent="0.2">
      <c r="A43" t="s">
        <v>339</v>
      </c>
      <c r="B43" t="s">
        <v>340</v>
      </c>
    </row>
    <row r="44" spans="1:2" x14ac:dyDescent="0.2">
      <c r="A44" t="s">
        <v>341</v>
      </c>
      <c r="B44" t="s">
        <v>342</v>
      </c>
    </row>
    <row r="45" spans="1:2" x14ac:dyDescent="0.2">
      <c r="A45" t="s">
        <v>343</v>
      </c>
      <c r="B45" t="s">
        <v>344</v>
      </c>
    </row>
    <row r="46" spans="1:2" x14ac:dyDescent="0.2">
      <c r="A46" t="s">
        <v>345</v>
      </c>
      <c r="B46" t="s">
        <v>346</v>
      </c>
    </row>
    <row r="47" spans="1:2" x14ac:dyDescent="0.2">
      <c r="A47" t="s">
        <v>347</v>
      </c>
      <c r="B47" t="s">
        <v>348</v>
      </c>
    </row>
    <row r="48" spans="1:2" x14ac:dyDescent="0.2">
      <c r="A48" t="s">
        <v>349</v>
      </c>
      <c r="B48" t="s">
        <v>350</v>
      </c>
    </row>
    <row r="49" spans="1:3" x14ac:dyDescent="0.2">
      <c r="A49" t="s">
        <v>351</v>
      </c>
      <c r="B49" t="s">
        <v>344</v>
      </c>
    </row>
    <row r="50" spans="1:3" x14ac:dyDescent="0.2">
      <c r="A50" t="s">
        <v>352</v>
      </c>
      <c r="B50" t="s">
        <v>353</v>
      </c>
    </row>
    <row r="51" spans="1:3" x14ac:dyDescent="0.2">
      <c r="A51" t="s">
        <v>354</v>
      </c>
      <c r="B51" t="s">
        <v>355</v>
      </c>
    </row>
    <row r="52" spans="1:3" x14ac:dyDescent="0.2">
      <c r="A52" t="s">
        <v>356</v>
      </c>
      <c r="B52" t="s">
        <v>357</v>
      </c>
    </row>
    <row r="53" spans="1:3" x14ac:dyDescent="0.2">
      <c r="A53" t="s">
        <v>358</v>
      </c>
      <c r="B53" t="s">
        <v>359</v>
      </c>
    </row>
    <row r="54" spans="1:3" x14ac:dyDescent="0.2">
      <c r="A54" t="s">
        <v>360</v>
      </c>
      <c r="B54" t="s">
        <v>361</v>
      </c>
    </row>
    <row r="55" spans="1:3" x14ac:dyDescent="0.2">
      <c r="A55" t="s">
        <v>362</v>
      </c>
      <c r="B55" t="s">
        <v>363</v>
      </c>
    </row>
    <row r="56" spans="1:3" x14ac:dyDescent="0.2">
      <c r="A56" t="s">
        <v>364</v>
      </c>
      <c r="B56" t="s">
        <v>365</v>
      </c>
    </row>
    <row r="57" spans="1:3" x14ac:dyDescent="0.2">
      <c r="A57" t="s">
        <v>366</v>
      </c>
      <c r="B57" t="s">
        <v>367</v>
      </c>
    </row>
    <row r="58" spans="1:3" x14ac:dyDescent="0.2">
      <c r="A58" t="s">
        <v>368</v>
      </c>
      <c r="B58" t="s">
        <v>369</v>
      </c>
    </row>
    <row r="59" spans="1:3" x14ac:dyDescent="0.2">
      <c r="A59" t="s">
        <v>370</v>
      </c>
      <c r="B59" t="s">
        <v>371</v>
      </c>
      <c r="C59">
        <v>106</v>
      </c>
    </row>
    <row r="60" spans="1:3" x14ac:dyDescent="0.2">
      <c r="A60" t="s">
        <v>372</v>
      </c>
      <c r="B60" t="s">
        <v>373</v>
      </c>
    </row>
    <row r="61" spans="1:3" x14ac:dyDescent="0.2">
      <c r="A61" t="s">
        <v>374</v>
      </c>
      <c r="B61" t="s">
        <v>375</v>
      </c>
    </row>
    <row r="62" spans="1:3" x14ac:dyDescent="0.2">
      <c r="A62" t="s">
        <v>376</v>
      </c>
      <c r="B62" t="s">
        <v>377</v>
      </c>
    </row>
    <row r="63" spans="1:3" x14ac:dyDescent="0.2">
      <c r="A63" t="s">
        <v>378</v>
      </c>
      <c r="B63" t="s">
        <v>379</v>
      </c>
    </row>
    <row r="64" spans="1:3" x14ac:dyDescent="0.2">
      <c r="A64" t="s">
        <v>380</v>
      </c>
      <c r="B64" t="s">
        <v>381</v>
      </c>
    </row>
    <row r="65" spans="1:3" x14ac:dyDescent="0.2">
      <c r="A65" t="s">
        <v>382</v>
      </c>
      <c r="B65" t="s">
        <v>383</v>
      </c>
    </row>
    <row r="66" spans="1:3" x14ac:dyDescent="0.2">
      <c r="A66" t="s">
        <v>384</v>
      </c>
      <c r="B66" t="s">
        <v>385</v>
      </c>
    </row>
    <row r="67" spans="1:3" x14ac:dyDescent="0.2">
      <c r="A67" t="s">
        <v>386</v>
      </c>
      <c r="B67" t="s">
        <v>387</v>
      </c>
    </row>
    <row r="68" spans="1:3" x14ac:dyDescent="0.2">
      <c r="A68" t="s">
        <v>388</v>
      </c>
      <c r="B68" t="s">
        <v>389</v>
      </c>
    </row>
    <row r="69" spans="1:3" x14ac:dyDescent="0.2">
      <c r="A69" t="s">
        <v>390</v>
      </c>
      <c r="B69" t="s">
        <v>391</v>
      </c>
    </row>
    <row r="70" spans="1:3" x14ac:dyDescent="0.2">
      <c r="A70" t="s">
        <v>62</v>
      </c>
      <c r="B70" t="s">
        <v>392</v>
      </c>
      <c r="C70">
        <v>135</v>
      </c>
    </row>
    <row r="71" spans="1:3" x14ac:dyDescent="0.2">
      <c r="A71" t="s">
        <v>393</v>
      </c>
      <c r="B71" t="s">
        <v>394</v>
      </c>
    </row>
    <row r="72" spans="1:3" x14ac:dyDescent="0.2">
      <c r="A72" t="s">
        <v>395</v>
      </c>
      <c r="B72" t="s">
        <v>396</v>
      </c>
    </row>
    <row r="73" spans="1:3" x14ac:dyDescent="0.2">
      <c r="A73" t="s">
        <v>397</v>
      </c>
      <c r="B73" t="s">
        <v>398</v>
      </c>
    </row>
    <row r="74" spans="1:3" x14ac:dyDescent="0.2">
      <c r="A74" t="s">
        <v>399</v>
      </c>
      <c r="B74" t="s">
        <v>400</v>
      </c>
    </row>
    <row r="75" spans="1:3" x14ac:dyDescent="0.2">
      <c r="A75" t="s">
        <v>401</v>
      </c>
      <c r="B75" t="s">
        <v>402</v>
      </c>
    </row>
    <row r="76" spans="1:3" x14ac:dyDescent="0.2">
      <c r="A76" t="s">
        <v>403</v>
      </c>
      <c r="B76" t="s">
        <v>404</v>
      </c>
    </row>
    <row r="77" spans="1:3" x14ac:dyDescent="0.2">
      <c r="A77" t="s">
        <v>405</v>
      </c>
      <c r="B77" t="s">
        <v>406</v>
      </c>
    </row>
    <row r="78" spans="1:3" x14ac:dyDescent="0.2">
      <c r="A78" t="s">
        <v>64</v>
      </c>
      <c r="B78" t="s">
        <v>407</v>
      </c>
    </row>
    <row r="79" spans="1:3" x14ac:dyDescent="0.2">
      <c r="A79" t="s">
        <v>67</v>
      </c>
      <c r="B79" t="s">
        <v>408</v>
      </c>
    </row>
    <row r="80" spans="1:3" x14ac:dyDescent="0.2">
      <c r="A80" t="s">
        <v>68</v>
      </c>
      <c r="B80" t="s">
        <v>409</v>
      </c>
    </row>
    <row r="81" spans="1:2" x14ac:dyDescent="0.2">
      <c r="A81" t="s">
        <v>69</v>
      </c>
      <c r="B81" t="s">
        <v>410</v>
      </c>
    </row>
    <row r="82" spans="1:2" x14ac:dyDescent="0.2">
      <c r="A82" t="s">
        <v>411</v>
      </c>
      <c r="B82" t="s">
        <v>412</v>
      </c>
    </row>
    <row r="83" spans="1:2" x14ac:dyDescent="0.2">
      <c r="A83" t="s">
        <v>413</v>
      </c>
      <c r="B83" t="s">
        <v>414</v>
      </c>
    </row>
    <row r="84" spans="1:2" x14ac:dyDescent="0.2">
      <c r="A84" t="s">
        <v>70</v>
      </c>
      <c r="B84" t="s">
        <v>415</v>
      </c>
    </row>
    <row r="85" spans="1:2" x14ac:dyDescent="0.2">
      <c r="A85" t="s">
        <v>416</v>
      </c>
      <c r="B85" t="s">
        <v>417</v>
      </c>
    </row>
    <row r="86" spans="1:2" x14ac:dyDescent="0.2">
      <c r="A86" t="s">
        <v>418</v>
      </c>
      <c r="B86" t="s">
        <v>419</v>
      </c>
    </row>
    <row r="87" spans="1:2" x14ac:dyDescent="0.2">
      <c r="A87" t="s">
        <v>420</v>
      </c>
      <c r="B87" t="s">
        <v>421</v>
      </c>
    </row>
    <row r="88" spans="1:2" x14ac:dyDescent="0.2">
      <c r="A88" t="s">
        <v>422</v>
      </c>
      <c r="B88" t="s">
        <v>423</v>
      </c>
    </row>
    <row r="89" spans="1:2" x14ac:dyDescent="0.2">
      <c r="A89" t="s">
        <v>424</v>
      </c>
      <c r="B89" t="s">
        <v>425</v>
      </c>
    </row>
    <row r="90" spans="1:2" x14ac:dyDescent="0.2">
      <c r="A90" t="s">
        <v>426</v>
      </c>
      <c r="B90" t="s">
        <v>427</v>
      </c>
    </row>
    <row r="91" spans="1:2" x14ac:dyDescent="0.2">
      <c r="A91" t="s">
        <v>428</v>
      </c>
      <c r="B91" t="s">
        <v>429</v>
      </c>
    </row>
    <row r="92" spans="1:2" x14ac:dyDescent="0.2">
      <c r="A92" t="s">
        <v>430</v>
      </c>
      <c r="B92" t="s">
        <v>431</v>
      </c>
    </row>
    <row r="93" spans="1:2" x14ac:dyDescent="0.2">
      <c r="A93" t="s">
        <v>432</v>
      </c>
      <c r="B93" t="s">
        <v>433</v>
      </c>
    </row>
    <row r="94" spans="1:2" x14ac:dyDescent="0.2">
      <c r="A94" t="s">
        <v>434</v>
      </c>
      <c r="B94" t="s">
        <v>435</v>
      </c>
    </row>
    <row r="95" spans="1:2" x14ac:dyDescent="0.2">
      <c r="A95" t="s">
        <v>436</v>
      </c>
      <c r="B95" t="s">
        <v>437</v>
      </c>
    </row>
    <row r="96" spans="1:2" x14ac:dyDescent="0.2">
      <c r="A96" t="s">
        <v>438</v>
      </c>
      <c r="B96" t="s">
        <v>439</v>
      </c>
    </row>
    <row r="97" spans="1:3" x14ac:dyDescent="0.2">
      <c r="A97" t="s">
        <v>440</v>
      </c>
      <c r="B97" t="s">
        <v>441</v>
      </c>
    </row>
    <row r="98" spans="1:3" x14ac:dyDescent="0.2">
      <c r="A98" t="s">
        <v>442</v>
      </c>
      <c r="B98" t="s">
        <v>443</v>
      </c>
    </row>
    <row r="99" spans="1:3" x14ac:dyDescent="0.2">
      <c r="A99" t="s">
        <v>444</v>
      </c>
      <c r="B99" t="s">
        <v>445</v>
      </c>
    </row>
    <row r="100" spans="1:3" x14ac:dyDescent="0.2">
      <c r="A100" t="s">
        <v>446</v>
      </c>
      <c r="B100" t="s">
        <v>447</v>
      </c>
    </row>
    <row r="101" spans="1:3" x14ac:dyDescent="0.2">
      <c r="A101" t="s">
        <v>448</v>
      </c>
      <c r="B101" t="s">
        <v>449</v>
      </c>
    </row>
    <row r="102" spans="1:3" x14ac:dyDescent="0.2">
      <c r="A102" t="s">
        <v>450</v>
      </c>
      <c r="B102" t="s">
        <v>451</v>
      </c>
    </row>
    <row r="103" spans="1:3" x14ac:dyDescent="0.2">
      <c r="A103" t="s">
        <v>452</v>
      </c>
      <c r="B103" t="s">
        <v>453</v>
      </c>
    </row>
    <row r="104" spans="1:3" x14ac:dyDescent="0.2">
      <c r="A104" t="s">
        <v>454</v>
      </c>
      <c r="B104" t="s">
        <v>455</v>
      </c>
    </row>
    <row r="105" spans="1:3" x14ac:dyDescent="0.2">
      <c r="A105" t="s">
        <v>456</v>
      </c>
      <c r="B105" t="s">
        <v>457</v>
      </c>
    </row>
    <row r="106" spans="1:3" x14ac:dyDescent="0.2">
      <c r="A106" t="s">
        <v>458</v>
      </c>
      <c r="B106" t="s">
        <v>459</v>
      </c>
    </row>
    <row r="107" spans="1:3" x14ac:dyDescent="0.2">
      <c r="A107" t="s">
        <v>460</v>
      </c>
      <c r="B107" t="s">
        <v>461</v>
      </c>
    </row>
    <row r="108" spans="1:3" x14ac:dyDescent="0.2">
      <c r="A108" t="s">
        <v>25</v>
      </c>
      <c r="B108" t="s">
        <v>462</v>
      </c>
    </row>
    <row r="109" spans="1:3" x14ac:dyDescent="0.2">
      <c r="A109" t="s">
        <v>463</v>
      </c>
      <c r="B109" t="s">
        <v>464</v>
      </c>
    </row>
    <row r="110" spans="1:3" x14ac:dyDescent="0.2">
      <c r="A110" t="s">
        <v>465</v>
      </c>
      <c r="B110" t="s">
        <v>466</v>
      </c>
      <c r="C110">
        <v>122</v>
      </c>
    </row>
    <row r="111" spans="1:3" x14ac:dyDescent="0.2">
      <c r="A111" t="s">
        <v>467</v>
      </c>
      <c r="B111" t="s">
        <v>468</v>
      </c>
      <c r="C111">
        <v>122</v>
      </c>
    </row>
    <row r="112" spans="1:3" x14ac:dyDescent="0.2">
      <c r="A112" t="s">
        <v>469</v>
      </c>
      <c r="B112" t="s">
        <v>470</v>
      </c>
      <c r="C112">
        <v>122</v>
      </c>
    </row>
    <row r="113" spans="1:3" x14ac:dyDescent="0.2">
      <c r="A113" t="s">
        <v>471</v>
      </c>
      <c r="B113" t="s">
        <v>472</v>
      </c>
      <c r="C113">
        <v>122</v>
      </c>
    </row>
    <row r="114" spans="1:3" x14ac:dyDescent="0.2">
      <c r="A114" t="s">
        <v>473</v>
      </c>
      <c r="B114" t="s">
        <v>474</v>
      </c>
    </row>
    <row r="115" spans="1:3" x14ac:dyDescent="0.2">
      <c r="A115" t="s">
        <v>475</v>
      </c>
      <c r="B115" t="s">
        <v>476</v>
      </c>
    </row>
    <row r="116" spans="1:3" x14ac:dyDescent="0.2">
      <c r="A116" t="s">
        <v>71</v>
      </c>
      <c r="B116" t="s">
        <v>477</v>
      </c>
    </row>
    <row r="117" spans="1:3" x14ac:dyDescent="0.2">
      <c r="A117" t="s">
        <v>478</v>
      </c>
      <c r="B117" t="s">
        <v>479</v>
      </c>
    </row>
    <row r="118" spans="1:3" x14ac:dyDescent="0.2">
      <c r="A118" t="s">
        <v>480</v>
      </c>
      <c r="B118" t="s">
        <v>481</v>
      </c>
    </row>
    <row r="119" spans="1:3" x14ac:dyDescent="0.2">
      <c r="A119" t="s">
        <v>482</v>
      </c>
      <c r="B119" t="s">
        <v>483</v>
      </c>
    </row>
    <row r="120" spans="1:3" x14ac:dyDescent="0.2">
      <c r="A120" t="s">
        <v>484</v>
      </c>
      <c r="B120" t="s">
        <v>485</v>
      </c>
    </row>
    <row r="121" spans="1:3" x14ac:dyDescent="0.2">
      <c r="A121" t="s">
        <v>72</v>
      </c>
      <c r="B121" t="s">
        <v>486</v>
      </c>
    </row>
    <row r="122" spans="1:3" x14ac:dyDescent="0.2">
      <c r="A122" t="s">
        <v>73</v>
      </c>
      <c r="B122" t="s">
        <v>487</v>
      </c>
    </row>
    <row r="123" spans="1:3" x14ac:dyDescent="0.2">
      <c r="A123" t="s">
        <v>74</v>
      </c>
      <c r="B123" t="s">
        <v>488</v>
      </c>
    </row>
    <row r="124" spans="1:3" x14ac:dyDescent="0.2">
      <c r="A124" t="s">
        <v>489</v>
      </c>
      <c r="B124" t="s">
        <v>490</v>
      </c>
    </row>
    <row r="125" spans="1:3" x14ac:dyDescent="0.2">
      <c r="A125" t="s">
        <v>491</v>
      </c>
      <c r="B125" t="s">
        <v>492</v>
      </c>
    </row>
    <row r="126" spans="1:3" x14ac:dyDescent="0.2">
      <c r="A126" t="s">
        <v>493</v>
      </c>
      <c r="B126" t="s">
        <v>494</v>
      </c>
    </row>
    <row r="127" spans="1:3" x14ac:dyDescent="0.2">
      <c r="A127" t="s">
        <v>495</v>
      </c>
      <c r="B127" t="s">
        <v>496</v>
      </c>
    </row>
    <row r="128" spans="1:3" x14ac:dyDescent="0.2">
      <c r="A128" t="s">
        <v>497</v>
      </c>
      <c r="B128" t="s">
        <v>498</v>
      </c>
    </row>
    <row r="129" spans="1:2" x14ac:dyDescent="0.2">
      <c r="A129" t="s">
        <v>499</v>
      </c>
      <c r="B129" t="s">
        <v>500</v>
      </c>
    </row>
    <row r="130" spans="1:2" x14ac:dyDescent="0.2">
      <c r="A130" t="s">
        <v>501</v>
      </c>
      <c r="B130" t="s">
        <v>502</v>
      </c>
    </row>
    <row r="131" spans="1:2" x14ac:dyDescent="0.2">
      <c r="A131" t="s">
        <v>503</v>
      </c>
      <c r="B131" t="s">
        <v>504</v>
      </c>
    </row>
    <row r="132" spans="1:2" x14ac:dyDescent="0.2">
      <c r="A132" t="s">
        <v>505</v>
      </c>
      <c r="B132" t="s">
        <v>506</v>
      </c>
    </row>
    <row r="133" spans="1:2" x14ac:dyDescent="0.2">
      <c r="A133" t="s">
        <v>507</v>
      </c>
      <c r="B133" t="s">
        <v>508</v>
      </c>
    </row>
    <row r="134" spans="1:2" x14ac:dyDescent="0.2">
      <c r="A134" t="s">
        <v>509</v>
      </c>
      <c r="B134" t="s">
        <v>510</v>
      </c>
    </row>
    <row r="135" spans="1:2" x14ac:dyDescent="0.2">
      <c r="A135" t="s">
        <v>511</v>
      </c>
      <c r="B135" t="s">
        <v>512</v>
      </c>
    </row>
    <row r="136" spans="1:2" x14ac:dyDescent="0.2">
      <c r="A136" t="s">
        <v>513</v>
      </c>
      <c r="B136" t="s">
        <v>514</v>
      </c>
    </row>
    <row r="137" spans="1:2" x14ac:dyDescent="0.2">
      <c r="A137" t="s">
        <v>515</v>
      </c>
      <c r="B137" t="s">
        <v>516</v>
      </c>
    </row>
    <row r="138" spans="1:2" x14ac:dyDescent="0.2">
      <c r="A138" t="s">
        <v>517</v>
      </c>
      <c r="B138" t="s">
        <v>518</v>
      </c>
    </row>
    <row r="139" spans="1:2" x14ac:dyDescent="0.2">
      <c r="A139" t="s">
        <v>519</v>
      </c>
      <c r="B139" t="s">
        <v>520</v>
      </c>
    </row>
    <row r="140" spans="1:2" x14ac:dyDescent="0.2">
      <c r="A140" t="s">
        <v>521</v>
      </c>
      <c r="B140" t="s">
        <v>522</v>
      </c>
    </row>
    <row r="141" spans="1:2" x14ac:dyDescent="0.2">
      <c r="A141" t="s">
        <v>523</v>
      </c>
      <c r="B141" t="s">
        <v>524</v>
      </c>
    </row>
    <row r="142" spans="1:2" x14ac:dyDescent="0.2">
      <c r="A142" t="s">
        <v>525</v>
      </c>
      <c r="B142" t="s">
        <v>526</v>
      </c>
    </row>
    <row r="143" spans="1:2" x14ac:dyDescent="0.2">
      <c r="A143" t="s">
        <v>527</v>
      </c>
      <c r="B143" t="s">
        <v>528</v>
      </c>
    </row>
    <row r="144" spans="1:2" x14ac:dyDescent="0.2">
      <c r="A144" t="s">
        <v>529</v>
      </c>
      <c r="B144" t="s">
        <v>530</v>
      </c>
    </row>
    <row r="145" spans="1:2" x14ac:dyDescent="0.2">
      <c r="A145" t="s">
        <v>531</v>
      </c>
      <c r="B145" t="s">
        <v>532</v>
      </c>
    </row>
    <row r="146" spans="1:2" x14ac:dyDescent="0.2">
      <c r="A146" t="s">
        <v>533</v>
      </c>
      <c r="B146" t="s">
        <v>534</v>
      </c>
    </row>
    <row r="147" spans="1:2" x14ac:dyDescent="0.2">
      <c r="A147" t="s">
        <v>535</v>
      </c>
      <c r="B147" t="s">
        <v>536</v>
      </c>
    </row>
    <row r="148" spans="1:2" x14ac:dyDescent="0.2">
      <c r="A148" t="s">
        <v>537</v>
      </c>
      <c r="B148" t="s">
        <v>538</v>
      </c>
    </row>
    <row r="149" spans="1:2" x14ac:dyDescent="0.2">
      <c r="A149" t="s">
        <v>539</v>
      </c>
      <c r="B149" t="s">
        <v>540</v>
      </c>
    </row>
    <row r="150" spans="1:2" x14ac:dyDescent="0.2">
      <c r="A150" t="s">
        <v>541</v>
      </c>
      <c r="B150" t="s">
        <v>542</v>
      </c>
    </row>
    <row r="151" spans="1:2" x14ac:dyDescent="0.2">
      <c r="A151" t="s">
        <v>543</v>
      </c>
      <c r="B151" t="s">
        <v>544</v>
      </c>
    </row>
    <row r="152" spans="1:2" x14ac:dyDescent="0.2">
      <c r="A152" t="s">
        <v>545</v>
      </c>
      <c r="B152" t="s">
        <v>546</v>
      </c>
    </row>
    <row r="153" spans="1:2" x14ac:dyDescent="0.2">
      <c r="A153" t="s">
        <v>547</v>
      </c>
      <c r="B153" t="s">
        <v>548</v>
      </c>
    </row>
    <row r="154" spans="1:2" x14ac:dyDescent="0.2">
      <c r="A154" t="s">
        <v>549</v>
      </c>
      <c r="B154" t="s">
        <v>550</v>
      </c>
    </row>
    <row r="155" spans="1:2" x14ac:dyDescent="0.2">
      <c r="A155" t="s">
        <v>551</v>
      </c>
      <c r="B155" t="s">
        <v>552</v>
      </c>
    </row>
    <row r="156" spans="1:2" x14ac:dyDescent="0.2">
      <c r="A156" t="s">
        <v>75</v>
      </c>
      <c r="B156" t="s">
        <v>553</v>
      </c>
    </row>
    <row r="157" spans="1:2" x14ac:dyDescent="0.2">
      <c r="A157" t="s">
        <v>77</v>
      </c>
      <c r="B157" t="s">
        <v>554</v>
      </c>
    </row>
    <row r="158" spans="1:2" x14ac:dyDescent="0.2">
      <c r="A158" t="s">
        <v>555</v>
      </c>
      <c r="B158" t="s">
        <v>556</v>
      </c>
    </row>
    <row r="159" spans="1:2" x14ac:dyDescent="0.2">
      <c r="A159" t="s">
        <v>557</v>
      </c>
      <c r="B159" t="s">
        <v>558</v>
      </c>
    </row>
    <row r="160" spans="1:2" x14ac:dyDescent="0.2">
      <c r="A160" t="s">
        <v>559</v>
      </c>
      <c r="B160" t="s">
        <v>560</v>
      </c>
    </row>
    <row r="161" spans="1:2" x14ac:dyDescent="0.2">
      <c r="A161" t="s">
        <v>561</v>
      </c>
      <c r="B161" t="s">
        <v>562</v>
      </c>
    </row>
    <row r="162" spans="1:2" x14ac:dyDescent="0.2">
      <c r="A162" t="s">
        <v>563</v>
      </c>
      <c r="B162" t="s">
        <v>564</v>
      </c>
    </row>
    <row r="163" spans="1:2" x14ac:dyDescent="0.2">
      <c r="A163" t="s">
        <v>565</v>
      </c>
      <c r="B163" t="s">
        <v>566</v>
      </c>
    </row>
    <row r="164" spans="1:2" x14ac:dyDescent="0.2">
      <c r="A164" t="s">
        <v>567</v>
      </c>
      <c r="B164" t="s">
        <v>568</v>
      </c>
    </row>
    <row r="165" spans="1:2" x14ac:dyDescent="0.2">
      <c r="A165" t="s">
        <v>569</v>
      </c>
      <c r="B165" t="s">
        <v>570</v>
      </c>
    </row>
    <row r="166" spans="1:2" x14ac:dyDescent="0.2">
      <c r="A166" t="s">
        <v>571</v>
      </c>
      <c r="B166" t="s">
        <v>572</v>
      </c>
    </row>
    <row r="167" spans="1:2" x14ac:dyDescent="0.2">
      <c r="A167" t="s">
        <v>573</v>
      </c>
      <c r="B167" t="s">
        <v>574</v>
      </c>
    </row>
    <row r="168" spans="1:2" x14ac:dyDescent="0.2">
      <c r="A168" t="s">
        <v>575</v>
      </c>
      <c r="B168" t="s">
        <v>576</v>
      </c>
    </row>
    <row r="169" spans="1:2" x14ac:dyDescent="0.2">
      <c r="A169" t="s">
        <v>577</v>
      </c>
      <c r="B169" t="s">
        <v>578</v>
      </c>
    </row>
    <row r="170" spans="1:2" x14ac:dyDescent="0.2">
      <c r="A170" t="s">
        <v>579</v>
      </c>
      <c r="B170" t="s">
        <v>580</v>
      </c>
    </row>
    <row r="171" spans="1:2" x14ac:dyDescent="0.2">
      <c r="A171" t="s">
        <v>581</v>
      </c>
      <c r="B171" t="s">
        <v>582</v>
      </c>
    </row>
    <row r="172" spans="1:2" x14ac:dyDescent="0.2">
      <c r="A172" t="s">
        <v>583</v>
      </c>
      <c r="B172" t="s">
        <v>584</v>
      </c>
    </row>
    <row r="173" spans="1:2" x14ac:dyDescent="0.2">
      <c r="A173" t="s">
        <v>585</v>
      </c>
      <c r="B173" t="s">
        <v>586</v>
      </c>
    </row>
    <row r="174" spans="1:2" x14ac:dyDescent="0.2">
      <c r="A174" t="s">
        <v>587</v>
      </c>
      <c r="B174" t="s">
        <v>588</v>
      </c>
    </row>
    <row r="175" spans="1:2" x14ac:dyDescent="0.2">
      <c r="A175" t="s">
        <v>589</v>
      </c>
      <c r="B175" t="s">
        <v>590</v>
      </c>
    </row>
    <row r="176" spans="1:2" x14ac:dyDescent="0.2">
      <c r="A176" t="s">
        <v>591</v>
      </c>
      <c r="B176" t="s">
        <v>592</v>
      </c>
    </row>
    <row r="177" spans="1:2" x14ac:dyDescent="0.2">
      <c r="A177" t="s">
        <v>593</v>
      </c>
      <c r="B177" t="s">
        <v>594</v>
      </c>
    </row>
    <row r="178" spans="1:2" x14ac:dyDescent="0.2">
      <c r="A178" t="s">
        <v>595</v>
      </c>
      <c r="B178" t="s">
        <v>596</v>
      </c>
    </row>
    <row r="179" spans="1:2" x14ac:dyDescent="0.2">
      <c r="A179" t="s">
        <v>597</v>
      </c>
      <c r="B179" t="s">
        <v>598</v>
      </c>
    </row>
    <row r="180" spans="1:2" x14ac:dyDescent="0.2">
      <c r="A180" t="s">
        <v>599</v>
      </c>
      <c r="B180" t="s">
        <v>600</v>
      </c>
    </row>
    <row r="181" spans="1:2" x14ac:dyDescent="0.2">
      <c r="A181" t="s">
        <v>601</v>
      </c>
      <c r="B181" t="s">
        <v>602</v>
      </c>
    </row>
    <row r="182" spans="1:2" x14ac:dyDescent="0.2">
      <c r="A182" t="s">
        <v>603</v>
      </c>
      <c r="B182" t="s">
        <v>604</v>
      </c>
    </row>
    <row r="183" spans="1:2" x14ac:dyDescent="0.2">
      <c r="A183" t="s">
        <v>605</v>
      </c>
      <c r="B183" t="s">
        <v>606</v>
      </c>
    </row>
    <row r="184" spans="1:2" x14ac:dyDescent="0.2">
      <c r="A184" t="s">
        <v>607</v>
      </c>
      <c r="B184" t="s">
        <v>608</v>
      </c>
    </row>
    <row r="185" spans="1:2" x14ac:dyDescent="0.2">
      <c r="A185" t="s">
        <v>609</v>
      </c>
      <c r="B185" t="s">
        <v>610</v>
      </c>
    </row>
    <row r="186" spans="1:2" x14ac:dyDescent="0.2">
      <c r="A186" t="s">
        <v>611</v>
      </c>
      <c r="B186" t="s">
        <v>612</v>
      </c>
    </row>
    <row r="187" spans="1:2" x14ac:dyDescent="0.2">
      <c r="A187" t="s">
        <v>613</v>
      </c>
      <c r="B187" t="s">
        <v>614</v>
      </c>
    </row>
    <row r="188" spans="1:2" x14ac:dyDescent="0.2">
      <c r="A188" t="s">
        <v>615</v>
      </c>
      <c r="B188" t="s">
        <v>616</v>
      </c>
    </row>
    <row r="189" spans="1:2" x14ac:dyDescent="0.2">
      <c r="A189" t="s">
        <v>617</v>
      </c>
      <c r="B189" t="s">
        <v>618</v>
      </c>
    </row>
    <row r="190" spans="1:2" x14ac:dyDescent="0.2">
      <c r="A190" t="s">
        <v>619</v>
      </c>
      <c r="B190" t="s">
        <v>620</v>
      </c>
    </row>
    <row r="191" spans="1:2" x14ac:dyDescent="0.2">
      <c r="A191" t="s">
        <v>621</v>
      </c>
      <c r="B191" t="s">
        <v>622</v>
      </c>
    </row>
    <row r="192" spans="1:2" x14ac:dyDescent="0.2">
      <c r="A192" t="s">
        <v>623</v>
      </c>
      <c r="B192" t="s">
        <v>624</v>
      </c>
    </row>
    <row r="193" spans="1:3" x14ac:dyDescent="0.2">
      <c r="A193" t="s">
        <v>625</v>
      </c>
      <c r="B193" t="s">
        <v>626</v>
      </c>
    </row>
    <row r="194" spans="1:3" x14ac:dyDescent="0.2">
      <c r="A194" t="s">
        <v>627</v>
      </c>
      <c r="B194" t="s">
        <v>628</v>
      </c>
    </row>
    <row r="195" spans="1:3" x14ac:dyDescent="0.2">
      <c r="A195" t="s">
        <v>629</v>
      </c>
      <c r="B195" t="s">
        <v>630</v>
      </c>
    </row>
    <row r="196" spans="1:3" x14ac:dyDescent="0.2">
      <c r="A196" t="s">
        <v>631</v>
      </c>
      <c r="B196" t="s">
        <v>632</v>
      </c>
    </row>
    <row r="197" spans="1:3" x14ac:dyDescent="0.2">
      <c r="A197" t="s">
        <v>633</v>
      </c>
      <c r="B197" t="s">
        <v>634</v>
      </c>
    </row>
    <row r="198" spans="1:3" x14ac:dyDescent="0.2">
      <c r="A198" t="s">
        <v>635</v>
      </c>
      <c r="B198" t="s">
        <v>636</v>
      </c>
    </row>
    <row r="199" spans="1:3" x14ac:dyDescent="0.2">
      <c r="A199" t="s">
        <v>637</v>
      </c>
      <c r="B199" t="s">
        <v>638</v>
      </c>
    </row>
    <row r="200" spans="1:3" x14ac:dyDescent="0.2">
      <c r="A200" t="s">
        <v>639</v>
      </c>
      <c r="B200" t="s">
        <v>640</v>
      </c>
    </row>
    <row r="201" spans="1:3" x14ac:dyDescent="0.2">
      <c r="A201" t="s">
        <v>641</v>
      </c>
      <c r="B201" t="s">
        <v>642</v>
      </c>
    </row>
    <row r="202" spans="1:3" x14ac:dyDescent="0.2">
      <c r="A202" t="s">
        <v>643</v>
      </c>
      <c r="B202" t="s">
        <v>644</v>
      </c>
    </row>
    <row r="203" spans="1:3" x14ac:dyDescent="0.2">
      <c r="A203" t="s">
        <v>645</v>
      </c>
      <c r="B203" t="s">
        <v>646</v>
      </c>
    </row>
    <row r="204" spans="1:3" x14ac:dyDescent="0.2">
      <c r="A204" t="s">
        <v>647</v>
      </c>
      <c r="B204" t="s">
        <v>648</v>
      </c>
    </row>
    <row r="205" spans="1:3" x14ac:dyDescent="0.2">
      <c r="A205" t="s">
        <v>78</v>
      </c>
      <c r="B205" t="s">
        <v>649</v>
      </c>
      <c r="C205">
        <v>108</v>
      </c>
    </row>
    <row r="206" spans="1:3" x14ac:dyDescent="0.2">
      <c r="A206" t="s">
        <v>650</v>
      </c>
      <c r="B206" t="s">
        <v>651</v>
      </c>
      <c r="C206">
        <v>108</v>
      </c>
    </row>
    <row r="207" spans="1:3" x14ac:dyDescent="0.2">
      <c r="A207" t="s">
        <v>79</v>
      </c>
      <c r="B207" t="s">
        <v>652</v>
      </c>
      <c r="C207">
        <v>108</v>
      </c>
    </row>
    <row r="208" spans="1:3" x14ac:dyDescent="0.2">
      <c r="A208" t="s">
        <v>653</v>
      </c>
      <c r="B208" t="s">
        <v>654</v>
      </c>
      <c r="C208">
        <v>108</v>
      </c>
    </row>
    <row r="209" spans="1:3" x14ac:dyDescent="0.2">
      <c r="A209" t="s">
        <v>80</v>
      </c>
      <c r="B209" t="s">
        <v>655</v>
      </c>
      <c r="C209">
        <v>108</v>
      </c>
    </row>
    <row r="210" spans="1:3" x14ac:dyDescent="0.2">
      <c r="A210" t="s">
        <v>656</v>
      </c>
      <c r="B210" t="s">
        <v>657</v>
      </c>
      <c r="C210">
        <v>57</v>
      </c>
    </row>
    <row r="211" spans="1:3" x14ac:dyDescent="0.2">
      <c r="A211" t="s">
        <v>81</v>
      </c>
      <c r="B211" t="s">
        <v>658</v>
      </c>
    </row>
    <row r="212" spans="1:3" x14ac:dyDescent="0.2">
      <c r="A212" t="s">
        <v>659</v>
      </c>
      <c r="B212" t="s">
        <v>660</v>
      </c>
      <c r="C212">
        <v>47</v>
      </c>
    </row>
    <row r="213" spans="1:3" x14ac:dyDescent="0.2">
      <c r="A213" t="s">
        <v>661</v>
      </c>
      <c r="B213" t="s">
        <v>662</v>
      </c>
      <c r="C213">
        <v>46</v>
      </c>
    </row>
    <row r="214" spans="1:3" x14ac:dyDescent="0.2">
      <c r="A214" t="s">
        <v>82</v>
      </c>
      <c r="B214" t="s">
        <v>663</v>
      </c>
      <c r="C214">
        <v>57</v>
      </c>
    </row>
    <row r="215" spans="1:3" x14ac:dyDescent="0.2">
      <c r="A215" t="s">
        <v>84</v>
      </c>
      <c r="B215" t="s">
        <v>664</v>
      </c>
      <c r="C215">
        <v>57</v>
      </c>
    </row>
    <row r="216" spans="1:3" x14ac:dyDescent="0.2">
      <c r="A216" t="s">
        <v>666</v>
      </c>
      <c r="B216" t="s">
        <v>667</v>
      </c>
      <c r="C216">
        <v>57</v>
      </c>
    </row>
    <row r="217" spans="1:3" x14ac:dyDescent="0.2">
      <c r="A217" t="s">
        <v>668</v>
      </c>
      <c r="B217" t="s">
        <v>669</v>
      </c>
      <c r="C217">
        <v>57</v>
      </c>
    </row>
    <row r="218" spans="1:3" x14ac:dyDescent="0.2">
      <c r="A218" t="s">
        <v>670</v>
      </c>
      <c r="B218" t="s">
        <v>671</v>
      </c>
      <c r="C218">
        <v>57</v>
      </c>
    </row>
    <row r="219" spans="1:3" x14ac:dyDescent="0.2">
      <c r="A219" t="s">
        <v>85</v>
      </c>
      <c r="B219" t="s">
        <v>672</v>
      </c>
      <c r="C219">
        <v>108</v>
      </c>
    </row>
    <row r="220" spans="1:3" x14ac:dyDescent="0.2">
      <c r="A220" t="s">
        <v>86</v>
      </c>
      <c r="B220" t="s">
        <v>673</v>
      </c>
      <c r="C220">
        <v>110</v>
      </c>
    </row>
    <row r="221" spans="1:3" x14ac:dyDescent="0.2">
      <c r="A221" t="s">
        <v>87</v>
      </c>
      <c r="B221" t="s">
        <v>674</v>
      </c>
      <c r="C221">
        <v>110</v>
      </c>
    </row>
    <row r="222" spans="1:3" x14ac:dyDescent="0.2">
      <c r="A222" t="s">
        <v>675</v>
      </c>
      <c r="B222" t="s">
        <v>676</v>
      </c>
      <c r="C222">
        <v>110</v>
      </c>
    </row>
    <row r="223" spans="1:3" x14ac:dyDescent="0.2">
      <c r="A223" t="s">
        <v>677</v>
      </c>
      <c r="B223" t="s">
        <v>678</v>
      </c>
      <c r="C223">
        <v>60</v>
      </c>
    </row>
    <row r="224" spans="1:3" x14ac:dyDescent="0.2">
      <c r="A224" t="s">
        <v>679</v>
      </c>
      <c r="B224" t="s">
        <v>680</v>
      </c>
      <c r="C224">
        <v>110</v>
      </c>
    </row>
    <row r="225" spans="1:4" x14ac:dyDescent="0.2">
      <c r="A225" t="s">
        <v>681</v>
      </c>
      <c r="B225" t="s">
        <v>682</v>
      </c>
      <c r="C225">
        <v>110</v>
      </c>
    </row>
    <row r="226" spans="1:4" x14ac:dyDescent="0.2">
      <c r="A226" t="s">
        <v>88</v>
      </c>
      <c r="B226" t="s">
        <v>683</v>
      </c>
      <c r="C226">
        <v>60</v>
      </c>
    </row>
    <row r="227" spans="1:4" x14ac:dyDescent="0.2">
      <c r="A227" t="s">
        <v>684</v>
      </c>
      <c r="B227" t="s">
        <v>685</v>
      </c>
      <c r="C227">
        <v>110</v>
      </c>
    </row>
    <row r="228" spans="1:4" x14ac:dyDescent="0.2">
      <c r="A228" t="s">
        <v>89</v>
      </c>
      <c r="B228" t="s">
        <v>686</v>
      </c>
      <c r="C228">
        <v>112</v>
      </c>
      <c r="D228">
        <v>10</v>
      </c>
    </row>
    <row r="229" spans="1:4" x14ac:dyDescent="0.2">
      <c r="A229" t="s">
        <v>687</v>
      </c>
      <c r="B229" t="s">
        <v>686</v>
      </c>
      <c r="C229">
        <v>112</v>
      </c>
      <c r="D229">
        <v>10</v>
      </c>
    </row>
    <row r="230" spans="1:4" x14ac:dyDescent="0.2">
      <c r="A230" t="s">
        <v>688</v>
      </c>
      <c r="B230" t="s">
        <v>689</v>
      </c>
      <c r="C230">
        <v>112</v>
      </c>
      <c r="D230">
        <v>10</v>
      </c>
    </row>
    <row r="231" spans="1:4" x14ac:dyDescent="0.2">
      <c r="A231" t="s">
        <v>690</v>
      </c>
      <c r="B231" t="s">
        <v>691</v>
      </c>
      <c r="C231">
        <v>112</v>
      </c>
      <c r="D231">
        <v>11</v>
      </c>
    </row>
    <row r="232" spans="1:4" x14ac:dyDescent="0.2">
      <c r="A232" t="s">
        <v>692</v>
      </c>
      <c r="B232" t="s">
        <v>693</v>
      </c>
      <c r="C232">
        <v>112</v>
      </c>
      <c r="D232">
        <v>11</v>
      </c>
    </row>
    <row r="233" spans="1:4" x14ac:dyDescent="0.2">
      <c r="A233" t="s">
        <v>90</v>
      </c>
      <c r="B233" t="s">
        <v>694</v>
      </c>
      <c r="D233">
        <v>14</v>
      </c>
    </row>
    <row r="234" spans="1:4" x14ac:dyDescent="0.2">
      <c r="A234" t="s">
        <v>695</v>
      </c>
      <c r="B234" t="s">
        <v>696</v>
      </c>
      <c r="C234">
        <v>112</v>
      </c>
      <c r="D234">
        <v>13</v>
      </c>
    </row>
    <row r="235" spans="1:4" x14ac:dyDescent="0.2">
      <c r="A235" t="s">
        <v>697</v>
      </c>
      <c r="B235" t="s">
        <v>698</v>
      </c>
      <c r="D235">
        <v>13</v>
      </c>
    </row>
    <row r="236" spans="1:4" x14ac:dyDescent="0.2">
      <c r="A236" t="s">
        <v>699</v>
      </c>
      <c r="B236" t="s">
        <v>700</v>
      </c>
      <c r="D236">
        <v>13</v>
      </c>
    </row>
    <row r="237" spans="1:4" x14ac:dyDescent="0.2">
      <c r="A237" t="s">
        <v>91</v>
      </c>
      <c r="B237" t="s">
        <v>701</v>
      </c>
      <c r="C237">
        <v>62</v>
      </c>
      <c r="D237">
        <v>14</v>
      </c>
    </row>
    <row r="238" spans="1:4" x14ac:dyDescent="0.2">
      <c r="A238" t="s">
        <v>702</v>
      </c>
      <c r="B238" t="s">
        <v>703</v>
      </c>
      <c r="C238">
        <v>112</v>
      </c>
      <c r="D238">
        <v>14</v>
      </c>
    </row>
    <row r="239" spans="1:4" x14ac:dyDescent="0.2">
      <c r="A239" t="s">
        <v>92</v>
      </c>
      <c r="B239" t="s">
        <v>704</v>
      </c>
    </row>
    <row r="240" spans="1:4" x14ac:dyDescent="0.2">
      <c r="A240" t="s">
        <v>705</v>
      </c>
      <c r="B240" t="s">
        <v>706</v>
      </c>
    </row>
    <row r="241" spans="1:3" x14ac:dyDescent="0.2">
      <c r="A241" t="s">
        <v>1421</v>
      </c>
      <c r="B241" t="s">
        <v>707</v>
      </c>
    </row>
    <row r="242" spans="1:3" x14ac:dyDescent="0.2">
      <c r="A242" t="s">
        <v>93</v>
      </c>
      <c r="B242" t="s">
        <v>708</v>
      </c>
      <c r="C242">
        <v>63</v>
      </c>
    </row>
    <row r="243" spans="1:3" x14ac:dyDescent="0.2">
      <c r="A243" t="s">
        <v>94</v>
      </c>
      <c r="B243" t="s">
        <v>709</v>
      </c>
    </row>
    <row r="244" spans="1:3" x14ac:dyDescent="0.2">
      <c r="A244" t="s">
        <v>28</v>
      </c>
      <c r="B244" t="s">
        <v>707</v>
      </c>
    </row>
    <row r="245" spans="1:3" x14ac:dyDescent="0.2">
      <c r="A245" t="s">
        <v>710</v>
      </c>
      <c r="B245" t="s">
        <v>711</v>
      </c>
    </row>
    <row r="246" spans="1:3" x14ac:dyDescent="0.2">
      <c r="A246" t="s">
        <v>95</v>
      </c>
      <c r="B246" t="s">
        <v>712</v>
      </c>
    </row>
    <row r="247" spans="1:3" x14ac:dyDescent="0.2">
      <c r="A247" t="s">
        <v>96</v>
      </c>
      <c r="B247" t="s">
        <v>713</v>
      </c>
    </row>
    <row r="248" spans="1:3" x14ac:dyDescent="0.2">
      <c r="A248" t="s">
        <v>714</v>
      </c>
      <c r="B248" t="s">
        <v>715</v>
      </c>
      <c r="C248">
        <v>64</v>
      </c>
    </row>
    <row r="249" spans="1:3" x14ac:dyDescent="0.2">
      <c r="A249" t="s">
        <v>716</v>
      </c>
      <c r="B249" t="s">
        <v>717</v>
      </c>
    </row>
    <row r="250" spans="1:3" x14ac:dyDescent="0.2">
      <c r="A250" t="s">
        <v>718</v>
      </c>
      <c r="B250" t="s">
        <v>719</v>
      </c>
    </row>
    <row r="251" spans="1:3" x14ac:dyDescent="0.2">
      <c r="A251" t="s">
        <v>720</v>
      </c>
      <c r="B251" t="s">
        <v>721</v>
      </c>
    </row>
    <row r="252" spans="1:3" x14ac:dyDescent="0.2">
      <c r="A252" t="s">
        <v>97</v>
      </c>
      <c r="B252" t="s">
        <v>722</v>
      </c>
    </row>
    <row r="253" spans="1:3" x14ac:dyDescent="0.2">
      <c r="A253" t="s">
        <v>723</v>
      </c>
      <c r="B253" t="s">
        <v>724</v>
      </c>
      <c r="C253">
        <v>114</v>
      </c>
    </row>
    <row r="254" spans="1:3" x14ac:dyDescent="0.2">
      <c r="A254" t="s">
        <v>98</v>
      </c>
      <c r="B254" t="s">
        <v>725</v>
      </c>
      <c r="C254">
        <v>66</v>
      </c>
    </row>
    <row r="255" spans="1:3" x14ac:dyDescent="0.2">
      <c r="A255" t="s">
        <v>726</v>
      </c>
      <c r="B255" t="s">
        <v>727</v>
      </c>
      <c r="C255">
        <v>115</v>
      </c>
    </row>
    <row r="256" spans="1:3" x14ac:dyDescent="0.2">
      <c r="A256" t="s">
        <v>728</v>
      </c>
      <c r="B256" t="s">
        <v>729</v>
      </c>
      <c r="C256">
        <v>67</v>
      </c>
    </row>
    <row r="257" spans="1:3" x14ac:dyDescent="0.2">
      <c r="A257" t="s">
        <v>730</v>
      </c>
      <c r="B257" t="s">
        <v>731</v>
      </c>
      <c r="C257">
        <v>67</v>
      </c>
    </row>
    <row r="258" spans="1:3" x14ac:dyDescent="0.2">
      <c r="A258" t="s">
        <v>732</v>
      </c>
      <c r="B258" t="s">
        <v>733</v>
      </c>
      <c r="C258">
        <v>67</v>
      </c>
    </row>
    <row r="259" spans="1:3" x14ac:dyDescent="0.2">
      <c r="A259" t="s">
        <v>730</v>
      </c>
      <c r="B259" t="s">
        <v>731</v>
      </c>
      <c r="C259">
        <v>67</v>
      </c>
    </row>
    <row r="260" spans="1:3" x14ac:dyDescent="0.2">
      <c r="A260" t="s">
        <v>732</v>
      </c>
      <c r="B260" t="s">
        <v>733</v>
      </c>
      <c r="C260">
        <v>67</v>
      </c>
    </row>
    <row r="261" spans="1:3" x14ac:dyDescent="0.2">
      <c r="A261" t="s">
        <v>734</v>
      </c>
      <c r="B261" t="s">
        <v>735</v>
      </c>
      <c r="C261">
        <v>71</v>
      </c>
    </row>
    <row r="262" spans="1:3" x14ac:dyDescent="0.2">
      <c r="A262" t="s">
        <v>736</v>
      </c>
      <c r="B262" t="s">
        <v>737</v>
      </c>
      <c r="C262">
        <v>71</v>
      </c>
    </row>
    <row r="263" spans="1:3" x14ac:dyDescent="0.2">
      <c r="A263" t="s">
        <v>734</v>
      </c>
      <c r="B263" t="s">
        <v>735</v>
      </c>
      <c r="C263">
        <v>71</v>
      </c>
    </row>
    <row r="264" spans="1:3" x14ac:dyDescent="0.2">
      <c r="A264" t="s">
        <v>736</v>
      </c>
      <c r="B264" t="s">
        <v>737</v>
      </c>
      <c r="C264">
        <v>71</v>
      </c>
    </row>
    <row r="265" spans="1:3" x14ac:dyDescent="0.2">
      <c r="A265" t="s">
        <v>738</v>
      </c>
      <c r="B265" t="s">
        <v>739</v>
      </c>
      <c r="C265">
        <v>119</v>
      </c>
    </row>
    <row r="266" spans="1:3" x14ac:dyDescent="0.2">
      <c r="A266" t="s">
        <v>740</v>
      </c>
      <c r="B266" t="s">
        <v>741</v>
      </c>
      <c r="C266">
        <v>119</v>
      </c>
    </row>
    <row r="267" spans="1:3" x14ac:dyDescent="0.2">
      <c r="A267" t="s">
        <v>742</v>
      </c>
      <c r="B267" t="s">
        <v>743</v>
      </c>
      <c r="C267">
        <v>71</v>
      </c>
    </row>
    <row r="268" spans="1:3" x14ac:dyDescent="0.2">
      <c r="A268" t="s">
        <v>744</v>
      </c>
      <c r="B268" t="s">
        <v>745</v>
      </c>
      <c r="C268">
        <v>122</v>
      </c>
    </row>
    <row r="269" spans="1:3" x14ac:dyDescent="0.2">
      <c r="A269" t="s">
        <v>746</v>
      </c>
      <c r="B269" t="s">
        <v>747</v>
      </c>
      <c r="C269">
        <v>71</v>
      </c>
    </row>
    <row r="270" spans="1:3" x14ac:dyDescent="0.2">
      <c r="A270" t="s">
        <v>748</v>
      </c>
      <c r="B270" t="s">
        <v>749</v>
      </c>
      <c r="C270">
        <v>122</v>
      </c>
    </row>
    <row r="271" spans="1:3" x14ac:dyDescent="0.2">
      <c r="A271" t="s">
        <v>750</v>
      </c>
      <c r="B271" t="s">
        <v>751</v>
      </c>
      <c r="C271">
        <v>71</v>
      </c>
    </row>
    <row r="272" spans="1:3" x14ac:dyDescent="0.2">
      <c r="A272" t="s">
        <v>99</v>
      </c>
      <c r="B272" t="s">
        <v>752</v>
      </c>
      <c r="C272">
        <v>122</v>
      </c>
    </row>
    <row r="273" spans="1:3" x14ac:dyDescent="0.2">
      <c r="A273" t="s">
        <v>753</v>
      </c>
      <c r="B273" t="s">
        <v>754</v>
      </c>
    </row>
    <row r="274" spans="1:3" x14ac:dyDescent="0.2">
      <c r="A274" t="s">
        <v>755</v>
      </c>
      <c r="B274" t="s">
        <v>756</v>
      </c>
      <c r="C274">
        <v>71</v>
      </c>
    </row>
    <row r="275" spans="1:3" x14ac:dyDescent="0.2">
      <c r="A275" t="s">
        <v>757</v>
      </c>
      <c r="B275" t="s">
        <v>758</v>
      </c>
      <c r="C275">
        <v>122</v>
      </c>
    </row>
    <row r="276" spans="1:3" x14ac:dyDescent="0.2">
      <c r="A276">
        <v>4651</v>
      </c>
      <c r="B276" t="s">
        <v>1422</v>
      </c>
    </row>
    <row r="277" spans="1:3" x14ac:dyDescent="0.2">
      <c r="A277" t="s">
        <v>100</v>
      </c>
      <c r="B277" t="s">
        <v>759</v>
      </c>
      <c r="C277">
        <v>71</v>
      </c>
    </row>
    <row r="278" spans="1:3" x14ac:dyDescent="0.2">
      <c r="A278" t="s">
        <v>760</v>
      </c>
      <c r="B278" t="s">
        <v>761</v>
      </c>
      <c r="C278">
        <v>122</v>
      </c>
    </row>
    <row r="279" spans="1:3" x14ac:dyDescent="0.2">
      <c r="A279" t="s">
        <v>762</v>
      </c>
      <c r="B279" t="s">
        <v>761</v>
      </c>
      <c r="C279">
        <v>122</v>
      </c>
    </row>
    <row r="280" spans="1:3" x14ac:dyDescent="0.2">
      <c r="A280" t="s">
        <v>31</v>
      </c>
      <c r="B280" t="s">
        <v>763</v>
      </c>
      <c r="C280">
        <v>71</v>
      </c>
    </row>
    <row r="281" spans="1:3" x14ac:dyDescent="0.2">
      <c r="A281" t="s">
        <v>764</v>
      </c>
      <c r="B281" t="s">
        <v>765</v>
      </c>
    </row>
    <row r="282" spans="1:3" x14ac:dyDescent="0.2">
      <c r="A282" t="s">
        <v>766</v>
      </c>
      <c r="B282" t="s">
        <v>767</v>
      </c>
    </row>
    <row r="283" spans="1:3" x14ac:dyDescent="0.2">
      <c r="A283" t="s">
        <v>768</v>
      </c>
      <c r="B283" t="s">
        <v>769</v>
      </c>
    </row>
    <row r="284" spans="1:3" x14ac:dyDescent="0.2">
      <c r="A284" t="s">
        <v>770</v>
      </c>
      <c r="B284" t="s">
        <v>771</v>
      </c>
    </row>
    <row r="285" spans="1:3" x14ac:dyDescent="0.2">
      <c r="A285" t="s">
        <v>102</v>
      </c>
      <c r="B285" t="s">
        <v>772</v>
      </c>
      <c r="C285">
        <v>122</v>
      </c>
    </row>
    <row r="286" spans="1:3" x14ac:dyDescent="0.2">
      <c r="A286" t="s">
        <v>773</v>
      </c>
      <c r="B286" t="s">
        <v>774</v>
      </c>
    </row>
    <row r="287" spans="1:3" x14ac:dyDescent="0.2">
      <c r="A287" t="s">
        <v>775</v>
      </c>
      <c r="B287" t="s">
        <v>776</v>
      </c>
    </row>
    <row r="288" spans="1:3" x14ac:dyDescent="0.2">
      <c r="A288" t="s">
        <v>777</v>
      </c>
      <c r="B288" t="s">
        <v>778</v>
      </c>
    </row>
    <row r="289" spans="1:3" x14ac:dyDescent="0.2">
      <c r="A289" t="s">
        <v>779</v>
      </c>
      <c r="B289" t="s">
        <v>780</v>
      </c>
    </row>
    <row r="290" spans="1:3" x14ac:dyDescent="0.2">
      <c r="A290" t="s">
        <v>781</v>
      </c>
      <c r="B290" t="s">
        <v>782</v>
      </c>
    </row>
    <row r="291" spans="1:3" x14ac:dyDescent="0.2">
      <c r="A291" t="s">
        <v>783</v>
      </c>
      <c r="B291" t="s">
        <v>784</v>
      </c>
    </row>
    <row r="292" spans="1:3" x14ac:dyDescent="0.2">
      <c r="A292" t="s">
        <v>785</v>
      </c>
      <c r="B292" t="s">
        <v>786</v>
      </c>
    </row>
    <row r="293" spans="1:3" x14ac:dyDescent="0.2">
      <c r="A293" t="s">
        <v>787</v>
      </c>
      <c r="B293" t="s">
        <v>788</v>
      </c>
    </row>
    <row r="294" spans="1:3" x14ac:dyDescent="0.2">
      <c r="A294" t="s">
        <v>789</v>
      </c>
      <c r="B294" t="s">
        <v>790</v>
      </c>
    </row>
    <row r="295" spans="1:3" x14ac:dyDescent="0.2">
      <c r="A295" t="s">
        <v>789</v>
      </c>
      <c r="B295" t="s">
        <v>790</v>
      </c>
    </row>
    <row r="296" spans="1:3" x14ac:dyDescent="0.2">
      <c r="A296" t="s">
        <v>791</v>
      </c>
      <c r="B296" t="s">
        <v>792</v>
      </c>
    </row>
    <row r="297" spans="1:3" x14ac:dyDescent="0.2">
      <c r="A297" t="s">
        <v>793</v>
      </c>
      <c r="B297" t="s">
        <v>439</v>
      </c>
    </row>
    <row r="298" spans="1:3" x14ac:dyDescent="0.2">
      <c r="A298" t="s">
        <v>794</v>
      </c>
      <c r="B298" t="s">
        <v>795</v>
      </c>
    </row>
    <row r="299" spans="1:3" x14ac:dyDescent="0.2">
      <c r="A299" t="s">
        <v>796</v>
      </c>
      <c r="B299" t="s">
        <v>797</v>
      </c>
    </row>
    <row r="300" spans="1:3" x14ac:dyDescent="0.2">
      <c r="A300" t="s">
        <v>798</v>
      </c>
      <c r="B300" t="s">
        <v>799</v>
      </c>
    </row>
    <row r="301" spans="1:3" x14ac:dyDescent="0.2">
      <c r="A301" t="s">
        <v>800</v>
      </c>
      <c r="B301" t="s">
        <v>801</v>
      </c>
    </row>
    <row r="302" spans="1:3" x14ac:dyDescent="0.2">
      <c r="A302" t="s">
        <v>802</v>
      </c>
      <c r="B302" t="s">
        <v>803</v>
      </c>
    </row>
    <row r="303" spans="1:3" x14ac:dyDescent="0.2">
      <c r="A303" t="s">
        <v>804</v>
      </c>
      <c r="B303" t="s">
        <v>805</v>
      </c>
    </row>
    <row r="304" spans="1:3" x14ac:dyDescent="0.2">
      <c r="A304" t="s">
        <v>806</v>
      </c>
      <c r="B304" t="s">
        <v>807</v>
      </c>
      <c r="C304">
        <v>122</v>
      </c>
    </row>
    <row r="305" spans="1:3" x14ac:dyDescent="0.2">
      <c r="A305" t="s">
        <v>808</v>
      </c>
      <c r="B305" t="s">
        <v>809</v>
      </c>
      <c r="C305">
        <v>122</v>
      </c>
    </row>
    <row r="306" spans="1:3" x14ac:dyDescent="0.2">
      <c r="A306" t="s">
        <v>810</v>
      </c>
      <c r="B306" t="s">
        <v>811</v>
      </c>
      <c r="C306">
        <v>83</v>
      </c>
    </row>
    <row r="307" spans="1:3" x14ac:dyDescent="0.2">
      <c r="A307" t="s">
        <v>812</v>
      </c>
      <c r="B307" t="s">
        <v>813</v>
      </c>
      <c r="C307">
        <v>83</v>
      </c>
    </row>
    <row r="308" spans="1:3" x14ac:dyDescent="0.2">
      <c r="A308" t="s">
        <v>814</v>
      </c>
      <c r="B308" t="s">
        <v>815</v>
      </c>
      <c r="C308">
        <v>93</v>
      </c>
    </row>
    <row r="309" spans="1:3" x14ac:dyDescent="0.2">
      <c r="A309" t="s">
        <v>104</v>
      </c>
      <c r="B309" t="s">
        <v>816</v>
      </c>
      <c r="C309">
        <v>88</v>
      </c>
    </row>
    <row r="310" spans="1:3" x14ac:dyDescent="0.2">
      <c r="A310" t="s">
        <v>105</v>
      </c>
      <c r="B310" t="s">
        <v>817</v>
      </c>
      <c r="C310">
        <v>90</v>
      </c>
    </row>
    <row r="311" spans="1:3" x14ac:dyDescent="0.2">
      <c r="A311" t="s">
        <v>818</v>
      </c>
      <c r="B311" t="s">
        <v>819</v>
      </c>
      <c r="C311">
        <v>93</v>
      </c>
    </row>
    <row r="312" spans="1:3" x14ac:dyDescent="0.2">
      <c r="A312" t="s">
        <v>820</v>
      </c>
      <c r="B312" t="s">
        <v>821</v>
      </c>
      <c r="C312">
        <v>75</v>
      </c>
    </row>
    <row r="313" spans="1:3" x14ac:dyDescent="0.2">
      <c r="A313" t="s">
        <v>822</v>
      </c>
      <c r="B313" t="s">
        <v>823</v>
      </c>
      <c r="C313">
        <v>128</v>
      </c>
    </row>
    <row r="314" spans="1:3" x14ac:dyDescent="0.2">
      <c r="A314" t="s">
        <v>824</v>
      </c>
      <c r="B314" t="s">
        <v>825</v>
      </c>
    </row>
    <row r="315" spans="1:3" x14ac:dyDescent="0.2">
      <c r="A315" t="s">
        <v>826</v>
      </c>
      <c r="B315" t="s">
        <v>827</v>
      </c>
    </row>
    <row r="316" spans="1:3" x14ac:dyDescent="0.2">
      <c r="A316" t="s">
        <v>828</v>
      </c>
      <c r="B316" t="s">
        <v>829</v>
      </c>
    </row>
    <row r="317" spans="1:3" x14ac:dyDescent="0.2">
      <c r="A317" t="s">
        <v>830</v>
      </c>
      <c r="B317" t="s">
        <v>363</v>
      </c>
    </row>
    <row r="318" spans="1:3" x14ac:dyDescent="0.2">
      <c r="A318" t="s">
        <v>831</v>
      </c>
      <c r="B318" t="s">
        <v>832</v>
      </c>
    </row>
    <row r="319" spans="1:3" x14ac:dyDescent="0.2">
      <c r="A319" t="s">
        <v>833</v>
      </c>
      <c r="B319" t="s">
        <v>834</v>
      </c>
    </row>
    <row r="320" spans="1:3" x14ac:dyDescent="0.2">
      <c r="A320" t="s">
        <v>835</v>
      </c>
      <c r="B320" t="s">
        <v>365</v>
      </c>
    </row>
    <row r="321" spans="1:3" x14ac:dyDescent="0.2">
      <c r="A321" t="s">
        <v>836</v>
      </c>
      <c r="B321" t="s">
        <v>837</v>
      </c>
    </row>
    <row r="322" spans="1:3" x14ac:dyDescent="0.2">
      <c r="A322" t="s">
        <v>106</v>
      </c>
      <c r="B322" t="s">
        <v>838</v>
      </c>
      <c r="C322">
        <v>85</v>
      </c>
    </row>
    <row r="323" spans="1:3" x14ac:dyDescent="0.2">
      <c r="A323" t="s">
        <v>107</v>
      </c>
      <c r="B323" t="s">
        <v>839</v>
      </c>
      <c r="C323">
        <v>86</v>
      </c>
    </row>
    <row r="324" spans="1:3" x14ac:dyDescent="0.2">
      <c r="A324" t="s">
        <v>840</v>
      </c>
      <c r="B324" t="s">
        <v>841</v>
      </c>
    </row>
    <row r="325" spans="1:3" x14ac:dyDescent="0.2">
      <c r="A325" t="s">
        <v>842</v>
      </c>
      <c r="B325" t="s">
        <v>843</v>
      </c>
    </row>
    <row r="326" spans="1:3" x14ac:dyDescent="0.2">
      <c r="A326" t="s">
        <v>844</v>
      </c>
      <c r="B326" t="s">
        <v>845</v>
      </c>
    </row>
    <row r="327" spans="1:3" x14ac:dyDescent="0.2">
      <c r="A327" t="s">
        <v>108</v>
      </c>
      <c r="B327" t="s">
        <v>848</v>
      </c>
    </row>
    <row r="328" spans="1:3" x14ac:dyDescent="0.2">
      <c r="A328" t="s">
        <v>849</v>
      </c>
      <c r="B328" t="s">
        <v>850</v>
      </c>
      <c r="C328">
        <v>93</v>
      </c>
    </row>
    <row r="329" spans="1:3" x14ac:dyDescent="0.2">
      <c r="A329" t="s">
        <v>851</v>
      </c>
      <c r="B329" t="s">
        <v>852</v>
      </c>
    </row>
    <row r="330" spans="1:3" x14ac:dyDescent="0.2">
      <c r="A330" t="s">
        <v>853</v>
      </c>
      <c r="B330" t="s">
        <v>852</v>
      </c>
    </row>
    <row r="331" spans="1:3" x14ac:dyDescent="0.2">
      <c r="A331" t="s">
        <v>110</v>
      </c>
      <c r="B331" t="s">
        <v>854</v>
      </c>
    </row>
    <row r="332" spans="1:3" x14ac:dyDescent="0.2">
      <c r="A332" t="s">
        <v>33</v>
      </c>
      <c r="B332" t="s">
        <v>855</v>
      </c>
    </row>
    <row r="333" spans="1:3" x14ac:dyDescent="0.2">
      <c r="A333" t="s">
        <v>856</v>
      </c>
      <c r="B333" t="s">
        <v>526</v>
      </c>
    </row>
    <row r="334" spans="1:3" x14ac:dyDescent="0.2">
      <c r="A334" t="s">
        <v>857</v>
      </c>
      <c r="B334" t="s">
        <v>858</v>
      </c>
    </row>
    <row r="335" spans="1:3" x14ac:dyDescent="0.2">
      <c r="A335" t="s">
        <v>859</v>
      </c>
      <c r="B335" t="s">
        <v>860</v>
      </c>
    </row>
    <row r="336" spans="1:3" x14ac:dyDescent="0.2">
      <c r="A336" t="s">
        <v>861</v>
      </c>
      <c r="B336" t="s">
        <v>862</v>
      </c>
    </row>
    <row r="337" spans="1:2" x14ac:dyDescent="0.2">
      <c r="A337" t="s">
        <v>863</v>
      </c>
    </row>
    <row r="338" spans="1:2" x14ac:dyDescent="0.2">
      <c r="A338" t="s">
        <v>57</v>
      </c>
    </row>
    <row r="339" spans="1:2" x14ac:dyDescent="0.2">
      <c r="A339" t="s">
        <v>865</v>
      </c>
    </row>
    <row r="340" spans="1:2" x14ac:dyDescent="0.2">
      <c r="A340" t="s">
        <v>866</v>
      </c>
    </row>
    <row r="341" spans="1:2" x14ac:dyDescent="0.2">
      <c r="A341" t="s">
        <v>867</v>
      </c>
      <c r="B341" t="s">
        <v>868</v>
      </c>
    </row>
    <row r="342" spans="1:2" x14ac:dyDescent="0.2">
      <c r="A342" t="s">
        <v>869</v>
      </c>
      <c r="B342" t="s">
        <v>870</v>
      </c>
    </row>
    <row r="343" spans="1:2" x14ac:dyDescent="0.2">
      <c r="A343" t="s">
        <v>871</v>
      </c>
      <c r="B343" t="s">
        <v>872</v>
      </c>
    </row>
    <row r="344" spans="1:2" x14ac:dyDescent="0.2">
      <c r="A344" t="s">
        <v>873</v>
      </c>
      <c r="B344" t="s">
        <v>874</v>
      </c>
    </row>
    <row r="345" spans="1:2" x14ac:dyDescent="0.2">
      <c r="A345" t="s">
        <v>875</v>
      </c>
      <c r="B345" t="s">
        <v>876</v>
      </c>
    </row>
    <row r="346" spans="1:2" x14ac:dyDescent="0.2">
      <c r="A346" t="s">
        <v>877</v>
      </c>
      <c r="B346" t="s">
        <v>878</v>
      </c>
    </row>
    <row r="347" spans="1:2" x14ac:dyDescent="0.2">
      <c r="A347" t="s">
        <v>879</v>
      </c>
      <c r="B347" t="s">
        <v>880</v>
      </c>
    </row>
    <row r="348" spans="1:2" x14ac:dyDescent="0.2">
      <c r="A348" t="s">
        <v>111</v>
      </c>
      <c r="B348" t="s">
        <v>881</v>
      </c>
    </row>
    <row r="349" spans="1:2" x14ac:dyDescent="0.2">
      <c r="A349" t="s">
        <v>113</v>
      </c>
      <c r="B349" t="s">
        <v>882</v>
      </c>
    </row>
    <row r="350" spans="1:2" x14ac:dyDescent="0.2">
      <c r="A350" t="s">
        <v>115</v>
      </c>
      <c r="B350" t="s">
        <v>883</v>
      </c>
    </row>
    <row r="351" spans="1:2" x14ac:dyDescent="0.2">
      <c r="A351" t="s">
        <v>116</v>
      </c>
      <c r="B351" t="s">
        <v>884</v>
      </c>
    </row>
    <row r="352" spans="1:2" x14ac:dyDescent="0.2">
      <c r="A352" t="s">
        <v>885</v>
      </c>
      <c r="B352" t="s">
        <v>886</v>
      </c>
    </row>
    <row r="353" spans="1:3" x14ac:dyDescent="0.2">
      <c r="A353" t="s">
        <v>887</v>
      </c>
      <c r="B353" t="s">
        <v>888</v>
      </c>
    </row>
    <row r="354" spans="1:3" x14ac:dyDescent="0.2">
      <c r="A354" t="s">
        <v>889</v>
      </c>
      <c r="B354" t="s">
        <v>890</v>
      </c>
    </row>
    <row r="355" spans="1:3" x14ac:dyDescent="0.2">
      <c r="A355" t="s">
        <v>118</v>
      </c>
      <c r="B355" t="s">
        <v>891</v>
      </c>
    </row>
    <row r="356" spans="1:3" x14ac:dyDescent="0.2">
      <c r="A356" t="s">
        <v>120</v>
      </c>
      <c r="B356" t="s">
        <v>892</v>
      </c>
    </row>
    <row r="357" spans="1:3" x14ac:dyDescent="0.2">
      <c r="A357" t="s">
        <v>122</v>
      </c>
      <c r="B357" t="s">
        <v>893</v>
      </c>
    </row>
    <row r="358" spans="1:3" x14ac:dyDescent="0.2">
      <c r="A358" t="s">
        <v>123</v>
      </c>
      <c r="B358" t="s">
        <v>894</v>
      </c>
    </row>
    <row r="359" spans="1:3" x14ac:dyDescent="0.2">
      <c r="A359" t="s">
        <v>895</v>
      </c>
      <c r="B359" t="s">
        <v>896</v>
      </c>
    </row>
    <row r="360" spans="1:3" x14ac:dyDescent="0.2">
      <c r="A360" t="s">
        <v>124</v>
      </c>
      <c r="B360" t="s">
        <v>897</v>
      </c>
    </row>
    <row r="361" spans="1:3" x14ac:dyDescent="0.2">
      <c r="A361" t="s">
        <v>125</v>
      </c>
      <c r="B361" t="s">
        <v>898</v>
      </c>
      <c r="C361">
        <v>136</v>
      </c>
    </row>
    <row r="362" spans="1:3" x14ac:dyDescent="0.2">
      <c r="A362" t="s">
        <v>1423</v>
      </c>
      <c r="B362" t="s">
        <v>898</v>
      </c>
      <c r="C362">
        <v>136</v>
      </c>
    </row>
    <row r="363" spans="1:3" x14ac:dyDescent="0.2">
      <c r="A363" t="s">
        <v>126</v>
      </c>
      <c r="B363" t="s">
        <v>899</v>
      </c>
    </row>
    <row r="364" spans="1:3" x14ac:dyDescent="0.2">
      <c r="A364" t="s">
        <v>127</v>
      </c>
      <c r="B364" t="s">
        <v>900</v>
      </c>
    </row>
    <row r="365" spans="1:3" x14ac:dyDescent="0.2">
      <c r="A365" t="s">
        <v>128</v>
      </c>
      <c r="B365" t="s">
        <v>901</v>
      </c>
    </row>
    <row r="366" spans="1:3" x14ac:dyDescent="0.2">
      <c r="A366" t="s">
        <v>129</v>
      </c>
      <c r="B366" t="s">
        <v>902</v>
      </c>
    </row>
    <row r="367" spans="1:3" x14ac:dyDescent="0.2">
      <c r="A367" t="s">
        <v>130</v>
      </c>
      <c r="B367" t="s">
        <v>903</v>
      </c>
    </row>
    <row r="368" spans="1:3" x14ac:dyDescent="0.2">
      <c r="A368" t="s">
        <v>131</v>
      </c>
      <c r="B368" t="s">
        <v>904</v>
      </c>
    </row>
    <row r="369" spans="1:2" x14ac:dyDescent="0.2">
      <c r="A369" t="s">
        <v>132</v>
      </c>
      <c r="B369" t="s">
        <v>905</v>
      </c>
    </row>
    <row r="370" spans="1:2" x14ac:dyDescent="0.2">
      <c r="A370" t="s">
        <v>133</v>
      </c>
      <c r="B370" t="s">
        <v>906</v>
      </c>
    </row>
    <row r="371" spans="1:2" x14ac:dyDescent="0.2">
      <c r="A371" t="s">
        <v>135</v>
      </c>
      <c r="B371" t="s">
        <v>907</v>
      </c>
    </row>
    <row r="372" spans="1:2" x14ac:dyDescent="0.2">
      <c r="A372" t="s">
        <v>137</v>
      </c>
      <c r="B372" t="s">
        <v>908</v>
      </c>
    </row>
    <row r="373" spans="1:2" x14ac:dyDescent="0.2">
      <c r="A373" t="s">
        <v>909</v>
      </c>
      <c r="B373" t="s">
        <v>910</v>
      </c>
    </row>
    <row r="374" spans="1:2" x14ac:dyDescent="0.2">
      <c r="A374" t="s">
        <v>138</v>
      </c>
      <c r="B374" t="s">
        <v>911</v>
      </c>
    </row>
    <row r="375" spans="1:2" x14ac:dyDescent="0.2">
      <c r="A375" t="s">
        <v>912</v>
      </c>
      <c r="B375" t="s">
        <v>913</v>
      </c>
    </row>
    <row r="376" spans="1:2" x14ac:dyDescent="0.2">
      <c r="A376" t="s">
        <v>914</v>
      </c>
      <c r="B376" t="s">
        <v>915</v>
      </c>
    </row>
    <row r="377" spans="1:2" x14ac:dyDescent="0.2">
      <c r="A377" t="s">
        <v>139</v>
      </c>
      <c r="B377" t="s">
        <v>916</v>
      </c>
    </row>
    <row r="378" spans="1:2" x14ac:dyDescent="0.2">
      <c r="A378" t="s">
        <v>142</v>
      </c>
      <c r="B378" t="s">
        <v>917</v>
      </c>
    </row>
    <row r="379" spans="1:2" x14ac:dyDescent="0.2">
      <c r="A379" t="s">
        <v>918</v>
      </c>
      <c r="B379" t="s">
        <v>919</v>
      </c>
    </row>
    <row r="380" spans="1:2" x14ac:dyDescent="0.2">
      <c r="A380" t="s">
        <v>920</v>
      </c>
      <c r="B380" t="s">
        <v>921</v>
      </c>
    </row>
    <row r="381" spans="1:2" x14ac:dyDescent="0.2">
      <c r="A381" t="s">
        <v>922</v>
      </c>
      <c r="B381" t="s">
        <v>923</v>
      </c>
    </row>
    <row r="382" spans="1:2" x14ac:dyDescent="0.2">
      <c r="A382" t="s">
        <v>924</v>
      </c>
      <c r="B382" t="s">
        <v>925</v>
      </c>
    </row>
    <row r="383" spans="1:2" x14ac:dyDescent="0.2">
      <c r="A383" t="s">
        <v>926</v>
      </c>
      <c r="B383" t="s">
        <v>927</v>
      </c>
    </row>
    <row r="384" spans="1:2" x14ac:dyDescent="0.2">
      <c r="A384" t="s">
        <v>140</v>
      </c>
      <c r="B384" t="s">
        <v>928</v>
      </c>
    </row>
    <row r="385" spans="1:2" x14ac:dyDescent="0.2">
      <c r="A385" t="s">
        <v>929</v>
      </c>
      <c r="B385" t="s">
        <v>930</v>
      </c>
    </row>
    <row r="386" spans="1:2" x14ac:dyDescent="0.2">
      <c r="A386" t="s">
        <v>931</v>
      </c>
      <c r="B386" t="s">
        <v>932</v>
      </c>
    </row>
    <row r="387" spans="1:2" x14ac:dyDescent="0.2">
      <c r="A387" t="s">
        <v>933</v>
      </c>
      <c r="B387" t="s">
        <v>934</v>
      </c>
    </row>
    <row r="388" spans="1:2" x14ac:dyDescent="0.2">
      <c r="A388" t="s">
        <v>935</v>
      </c>
      <c r="B388" t="s">
        <v>936</v>
      </c>
    </row>
    <row r="389" spans="1:2" x14ac:dyDescent="0.2">
      <c r="A389" t="s">
        <v>937</v>
      </c>
      <c r="B389" t="s">
        <v>938</v>
      </c>
    </row>
    <row r="390" spans="1:2" x14ac:dyDescent="0.2">
      <c r="A390" t="s">
        <v>939</v>
      </c>
      <c r="B390" t="s">
        <v>940</v>
      </c>
    </row>
    <row r="391" spans="1:2" x14ac:dyDescent="0.2">
      <c r="A391" t="s">
        <v>941</v>
      </c>
      <c r="B391" t="s">
        <v>942</v>
      </c>
    </row>
    <row r="392" spans="1:2" x14ac:dyDescent="0.2">
      <c r="A392" t="s">
        <v>943</v>
      </c>
      <c r="B392" t="s">
        <v>944</v>
      </c>
    </row>
    <row r="393" spans="1:2" x14ac:dyDescent="0.2">
      <c r="A393" t="s">
        <v>945</v>
      </c>
      <c r="B393" t="s">
        <v>946</v>
      </c>
    </row>
    <row r="394" spans="1:2" x14ac:dyDescent="0.2">
      <c r="A394" t="s">
        <v>947</v>
      </c>
      <c r="B394" t="s">
        <v>948</v>
      </c>
    </row>
    <row r="395" spans="1:2" x14ac:dyDescent="0.2">
      <c r="A395" t="s">
        <v>949</v>
      </c>
      <c r="B395" t="s">
        <v>950</v>
      </c>
    </row>
    <row r="396" spans="1:2" x14ac:dyDescent="0.2">
      <c r="A396" t="s">
        <v>951</v>
      </c>
      <c r="B396" t="s">
        <v>952</v>
      </c>
    </row>
    <row r="397" spans="1:2" x14ac:dyDescent="0.2">
      <c r="A397" t="s">
        <v>143</v>
      </c>
      <c r="B397" t="s">
        <v>953</v>
      </c>
    </row>
    <row r="398" spans="1:2" x14ac:dyDescent="0.2">
      <c r="A398" t="s">
        <v>954</v>
      </c>
      <c r="B398" t="s">
        <v>955</v>
      </c>
    </row>
    <row r="399" spans="1:2" x14ac:dyDescent="0.2">
      <c r="A399" t="s">
        <v>956</v>
      </c>
      <c r="B399" t="s">
        <v>957</v>
      </c>
    </row>
    <row r="400" spans="1:2" x14ac:dyDescent="0.2">
      <c r="A400" t="s">
        <v>958</v>
      </c>
      <c r="B400" t="s">
        <v>959</v>
      </c>
    </row>
    <row r="401" spans="1:2" x14ac:dyDescent="0.2">
      <c r="A401" t="s">
        <v>960</v>
      </c>
      <c r="B401" t="s">
        <v>961</v>
      </c>
    </row>
    <row r="402" spans="1:2" x14ac:dyDescent="0.2">
      <c r="A402" t="s">
        <v>145</v>
      </c>
      <c r="B402" t="s">
        <v>962</v>
      </c>
    </row>
    <row r="403" spans="1:2" x14ac:dyDescent="0.2">
      <c r="A403" t="s">
        <v>146</v>
      </c>
      <c r="B403" t="s">
        <v>963</v>
      </c>
    </row>
    <row r="404" spans="1:2" x14ac:dyDescent="0.2">
      <c r="A404" t="s">
        <v>964</v>
      </c>
      <c r="B404" t="s">
        <v>965</v>
      </c>
    </row>
    <row r="405" spans="1:2" x14ac:dyDescent="0.2">
      <c r="A405" t="s">
        <v>966</v>
      </c>
      <c r="B405" t="s">
        <v>967</v>
      </c>
    </row>
    <row r="406" spans="1:2" x14ac:dyDescent="0.2">
      <c r="A406" t="s">
        <v>1424</v>
      </c>
      <c r="B406" t="s">
        <v>967</v>
      </c>
    </row>
    <row r="407" spans="1:2" x14ac:dyDescent="0.2">
      <c r="A407" t="s">
        <v>968</v>
      </c>
      <c r="B407" t="s">
        <v>969</v>
      </c>
    </row>
    <row r="408" spans="1:2" x14ac:dyDescent="0.2">
      <c r="A408" t="s">
        <v>970</v>
      </c>
      <c r="B408" t="s">
        <v>971</v>
      </c>
    </row>
    <row r="409" spans="1:2" x14ac:dyDescent="0.2">
      <c r="A409" t="s">
        <v>972</v>
      </c>
      <c r="B409" t="s">
        <v>973</v>
      </c>
    </row>
    <row r="410" spans="1:2" x14ac:dyDescent="0.2">
      <c r="A410" t="s">
        <v>148</v>
      </c>
      <c r="B410" t="s">
        <v>974</v>
      </c>
    </row>
    <row r="411" spans="1:2" x14ac:dyDescent="0.2">
      <c r="A411" t="s">
        <v>975</v>
      </c>
      <c r="B411" t="s">
        <v>976</v>
      </c>
    </row>
    <row r="412" spans="1:2" x14ac:dyDescent="0.2">
      <c r="A412" t="s">
        <v>977</v>
      </c>
      <c r="B412" t="s">
        <v>978</v>
      </c>
    </row>
    <row r="413" spans="1:2" x14ac:dyDescent="0.2">
      <c r="A413" t="s">
        <v>979</v>
      </c>
      <c r="B413" t="s">
        <v>980</v>
      </c>
    </row>
    <row r="414" spans="1:2" x14ac:dyDescent="0.2">
      <c r="A414" t="s">
        <v>981</v>
      </c>
      <c r="B414" t="s">
        <v>982</v>
      </c>
    </row>
    <row r="415" spans="1:2" x14ac:dyDescent="0.2">
      <c r="A415" t="s">
        <v>983</v>
      </c>
      <c r="B415" t="s">
        <v>984</v>
      </c>
    </row>
    <row r="416" spans="1:2" x14ac:dyDescent="0.2">
      <c r="A416" t="s">
        <v>986</v>
      </c>
      <c r="B416" t="s">
        <v>987</v>
      </c>
    </row>
    <row r="417" spans="1:2" x14ac:dyDescent="0.2">
      <c r="A417" t="s">
        <v>988</v>
      </c>
      <c r="B417" t="s">
        <v>989</v>
      </c>
    </row>
    <row r="418" spans="1:2" x14ac:dyDescent="0.2">
      <c r="A418" t="s">
        <v>990</v>
      </c>
      <c r="B418" t="s">
        <v>991</v>
      </c>
    </row>
    <row r="419" spans="1:2" x14ac:dyDescent="0.2">
      <c r="A419" t="s">
        <v>992</v>
      </c>
      <c r="B419" t="s">
        <v>993</v>
      </c>
    </row>
    <row r="420" spans="1:2" x14ac:dyDescent="0.2">
      <c r="A420" t="s">
        <v>994</v>
      </c>
      <c r="B420" t="s">
        <v>995</v>
      </c>
    </row>
    <row r="421" spans="1:2" x14ac:dyDescent="0.2">
      <c r="A421" t="s">
        <v>150</v>
      </c>
      <c r="B421" t="s">
        <v>996</v>
      </c>
    </row>
    <row r="422" spans="1:2" x14ac:dyDescent="0.2">
      <c r="A422" t="s">
        <v>997</v>
      </c>
      <c r="B422" t="s">
        <v>998</v>
      </c>
    </row>
    <row r="423" spans="1:2" x14ac:dyDescent="0.2">
      <c r="A423" t="s">
        <v>999</v>
      </c>
      <c r="B423" t="s">
        <v>1000</v>
      </c>
    </row>
    <row r="424" spans="1:2" x14ac:dyDescent="0.2">
      <c r="A424" t="s">
        <v>1001</v>
      </c>
      <c r="B424" t="s">
        <v>1002</v>
      </c>
    </row>
    <row r="425" spans="1:2" x14ac:dyDescent="0.2">
      <c r="A425" t="s">
        <v>1003</v>
      </c>
      <c r="B425" t="s">
        <v>1004</v>
      </c>
    </row>
    <row r="426" spans="1:2" x14ac:dyDescent="0.2">
      <c r="A426" t="s">
        <v>1005</v>
      </c>
      <c r="B426" t="s">
        <v>1006</v>
      </c>
    </row>
    <row r="427" spans="1:2" x14ac:dyDescent="0.2">
      <c r="A427" t="s">
        <v>1007</v>
      </c>
      <c r="B427" t="s">
        <v>1002</v>
      </c>
    </row>
    <row r="428" spans="1:2" x14ac:dyDescent="0.2">
      <c r="A428" t="s">
        <v>1008</v>
      </c>
      <c r="B428" t="s">
        <v>1009</v>
      </c>
    </row>
    <row r="429" spans="1:2" x14ac:dyDescent="0.2">
      <c r="A429" t="s">
        <v>1010</v>
      </c>
      <c r="B429" t="s">
        <v>1011</v>
      </c>
    </row>
    <row r="430" spans="1:2" x14ac:dyDescent="0.2">
      <c r="A430" t="s">
        <v>152</v>
      </c>
      <c r="B430" t="s">
        <v>1012</v>
      </c>
    </row>
    <row r="431" spans="1:2" x14ac:dyDescent="0.2">
      <c r="A431" t="s">
        <v>1013</v>
      </c>
      <c r="B431" t="s">
        <v>1014</v>
      </c>
    </row>
    <row r="432" spans="1:2" x14ac:dyDescent="0.2">
      <c r="A432" t="s">
        <v>1015</v>
      </c>
      <c r="B432" t="s">
        <v>1016</v>
      </c>
    </row>
    <row r="433" spans="1:2" x14ac:dyDescent="0.2">
      <c r="A433" t="s">
        <v>1017</v>
      </c>
      <c r="B433" t="s">
        <v>1018</v>
      </c>
    </row>
    <row r="434" spans="1:2" x14ac:dyDescent="0.2">
      <c r="A434" t="s">
        <v>1019</v>
      </c>
      <c r="B434" t="s">
        <v>1020</v>
      </c>
    </row>
    <row r="435" spans="1:2" x14ac:dyDescent="0.2">
      <c r="A435" t="s">
        <v>1021</v>
      </c>
      <c r="B435" t="s">
        <v>1022</v>
      </c>
    </row>
    <row r="436" spans="1:2" x14ac:dyDescent="0.2">
      <c r="A436" t="s">
        <v>1023</v>
      </c>
      <c r="B436" t="s">
        <v>1024</v>
      </c>
    </row>
    <row r="437" spans="1:2" x14ac:dyDescent="0.2">
      <c r="A437" t="s">
        <v>1025</v>
      </c>
      <c r="B437" t="s">
        <v>1026</v>
      </c>
    </row>
    <row r="438" spans="1:2" x14ac:dyDescent="0.2">
      <c r="A438" t="s">
        <v>1027</v>
      </c>
      <c r="B438" t="s">
        <v>1028</v>
      </c>
    </row>
    <row r="439" spans="1:2" x14ac:dyDescent="0.2">
      <c r="A439" t="s">
        <v>1029</v>
      </c>
      <c r="B439" t="s">
        <v>1030</v>
      </c>
    </row>
    <row r="440" spans="1:2" x14ac:dyDescent="0.2">
      <c r="A440" t="s">
        <v>1031</v>
      </c>
      <c r="B440" t="s">
        <v>1032</v>
      </c>
    </row>
    <row r="441" spans="1:2" x14ac:dyDescent="0.2">
      <c r="A441" t="s">
        <v>1033</v>
      </c>
      <c r="B441" t="s">
        <v>1034</v>
      </c>
    </row>
    <row r="442" spans="1:2" x14ac:dyDescent="0.2">
      <c r="A442" t="s">
        <v>1035</v>
      </c>
      <c r="B442" t="s">
        <v>1036</v>
      </c>
    </row>
    <row r="443" spans="1:2" x14ac:dyDescent="0.2">
      <c r="A443" t="s">
        <v>1037</v>
      </c>
      <c r="B443" t="s">
        <v>1038</v>
      </c>
    </row>
    <row r="444" spans="1:2" x14ac:dyDescent="0.2">
      <c r="A444" t="s">
        <v>1039</v>
      </c>
      <c r="B444" t="s">
        <v>1040</v>
      </c>
    </row>
    <row r="445" spans="1:2" x14ac:dyDescent="0.2">
      <c r="A445" t="s">
        <v>1041</v>
      </c>
      <c r="B445" t="s">
        <v>1042</v>
      </c>
    </row>
    <row r="446" spans="1:2" x14ac:dyDescent="0.2">
      <c r="A446" t="s">
        <v>1043</v>
      </c>
      <c r="B446" t="s">
        <v>1044</v>
      </c>
    </row>
    <row r="447" spans="1:2" x14ac:dyDescent="0.2">
      <c r="A447" t="s">
        <v>1045</v>
      </c>
      <c r="B447" t="s">
        <v>1046</v>
      </c>
    </row>
    <row r="448" spans="1:2" x14ac:dyDescent="0.2">
      <c r="A448" t="s">
        <v>1047</v>
      </c>
      <c r="B448" t="s">
        <v>1048</v>
      </c>
    </row>
    <row r="449" spans="1:2" x14ac:dyDescent="0.2">
      <c r="A449" t="s">
        <v>1049</v>
      </c>
      <c r="B449" t="s">
        <v>1050</v>
      </c>
    </row>
    <row r="450" spans="1:2" x14ac:dyDescent="0.2">
      <c r="A450" t="s">
        <v>1051</v>
      </c>
      <c r="B450" t="s">
        <v>1052</v>
      </c>
    </row>
    <row r="451" spans="1:2" x14ac:dyDescent="0.2">
      <c r="A451" t="s">
        <v>1053</v>
      </c>
      <c r="B451" t="s">
        <v>1054</v>
      </c>
    </row>
    <row r="452" spans="1:2" x14ac:dyDescent="0.2">
      <c r="A452" t="s">
        <v>1055</v>
      </c>
      <c r="B452" t="s">
        <v>1056</v>
      </c>
    </row>
    <row r="453" spans="1:2" x14ac:dyDescent="0.2">
      <c r="A453" t="s">
        <v>1057</v>
      </c>
      <c r="B453" t="s">
        <v>1058</v>
      </c>
    </row>
    <row r="454" spans="1:2" x14ac:dyDescent="0.2">
      <c r="A454" t="s">
        <v>1059</v>
      </c>
      <c r="B454" t="s">
        <v>1060</v>
      </c>
    </row>
    <row r="455" spans="1:2" x14ac:dyDescent="0.2">
      <c r="A455" t="s">
        <v>1061</v>
      </c>
      <c r="B455" t="s">
        <v>1062</v>
      </c>
    </row>
    <row r="456" spans="1:2" x14ac:dyDescent="0.2">
      <c r="A456" t="s">
        <v>1063</v>
      </c>
      <c r="B456" t="s">
        <v>1064</v>
      </c>
    </row>
    <row r="457" spans="1:2" x14ac:dyDescent="0.2">
      <c r="A457" t="s">
        <v>1065</v>
      </c>
      <c r="B457" t="s">
        <v>1066</v>
      </c>
    </row>
    <row r="458" spans="1:2" x14ac:dyDescent="0.2">
      <c r="A458" t="s">
        <v>1067</v>
      </c>
      <c r="B458" t="s">
        <v>1068</v>
      </c>
    </row>
    <row r="459" spans="1:2" x14ac:dyDescent="0.2">
      <c r="A459" t="s">
        <v>154</v>
      </c>
      <c r="B459" t="s">
        <v>1069</v>
      </c>
    </row>
    <row r="460" spans="1:2" x14ac:dyDescent="0.2">
      <c r="A460" t="s">
        <v>1070</v>
      </c>
      <c r="B460" t="s">
        <v>1071</v>
      </c>
    </row>
    <row r="461" spans="1:2" x14ac:dyDescent="0.2">
      <c r="A461" t="s">
        <v>1072</v>
      </c>
      <c r="B461" t="s">
        <v>1073</v>
      </c>
    </row>
    <row r="462" spans="1:2" x14ac:dyDescent="0.2">
      <c r="A462" t="s">
        <v>1074</v>
      </c>
      <c r="B462" t="s">
        <v>1075</v>
      </c>
    </row>
    <row r="463" spans="1:2" x14ac:dyDescent="0.2">
      <c r="A463" t="s">
        <v>1076</v>
      </c>
      <c r="B463" t="s">
        <v>1077</v>
      </c>
    </row>
    <row r="464" spans="1:2" x14ac:dyDescent="0.2">
      <c r="A464" t="s">
        <v>1078</v>
      </c>
      <c r="B464" t="s">
        <v>1079</v>
      </c>
    </row>
    <row r="465" spans="1:2" x14ac:dyDescent="0.2">
      <c r="A465" t="s">
        <v>1080</v>
      </c>
      <c r="B465" t="s">
        <v>1081</v>
      </c>
    </row>
    <row r="466" spans="1:2" x14ac:dyDescent="0.2">
      <c r="A466" t="s">
        <v>1082</v>
      </c>
      <c r="B466" t="s">
        <v>1083</v>
      </c>
    </row>
    <row r="467" spans="1:2" x14ac:dyDescent="0.2">
      <c r="A467" t="s">
        <v>1084</v>
      </c>
      <c r="B467" t="s">
        <v>1085</v>
      </c>
    </row>
    <row r="468" spans="1:2" x14ac:dyDescent="0.2">
      <c r="A468" t="s">
        <v>1086</v>
      </c>
      <c r="B468" t="s">
        <v>1087</v>
      </c>
    </row>
    <row r="469" spans="1:2" x14ac:dyDescent="0.2">
      <c r="A469" t="s">
        <v>156</v>
      </c>
      <c r="B469" t="s">
        <v>1088</v>
      </c>
    </row>
    <row r="470" spans="1:2" x14ac:dyDescent="0.2">
      <c r="A470" t="s">
        <v>157</v>
      </c>
      <c r="B470" t="s">
        <v>1089</v>
      </c>
    </row>
    <row r="471" spans="1:2" x14ac:dyDescent="0.2">
      <c r="A471" t="s">
        <v>1090</v>
      </c>
      <c r="B471" t="s">
        <v>1091</v>
      </c>
    </row>
    <row r="472" spans="1:2" x14ac:dyDescent="0.2">
      <c r="A472" t="s">
        <v>1092</v>
      </c>
      <c r="B472" t="s">
        <v>1093</v>
      </c>
    </row>
    <row r="473" spans="1:2" x14ac:dyDescent="0.2">
      <c r="A473" t="s">
        <v>1425</v>
      </c>
      <c r="B473" t="s">
        <v>1093</v>
      </c>
    </row>
    <row r="474" spans="1:2" x14ac:dyDescent="0.2">
      <c r="A474" t="s">
        <v>1426</v>
      </c>
    </row>
    <row r="475" spans="1:2" x14ac:dyDescent="0.2">
      <c r="A475" t="s">
        <v>1094</v>
      </c>
      <c r="B475" t="s">
        <v>1095</v>
      </c>
    </row>
    <row r="476" spans="1:2" x14ac:dyDescent="0.2">
      <c r="A476" t="s">
        <v>1096</v>
      </c>
      <c r="B476" t="s">
        <v>1097</v>
      </c>
    </row>
    <row r="477" spans="1:2" x14ac:dyDescent="0.2">
      <c r="A477" t="s">
        <v>1098</v>
      </c>
      <c r="B477" t="s">
        <v>1099</v>
      </c>
    </row>
    <row r="478" spans="1:2" x14ac:dyDescent="0.2">
      <c r="A478" t="s">
        <v>1100</v>
      </c>
      <c r="B478" t="s">
        <v>1101</v>
      </c>
    </row>
    <row r="479" spans="1:2" x14ac:dyDescent="0.2">
      <c r="A479" t="s">
        <v>1102</v>
      </c>
      <c r="B479" t="s">
        <v>1103</v>
      </c>
    </row>
    <row r="480" spans="1:2" x14ac:dyDescent="0.2">
      <c r="A480" t="s">
        <v>1104</v>
      </c>
      <c r="B480" t="s">
        <v>1105</v>
      </c>
    </row>
    <row r="481" spans="1:2" x14ac:dyDescent="0.2">
      <c r="A481" t="s">
        <v>1106</v>
      </c>
      <c r="B481" t="s">
        <v>1107</v>
      </c>
    </row>
    <row r="482" spans="1:2" x14ac:dyDescent="0.2">
      <c r="A482" t="s">
        <v>1108</v>
      </c>
      <c r="B482" t="s">
        <v>1109</v>
      </c>
    </row>
    <row r="483" spans="1:2" x14ac:dyDescent="0.2">
      <c r="A483" t="s">
        <v>1111</v>
      </c>
      <c r="B483" t="s">
        <v>1112</v>
      </c>
    </row>
    <row r="484" spans="1:2" x14ac:dyDescent="0.2">
      <c r="A484" t="s">
        <v>1113</v>
      </c>
      <c r="B484" t="s">
        <v>1114</v>
      </c>
    </row>
    <row r="485" spans="1:2" x14ac:dyDescent="0.2">
      <c r="A485" t="s">
        <v>1115</v>
      </c>
      <c r="B485" t="s">
        <v>1116</v>
      </c>
    </row>
    <row r="486" spans="1:2" x14ac:dyDescent="0.2">
      <c r="A486" t="s">
        <v>1117</v>
      </c>
      <c r="B486" t="s">
        <v>1034</v>
      </c>
    </row>
  </sheetData>
  <autoFilter ref="A1:D486" xr:uid="{9EBCB92C-2E1B-43AC-A5DC-9AD622CDA5D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H9" sqref="H9"/>
    </sheetView>
  </sheetViews>
  <sheetFormatPr defaultRowHeight="12" x14ac:dyDescent="0.2"/>
  <cols>
    <col min="1" max="1" width="18.5" customWidth="1"/>
    <col min="2" max="2" width="5.5" bestFit="1" customWidth="1"/>
    <col min="3" max="3" width="9.5" bestFit="1" customWidth="1"/>
    <col min="4" max="4" width="5.5" bestFit="1" customWidth="1"/>
    <col min="5" max="5" width="9.5" bestFit="1" customWidth="1"/>
    <col min="6" max="6" width="8.1640625" bestFit="1" customWidth="1"/>
    <col min="7" max="7" width="35.33203125" bestFit="1" customWidth="1"/>
    <col min="8" max="8" width="8" bestFit="1" customWidth="1"/>
    <col min="9" max="10" width="10.5" bestFit="1" customWidth="1"/>
    <col min="11" max="11" width="8" bestFit="1" customWidth="1"/>
    <col min="14" max="14" width="32.5" bestFit="1" customWidth="1"/>
  </cols>
  <sheetData>
    <row r="1" spans="1:14" x14ac:dyDescent="0.2">
      <c r="A1" s="1" t="str">
        <f>'Trial Balance'!A1</f>
        <v xml:space="preserve">Company:                </v>
      </c>
      <c r="B1" s="2" t="str">
        <f>'Trial Balance'!B1</f>
        <v>X</v>
      </c>
    </row>
    <row r="2" spans="1:14" x14ac:dyDescent="0.2">
      <c r="A2" s="1" t="str">
        <f>'Trial Balance'!A2</f>
        <v xml:space="preserve">Address:                    </v>
      </c>
      <c r="B2" s="2" t="str">
        <f>'Trial Balance'!B2</f>
        <v>X</v>
      </c>
    </row>
    <row r="3" spans="1:14" x14ac:dyDescent="0.2">
      <c r="A3" s="1" t="str">
        <f>'Trial Balance'!A3</f>
        <v xml:space="preserve">VAT tax code: </v>
      </c>
      <c r="B3" s="2" t="str">
        <f>'Trial Balance'!B3</f>
        <v>X</v>
      </c>
    </row>
    <row r="4" spans="1:14" x14ac:dyDescent="0.2">
      <c r="A4" s="1" t="str">
        <f>'Trial Balance'!A4</f>
        <v xml:space="preserve">Registration no:            </v>
      </c>
      <c r="B4" s="2" t="str">
        <f>'Trial Balance'!B4</f>
        <v>X</v>
      </c>
      <c r="G4" s="110" t="s">
        <v>14</v>
      </c>
      <c r="H4" s="110">
        <f>B7-1</f>
        <v>2021</v>
      </c>
      <c r="I4" s="110">
        <f>B7</f>
        <v>2022</v>
      </c>
    </row>
    <row r="5" spans="1:14" x14ac:dyDescent="0.2">
      <c r="A5" s="1" t="str">
        <f>'Trial Balance'!A5</f>
        <v xml:space="preserve">Type of Company:        </v>
      </c>
      <c r="B5" s="2" t="str">
        <f>'Trial Balance'!B5</f>
        <v>X</v>
      </c>
      <c r="G5" s="262">
        <v>641</v>
      </c>
      <c r="H5" s="112">
        <f>SUMIF('Trial Balance'!D:D,"641",'Trial Balance'!H:H)</f>
        <v>0</v>
      </c>
      <c r="I5" s="112">
        <f>SUMIF('Trial Balance'!D:D,"641",'Trial Balance'!K:K)</f>
        <v>0</v>
      </c>
    </row>
    <row r="6" spans="1:14" x14ac:dyDescent="0.2">
      <c r="A6" s="1" t="str">
        <f>'Trial Balance'!A6</f>
        <v xml:space="preserve">Main activity:            </v>
      </c>
      <c r="B6" s="2" t="str">
        <f>'Trial Balance'!B6</f>
        <v>X</v>
      </c>
      <c r="G6" s="27" t="s">
        <v>2316</v>
      </c>
      <c r="H6" s="27" t="str">
        <f>IF(H5&gt;0,IF(OR('3. F30'!E44,'3. F30'!E45=""),"Please, fill F30 ",0),"OK")</f>
        <v>OK</v>
      </c>
      <c r="I6" s="27" t="str">
        <f>IF(I5&gt;0,IF(OR('3. F30'!F44,'3. F30'!F45=""),"Please, fill F30 ",0),"OK")</f>
        <v>OK</v>
      </c>
    </row>
    <row r="7" spans="1:14" x14ac:dyDescent="0.2">
      <c r="A7" s="1" t="str">
        <f>'Trial Balance'!A7</f>
        <v>Financial Year</v>
      </c>
      <c r="B7" s="3">
        <f>'Trial Balance'!B7</f>
        <v>2022</v>
      </c>
    </row>
    <row r="10" spans="1:14" x14ac:dyDescent="0.2">
      <c r="A10" s="4" t="s">
        <v>8</v>
      </c>
    </row>
    <row r="13" spans="1:14" ht="24.75" thickBot="1" x14ac:dyDescent="0.2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75" thickTop="1" x14ac:dyDescent="0.2">
      <c r="H14" s="5"/>
      <c r="I14" s="5"/>
      <c r="J14" s="5"/>
      <c r="K14" s="5"/>
      <c r="L14" s="5"/>
      <c r="M14" s="6"/>
    </row>
    <row r="15" spans="1:14" x14ac:dyDescent="0.2">
      <c r="H15" s="5"/>
      <c r="I15" s="5"/>
      <c r="J15" s="5"/>
      <c r="K15" s="5"/>
      <c r="L15" s="5"/>
      <c r="M15" s="6"/>
    </row>
    <row r="16" spans="1:14" x14ac:dyDescent="0.2">
      <c r="H16" s="5"/>
      <c r="I16" s="5"/>
      <c r="J16" s="5"/>
      <c r="K16" s="5"/>
      <c r="L16" s="5"/>
      <c r="M16" s="6"/>
    </row>
    <row r="17" spans="8:13" x14ac:dyDescent="0.2">
      <c r="H17" s="5"/>
      <c r="I17" s="5"/>
      <c r="J17" s="5"/>
      <c r="K17" s="5"/>
      <c r="L17" s="5"/>
      <c r="M17" s="6"/>
    </row>
    <row r="18" spans="8:13" x14ac:dyDescent="0.2">
      <c r="H18" s="5"/>
      <c r="I18" s="5"/>
      <c r="J18" s="5"/>
      <c r="K18" s="5"/>
      <c r="L18" s="5"/>
      <c r="M18" s="6"/>
    </row>
    <row r="19" spans="8:13" x14ac:dyDescent="0.2">
      <c r="H19" s="5"/>
      <c r="I19" s="5"/>
      <c r="J19" s="5"/>
      <c r="K19" s="5"/>
      <c r="L19" s="5"/>
      <c r="M19" s="6"/>
    </row>
    <row r="20" spans="8:13" x14ac:dyDescent="0.2">
      <c r="H20" s="5"/>
      <c r="I20" s="5"/>
      <c r="J20" s="5"/>
      <c r="K20" s="5"/>
      <c r="L20" s="5"/>
      <c r="M20" s="6"/>
    </row>
    <row r="21" spans="8:13" x14ac:dyDescent="0.2">
      <c r="H21" s="5"/>
      <c r="I21" s="5"/>
      <c r="J21" s="5"/>
      <c r="K21" s="5"/>
      <c r="L21" s="5"/>
      <c r="M21" s="6"/>
    </row>
    <row r="22" spans="8:13" x14ac:dyDescent="0.2">
      <c r="H22" s="5"/>
      <c r="I22" s="5"/>
      <c r="J22" s="5"/>
      <c r="K22" s="5"/>
      <c r="L22" s="5"/>
      <c r="M22" s="6"/>
    </row>
    <row r="23" spans="8:13" x14ac:dyDescent="0.2">
      <c r="H23" s="5"/>
      <c r="I23" s="5"/>
      <c r="J23" s="5"/>
      <c r="K23" s="5"/>
      <c r="L23" s="5"/>
      <c r="M23" s="6"/>
    </row>
    <row r="24" spans="8:13" x14ac:dyDescent="0.2">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2"/>
  <cols>
    <col min="2" max="2" width="125" bestFit="1" customWidth="1"/>
  </cols>
  <sheetData>
    <row r="1" spans="1:5" x14ac:dyDescent="0.2">
      <c r="A1" t="s">
        <v>258</v>
      </c>
      <c r="B1" t="s">
        <v>15</v>
      </c>
      <c r="C1" t="s">
        <v>46</v>
      </c>
      <c r="D1" t="s">
        <v>1917</v>
      </c>
      <c r="E1" t="s">
        <v>48</v>
      </c>
    </row>
    <row r="2" spans="1:5" x14ac:dyDescent="0.2">
      <c r="A2" t="s">
        <v>388</v>
      </c>
      <c r="B2" t="s">
        <v>389</v>
      </c>
      <c r="C2" s="140" t="s">
        <v>1622</v>
      </c>
      <c r="D2" s="140" t="s">
        <v>1623</v>
      </c>
      <c r="E2" s="140" t="s">
        <v>1624</v>
      </c>
    </row>
    <row r="3" spans="1:5" x14ac:dyDescent="0.2">
      <c r="A3" t="s">
        <v>390</v>
      </c>
      <c r="B3" t="s">
        <v>391</v>
      </c>
      <c r="C3" s="140" t="s">
        <v>1630</v>
      </c>
      <c r="D3" s="140" t="s">
        <v>1631</v>
      </c>
      <c r="E3" s="140" t="s">
        <v>1632</v>
      </c>
    </row>
    <row r="4" spans="1:5" x14ac:dyDescent="0.2">
      <c r="A4" t="s">
        <v>62</v>
      </c>
      <c r="B4" t="s">
        <v>392</v>
      </c>
      <c r="C4" s="140" t="s">
        <v>1638</v>
      </c>
      <c r="D4" s="140" t="s">
        <v>1639</v>
      </c>
      <c r="E4" s="140" t="s">
        <v>1640</v>
      </c>
    </row>
    <row r="5" spans="1:5" x14ac:dyDescent="0.2">
      <c r="A5" t="s">
        <v>393</v>
      </c>
      <c r="B5" t="s">
        <v>394</v>
      </c>
      <c r="C5" s="140" t="s">
        <v>1654</v>
      </c>
      <c r="D5" s="140" t="s">
        <v>1655</v>
      </c>
      <c r="E5" s="140" t="s">
        <v>1656</v>
      </c>
    </row>
    <row r="6" spans="1:5" x14ac:dyDescent="0.2">
      <c r="A6" t="s">
        <v>395</v>
      </c>
      <c r="B6" t="s">
        <v>396</v>
      </c>
      <c r="C6" s="140" t="s">
        <v>1646</v>
      </c>
      <c r="D6" s="140" t="s">
        <v>1647</v>
      </c>
      <c r="E6" s="140" t="s">
        <v>1648</v>
      </c>
    </row>
    <row r="7" spans="1:5" x14ac:dyDescent="0.2">
      <c r="A7" t="s">
        <v>397</v>
      </c>
      <c r="B7" t="s">
        <v>398</v>
      </c>
      <c r="C7" s="140" t="s">
        <v>1646</v>
      </c>
      <c r="D7" s="140" t="s">
        <v>1647</v>
      </c>
      <c r="E7" s="140" t="s">
        <v>1648</v>
      </c>
    </row>
    <row r="8" spans="1:5" x14ac:dyDescent="0.2">
      <c r="A8" t="s">
        <v>399</v>
      </c>
      <c r="B8" t="s">
        <v>400</v>
      </c>
      <c r="C8" s="140" t="s">
        <v>1638</v>
      </c>
      <c r="D8" s="140" t="s">
        <v>1639</v>
      </c>
      <c r="E8" s="140" t="s">
        <v>1640</v>
      </c>
    </row>
    <row r="9" spans="1:5" x14ac:dyDescent="0.2">
      <c r="A9" t="s">
        <v>661</v>
      </c>
      <c r="B9" t="s">
        <v>662</v>
      </c>
      <c r="C9" s="140" t="s">
        <v>1662</v>
      </c>
      <c r="D9" s="140" t="s">
        <v>1663</v>
      </c>
      <c r="E9" s="140" t="s">
        <v>1664</v>
      </c>
    </row>
    <row r="10" spans="1:5" x14ac:dyDescent="0.2">
      <c r="A10" t="s">
        <v>401</v>
      </c>
      <c r="B10" t="s">
        <v>402</v>
      </c>
      <c r="C10" s="140" t="s">
        <v>1678</v>
      </c>
      <c r="D10" s="140" t="s">
        <v>1679</v>
      </c>
      <c r="E10" s="140" t="s">
        <v>1680</v>
      </c>
    </row>
    <row r="11" spans="1:5" x14ac:dyDescent="0.2">
      <c r="A11" t="s">
        <v>403</v>
      </c>
      <c r="B11" t="s">
        <v>404</v>
      </c>
      <c r="C11" s="140" t="s">
        <v>1678</v>
      </c>
      <c r="D11" s="140" t="s">
        <v>1679</v>
      </c>
      <c r="E11" s="140" t="s">
        <v>1680</v>
      </c>
    </row>
    <row r="12" spans="1:5" x14ac:dyDescent="0.2">
      <c r="A12" t="s">
        <v>405</v>
      </c>
      <c r="B12" t="s">
        <v>406</v>
      </c>
      <c r="C12" s="140" t="s">
        <v>1678</v>
      </c>
      <c r="D12" s="140" t="s">
        <v>1679</v>
      </c>
      <c r="E12" s="140" t="s">
        <v>1680</v>
      </c>
    </row>
    <row r="13" spans="1:5" x14ac:dyDescent="0.2">
      <c r="A13" t="s">
        <v>64</v>
      </c>
      <c r="B13" t="s">
        <v>407</v>
      </c>
      <c r="C13" s="140" t="s">
        <v>1686</v>
      </c>
      <c r="D13" s="140" t="s">
        <v>1687</v>
      </c>
      <c r="E13" s="140" t="s">
        <v>1688</v>
      </c>
    </row>
    <row r="14" spans="1:5" x14ac:dyDescent="0.2">
      <c r="A14" t="s">
        <v>67</v>
      </c>
      <c r="B14" t="s">
        <v>408</v>
      </c>
      <c r="C14" s="140" t="s">
        <v>1693</v>
      </c>
      <c r="D14" s="140" t="s">
        <v>1694</v>
      </c>
      <c r="E14" s="140" t="s">
        <v>1695</v>
      </c>
    </row>
    <row r="15" spans="1:5" x14ac:dyDescent="0.2">
      <c r="A15" t="s">
        <v>68</v>
      </c>
      <c r="B15" t="s">
        <v>409</v>
      </c>
      <c r="C15" s="140" t="s">
        <v>1693</v>
      </c>
      <c r="D15" s="140" t="s">
        <v>1694</v>
      </c>
      <c r="E15" s="140" t="s">
        <v>1695</v>
      </c>
    </row>
    <row r="16" spans="1:5" x14ac:dyDescent="0.2">
      <c r="A16" t="s">
        <v>69</v>
      </c>
      <c r="B16" t="s">
        <v>410</v>
      </c>
      <c r="C16" s="140" t="s">
        <v>1693</v>
      </c>
      <c r="D16" s="140" t="s">
        <v>1694</v>
      </c>
      <c r="E16" s="140" t="s">
        <v>1695</v>
      </c>
    </row>
    <row r="17" spans="1:5" x14ac:dyDescent="0.2">
      <c r="A17" t="s">
        <v>411</v>
      </c>
      <c r="B17" t="s">
        <v>412</v>
      </c>
      <c r="C17" s="140" t="s">
        <v>1693</v>
      </c>
      <c r="D17" s="140" t="s">
        <v>1694</v>
      </c>
      <c r="E17" s="140" t="s">
        <v>1695</v>
      </c>
    </row>
    <row r="18" spans="1:5" x14ac:dyDescent="0.2">
      <c r="A18" t="s">
        <v>413</v>
      </c>
      <c r="B18" t="s">
        <v>414</v>
      </c>
      <c r="C18" s="140" t="s">
        <v>1693</v>
      </c>
      <c r="D18" s="140" t="s">
        <v>1694</v>
      </c>
      <c r="E18" s="140" t="s">
        <v>1695</v>
      </c>
    </row>
    <row r="19" spans="1:5" x14ac:dyDescent="0.2">
      <c r="A19" t="s">
        <v>70</v>
      </c>
      <c r="B19" t="s">
        <v>415</v>
      </c>
      <c r="C19" s="140" t="s">
        <v>1700</v>
      </c>
      <c r="D19" s="140" t="s">
        <v>1701</v>
      </c>
      <c r="E19" s="140" t="s">
        <v>1702</v>
      </c>
    </row>
    <row r="20" spans="1:5" x14ac:dyDescent="0.2">
      <c r="A20" t="s">
        <v>416</v>
      </c>
      <c r="B20" t="s">
        <v>417</v>
      </c>
      <c r="C20" s="140" t="s">
        <v>1707</v>
      </c>
      <c r="D20" s="140" t="s">
        <v>1708</v>
      </c>
      <c r="E20" s="140" t="s">
        <v>1709</v>
      </c>
    </row>
    <row r="21" spans="1:5" x14ac:dyDescent="0.2">
      <c r="A21" t="s">
        <v>418</v>
      </c>
      <c r="B21" t="s">
        <v>419</v>
      </c>
      <c r="C21" s="140" t="s">
        <v>1728</v>
      </c>
      <c r="D21" s="140" t="s">
        <v>1729</v>
      </c>
      <c r="E21" s="140" t="s">
        <v>1730</v>
      </c>
    </row>
    <row r="22" spans="1:5" x14ac:dyDescent="0.2">
      <c r="A22" t="s">
        <v>420</v>
      </c>
      <c r="B22" t="s">
        <v>421</v>
      </c>
      <c r="C22" s="140" t="s">
        <v>1735</v>
      </c>
      <c r="D22" s="140" t="s">
        <v>1736</v>
      </c>
      <c r="E22" s="140" t="s">
        <v>1737</v>
      </c>
    </row>
    <row r="23" spans="1:5" x14ac:dyDescent="0.2">
      <c r="A23" t="s">
        <v>422</v>
      </c>
      <c r="B23" t="s">
        <v>423</v>
      </c>
      <c r="C23" s="140" t="s">
        <v>1714</v>
      </c>
      <c r="D23" s="140" t="s">
        <v>1715</v>
      </c>
      <c r="E23" s="140" t="s">
        <v>1716</v>
      </c>
    </row>
    <row r="24" spans="1:5" x14ac:dyDescent="0.2">
      <c r="A24" t="s">
        <v>424</v>
      </c>
      <c r="B24" t="s">
        <v>425</v>
      </c>
      <c r="C24" s="140" t="s">
        <v>1714</v>
      </c>
      <c r="D24" s="140" t="s">
        <v>1715</v>
      </c>
      <c r="E24" s="140" t="s">
        <v>1716</v>
      </c>
    </row>
    <row r="25" spans="1:5" x14ac:dyDescent="0.2">
      <c r="A25" t="s">
        <v>426</v>
      </c>
      <c r="B25" t="s">
        <v>427</v>
      </c>
      <c r="C25" s="140" t="s">
        <v>1714</v>
      </c>
      <c r="D25" s="140" t="s">
        <v>1715</v>
      </c>
      <c r="E25" s="140" t="s">
        <v>1716</v>
      </c>
    </row>
    <row r="26" spans="1:5" x14ac:dyDescent="0.2">
      <c r="A26" t="s">
        <v>428</v>
      </c>
      <c r="B26" t="s">
        <v>429</v>
      </c>
      <c r="C26" s="140" t="s">
        <v>1714</v>
      </c>
      <c r="D26" s="140" t="s">
        <v>1715</v>
      </c>
      <c r="E26" s="140" t="s">
        <v>1716</v>
      </c>
    </row>
    <row r="27" spans="1:5" x14ac:dyDescent="0.2">
      <c r="A27" t="s">
        <v>659</v>
      </c>
      <c r="B27" t="s">
        <v>660</v>
      </c>
      <c r="C27" s="140" t="s">
        <v>1742</v>
      </c>
      <c r="D27" s="140" t="s">
        <v>1743</v>
      </c>
      <c r="E27" s="140" t="s">
        <v>1744</v>
      </c>
    </row>
    <row r="28" spans="1:5" x14ac:dyDescent="0.2">
      <c r="A28" t="s">
        <v>432</v>
      </c>
      <c r="B28" t="s">
        <v>433</v>
      </c>
      <c r="C28" s="140" t="s">
        <v>1638</v>
      </c>
      <c r="D28" s="140" t="s">
        <v>1639</v>
      </c>
      <c r="E28" s="140" t="s">
        <v>1640</v>
      </c>
    </row>
    <row r="29" spans="1:5" x14ac:dyDescent="0.2">
      <c r="A29" t="s">
        <v>436</v>
      </c>
      <c r="B29" t="s">
        <v>437</v>
      </c>
      <c r="C29" s="140" t="s">
        <v>1721</v>
      </c>
      <c r="D29" s="140" t="s">
        <v>1722</v>
      </c>
      <c r="E29" s="140" t="s">
        <v>1723</v>
      </c>
    </row>
    <row r="30" spans="1:5" x14ac:dyDescent="0.2">
      <c r="A30" t="s">
        <v>438</v>
      </c>
      <c r="B30" t="s">
        <v>439</v>
      </c>
      <c r="C30" s="140" t="s">
        <v>1754</v>
      </c>
      <c r="D30" s="140" t="s">
        <v>1755</v>
      </c>
      <c r="E30" s="140" t="s">
        <v>1756</v>
      </c>
    </row>
    <row r="31" spans="1:5" x14ac:dyDescent="0.2">
      <c r="A31" t="s">
        <v>440</v>
      </c>
      <c r="B31" t="s">
        <v>441</v>
      </c>
      <c r="C31" s="140" t="s">
        <v>1754</v>
      </c>
      <c r="D31" s="140" t="s">
        <v>1755</v>
      </c>
      <c r="E31" s="140" t="s">
        <v>1756</v>
      </c>
    </row>
    <row r="32" spans="1:5" x14ac:dyDescent="0.2">
      <c r="A32" t="s">
        <v>442</v>
      </c>
      <c r="B32" t="s">
        <v>443</v>
      </c>
      <c r="C32" s="140" t="s">
        <v>1754</v>
      </c>
      <c r="D32" s="140" t="s">
        <v>1755</v>
      </c>
      <c r="E32" s="140" t="s">
        <v>1756</v>
      </c>
    </row>
    <row r="33" spans="1:5" x14ac:dyDescent="0.2">
      <c r="A33" t="s">
        <v>444</v>
      </c>
      <c r="B33" t="s">
        <v>445</v>
      </c>
      <c r="C33" s="140" t="s">
        <v>1754</v>
      </c>
      <c r="D33" s="140" t="s">
        <v>1755</v>
      </c>
      <c r="E33" s="140" t="s">
        <v>1756</v>
      </c>
    </row>
    <row r="34" spans="1:5" x14ac:dyDescent="0.2">
      <c r="A34" t="s">
        <v>446</v>
      </c>
      <c r="B34" t="s">
        <v>447</v>
      </c>
      <c r="C34" s="140" t="s">
        <v>1754</v>
      </c>
      <c r="D34" s="140" t="s">
        <v>1755</v>
      </c>
      <c r="E34" s="140" t="s">
        <v>1756</v>
      </c>
    </row>
    <row r="35" spans="1:5" x14ac:dyDescent="0.2">
      <c r="A35" t="s">
        <v>1921</v>
      </c>
      <c r="C35" s="140" t="s">
        <v>1754</v>
      </c>
      <c r="D35" s="140" t="s">
        <v>1755</v>
      </c>
      <c r="E35" s="140" t="s">
        <v>1756</v>
      </c>
    </row>
    <row r="36" spans="1:5" x14ac:dyDescent="0.2">
      <c r="A36" t="s">
        <v>448</v>
      </c>
      <c r="B36" t="s">
        <v>449</v>
      </c>
      <c r="C36" s="140" t="s">
        <v>1754</v>
      </c>
      <c r="D36" s="140" t="s">
        <v>1755</v>
      </c>
      <c r="E36" s="140" t="s">
        <v>1756</v>
      </c>
    </row>
    <row r="37" spans="1:5" x14ac:dyDescent="0.2">
      <c r="A37" t="s">
        <v>450</v>
      </c>
      <c r="B37" t="s">
        <v>451</v>
      </c>
      <c r="C37" s="140" t="s">
        <v>1754</v>
      </c>
      <c r="D37" s="140" t="s">
        <v>1755</v>
      </c>
      <c r="E37" s="140" t="s">
        <v>1756</v>
      </c>
    </row>
    <row r="38" spans="1:5" x14ac:dyDescent="0.2">
      <c r="A38" t="s">
        <v>452</v>
      </c>
      <c r="B38" t="s">
        <v>453</v>
      </c>
      <c r="C38" s="140" t="s">
        <v>1754</v>
      </c>
      <c r="D38" s="140" t="s">
        <v>1755</v>
      </c>
      <c r="E38" s="140" t="s">
        <v>1756</v>
      </c>
    </row>
    <row r="39" spans="1:5" x14ac:dyDescent="0.2">
      <c r="A39" t="s">
        <v>454</v>
      </c>
      <c r="B39" t="s">
        <v>455</v>
      </c>
      <c r="C39" s="140" t="s">
        <v>1754</v>
      </c>
      <c r="D39" s="140" t="s">
        <v>1755</v>
      </c>
      <c r="E39" s="140" t="s">
        <v>1756</v>
      </c>
    </row>
    <row r="40" spans="1:5" x14ac:dyDescent="0.2">
      <c r="A40" t="s">
        <v>456</v>
      </c>
      <c r="B40" t="s">
        <v>457</v>
      </c>
      <c r="C40" s="140" t="s">
        <v>1754</v>
      </c>
      <c r="D40" s="140" t="s">
        <v>1755</v>
      </c>
      <c r="E40" s="140" t="s">
        <v>1756</v>
      </c>
    </row>
    <row r="41" spans="1:5" x14ac:dyDescent="0.2">
      <c r="A41" t="s">
        <v>458</v>
      </c>
      <c r="B41" t="s">
        <v>459</v>
      </c>
      <c r="C41" s="140" t="s">
        <v>1754</v>
      </c>
      <c r="D41" s="140" t="s">
        <v>1755</v>
      </c>
      <c r="E41" s="140" t="s">
        <v>1756</v>
      </c>
    </row>
    <row r="42" spans="1:5" x14ac:dyDescent="0.2">
      <c r="A42" t="s">
        <v>460</v>
      </c>
      <c r="B42" t="s">
        <v>461</v>
      </c>
      <c r="C42" s="140" t="s">
        <v>1754</v>
      </c>
      <c r="D42" s="140" t="s">
        <v>1755</v>
      </c>
      <c r="E42" s="140" t="s">
        <v>1756</v>
      </c>
    </row>
    <row r="43" spans="1:5" x14ac:dyDescent="0.2">
      <c r="A43" t="s">
        <v>25</v>
      </c>
      <c r="B43" t="s">
        <v>462</v>
      </c>
      <c r="C43" s="140" t="s">
        <v>1754</v>
      </c>
      <c r="D43" s="140" t="s">
        <v>1755</v>
      </c>
      <c r="E43" s="140" t="s">
        <v>1756</v>
      </c>
    </row>
    <row r="44" spans="1:5" x14ac:dyDescent="0.2">
      <c r="A44" t="s">
        <v>463</v>
      </c>
      <c r="B44" t="s">
        <v>464</v>
      </c>
      <c r="C44" s="140" t="s">
        <v>1754</v>
      </c>
      <c r="D44" s="140" t="s">
        <v>1755</v>
      </c>
      <c r="E44" s="140" t="s">
        <v>1756</v>
      </c>
    </row>
    <row r="45" spans="1:5" x14ac:dyDescent="0.2">
      <c r="A45" t="s">
        <v>465</v>
      </c>
      <c r="B45" t="s">
        <v>466</v>
      </c>
      <c r="C45" s="140"/>
      <c r="D45" s="140"/>
      <c r="E45" s="140"/>
    </row>
    <row r="46" spans="1:5" x14ac:dyDescent="0.2">
      <c r="A46" t="s">
        <v>467</v>
      </c>
      <c r="B46" t="s">
        <v>468</v>
      </c>
      <c r="C46" s="140"/>
      <c r="D46" s="140"/>
      <c r="E46" s="140"/>
    </row>
    <row r="47" spans="1:5" x14ac:dyDescent="0.2">
      <c r="A47" t="s">
        <v>469</v>
      </c>
      <c r="B47" t="s">
        <v>470</v>
      </c>
      <c r="C47" s="140"/>
      <c r="D47" s="140"/>
      <c r="E47" s="140"/>
    </row>
    <row r="48" spans="1:5" x14ac:dyDescent="0.2">
      <c r="A48" t="s">
        <v>471</v>
      </c>
      <c r="B48" t="s">
        <v>472</v>
      </c>
      <c r="C48" s="140"/>
      <c r="D48" s="140"/>
      <c r="E48" s="140"/>
    </row>
    <row r="49" spans="1:5" x14ac:dyDescent="0.2">
      <c r="A49" t="s">
        <v>473</v>
      </c>
      <c r="B49" t="s">
        <v>474</v>
      </c>
      <c r="C49" s="140" t="s">
        <v>1765</v>
      </c>
      <c r="D49" s="140" t="s">
        <v>1766</v>
      </c>
      <c r="E49" s="140" t="s">
        <v>1767</v>
      </c>
    </row>
    <row r="50" spans="1:5" x14ac:dyDescent="0.2">
      <c r="A50" t="s">
        <v>475</v>
      </c>
      <c r="B50" t="s">
        <v>476</v>
      </c>
      <c r="C50" s="140" t="s">
        <v>1769</v>
      </c>
      <c r="D50" s="140" t="s">
        <v>1770</v>
      </c>
      <c r="E50" s="140" t="s">
        <v>1771</v>
      </c>
    </row>
    <row r="51" spans="1:5" x14ac:dyDescent="0.2">
      <c r="A51" t="s">
        <v>71</v>
      </c>
      <c r="B51" t="s">
        <v>477</v>
      </c>
      <c r="C51" s="140" t="s">
        <v>1773</v>
      </c>
      <c r="D51" s="140" t="s">
        <v>1774</v>
      </c>
      <c r="E51" s="140" t="s">
        <v>1775</v>
      </c>
    </row>
    <row r="52" spans="1:5" x14ac:dyDescent="0.2">
      <c r="A52" t="s">
        <v>478</v>
      </c>
      <c r="B52" t="s">
        <v>479</v>
      </c>
      <c r="C52" s="140" t="s">
        <v>1781</v>
      </c>
      <c r="D52" s="140" t="s">
        <v>1782</v>
      </c>
      <c r="E52" s="140" t="s">
        <v>1783</v>
      </c>
    </row>
    <row r="53" spans="1:5" x14ac:dyDescent="0.2">
      <c r="A53" t="s">
        <v>480</v>
      </c>
      <c r="B53" t="s">
        <v>481</v>
      </c>
      <c r="C53" s="140" t="s">
        <v>1773</v>
      </c>
      <c r="D53" s="140" t="s">
        <v>1774</v>
      </c>
      <c r="E53" s="140" t="s">
        <v>1775</v>
      </c>
    </row>
    <row r="54" spans="1:5" x14ac:dyDescent="0.2">
      <c r="A54" t="s">
        <v>482</v>
      </c>
      <c r="B54" t="s">
        <v>483</v>
      </c>
      <c r="C54" s="140" t="s">
        <v>1777</v>
      </c>
      <c r="D54" s="140" t="s">
        <v>1778</v>
      </c>
      <c r="E54" s="140" t="s">
        <v>1779</v>
      </c>
    </row>
    <row r="55" spans="1:5" x14ac:dyDescent="0.2">
      <c r="A55" t="s">
        <v>484</v>
      </c>
      <c r="B55" t="s">
        <v>485</v>
      </c>
      <c r="C55" s="140" t="s">
        <v>1792</v>
      </c>
      <c r="D55" s="140" t="s">
        <v>1793</v>
      </c>
      <c r="E55" s="140" t="s">
        <v>1794</v>
      </c>
    </row>
    <row r="56" spans="1:5" x14ac:dyDescent="0.2">
      <c r="A56" t="s">
        <v>72</v>
      </c>
      <c r="B56" t="s">
        <v>486</v>
      </c>
      <c r="C56" s="140" t="s">
        <v>1797</v>
      </c>
      <c r="D56" s="140" t="s">
        <v>1798</v>
      </c>
      <c r="E56" s="140" t="s">
        <v>1799</v>
      </c>
    </row>
    <row r="57" spans="1:5" x14ac:dyDescent="0.2">
      <c r="A57" t="s">
        <v>73</v>
      </c>
      <c r="B57" t="s">
        <v>487</v>
      </c>
      <c r="C57" s="140" t="s">
        <v>1802</v>
      </c>
      <c r="D57" s="140" t="s">
        <v>1803</v>
      </c>
      <c r="E57" s="140" t="s">
        <v>1804</v>
      </c>
    </row>
    <row r="58" spans="1:5" x14ac:dyDescent="0.2">
      <c r="A58" t="s">
        <v>74</v>
      </c>
      <c r="B58" t="s">
        <v>488</v>
      </c>
      <c r="C58" s="140" t="s">
        <v>1807</v>
      </c>
      <c r="D58" s="140" t="s">
        <v>1808</v>
      </c>
      <c r="E58" s="140" t="s">
        <v>1809</v>
      </c>
    </row>
    <row r="59" spans="1:5" x14ac:dyDescent="0.2">
      <c r="A59" t="s">
        <v>489</v>
      </c>
      <c r="B59" t="s">
        <v>490</v>
      </c>
      <c r="C59" s="140" t="s">
        <v>1812</v>
      </c>
      <c r="D59" s="140" t="s">
        <v>1813</v>
      </c>
      <c r="E59" s="140" t="s">
        <v>1814</v>
      </c>
    </row>
    <row r="60" spans="1:5" x14ac:dyDescent="0.2">
      <c r="A60" t="s">
        <v>491</v>
      </c>
      <c r="B60" t="s">
        <v>492</v>
      </c>
      <c r="C60" s="140" t="s">
        <v>1817</v>
      </c>
      <c r="D60" s="140" t="s">
        <v>1818</v>
      </c>
      <c r="E60" s="140" t="s">
        <v>1819</v>
      </c>
    </row>
    <row r="61" spans="1:5" x14ac:dyDescent="0.2">
      <c r="A61" t="s">
        <v>493</v>
      </c>
      <c r="B61" t="s">
        <v>494</v>
      </c>
      <c r="C61" s="140" t="s">
        <v>1823</v>
      </c>
      <c r="D61" s="140" t="s">
        <v>1824</v>
      </c>
      <c r="E61" s="140" t="s">
        <v>1825</v>
      </c>
    </row>
    <row r="62" spans="1:5" x14ac:dyDescent="0.2">
      <c r="A62" t="s">
        <v>495</v>
      </c>
      <c r="B62" t="s">
        <v>496</v>
      </c>
      <c r="C62" s="140" t="s">
        <v>1838</v>
      </c>
      <c r="D62" s="140" t="s">
        <v>1839</v>
      </c>
      <c r="E62" s="140" t="s">
        <v>1840</v>
      </c>
    </row>
    <row r="63" spans="1:5" x14ac:dyDescent="0.2">
      <c r="A63" t="s">
        <v>497</v>
      </c>
      <c r="B63" t="s">
        <v>498</v>
      </c>
      <c r="C63" s="140" t="s">
        <v>1843</v>
      </c>
      <c r="D63" s="140" t="s">
        <v>1844</v>
      </c>
      <c r="E63" s="140" t="s">
        <v>1845</v>
      </c>
    </row>
    <row r="64" spans="1:5" x14ac:dyDescent="0.2">
      <c r="A64" t="s">
        <v>499</v>
      </c>
      <c r="B64" t="s">
        <v>500</v>
      </c>
      <c r="C64" s="140" t="s">
        <v>1848</v>
      </c>
      <c r="D64" s="140" t="s">
        <v>1849</v>
      </c>
      <c r="E64" s="140" t="s">
        <v>1850</v>
      </c>
    </row>
    <row r="65" spans="1:5" x14ac:dyDescent="0.2">
      <c r="A65" t="s">
        <v>501</v>
      </c>
      <c r="B65" t="s">
        <v>502</v>
      </c>
      <c r="C65" s="140" t="s">
        <v>1843</v>
      </c>
      <c r="D65" s="140" t="s">
        <v>1844</v>
      </c>
      <c r="E65" s="140" t="s">
        <v>1845</v>
      </c>
    </row>
    <row r="66" spans="1:5" x14ac:dyDescent="0.2">
      <c r="A66" t="s">
        <v>503</v>
      </c>
      <c r="B66" t="s">
        <v>504</v>
      </c>
      <c r="C66" s="140"/>
      <c r="D66" s="140"/>
      <c r="E66" s="140"/>
    </row>
    <row r="67" spans="1:5" x14ac:dyDescent="0.2">
      <c r="A67" t="s">
        <v>505</v>
      </c>
      <c r="B67" t="s">
        <v>506</v>
      </c>
      <c r="C67" s="140" t="s">
        <v>1862</v>
      </c>
      <c r="D67" s="140" t="s">
        <v>1863</v>
      </c>
      <c r="E67" s="140" t="s">
        <v>1864</v>
      </c>
    </row>
    <row r="68" spans="1:5" x14ac:dyDescent="0.2">
      <c r="A68" t="s">
        <v>507</v>
      </c>
      <c r="B68" t="s">
        <v>508</v>
      </c>
      <c r="C68" s="140" t="s">
        <v>1866</v>
      </c>
      <c r="D68" s="140" t="s">
        <v>1867</v>
      </c>
      <c r="E68" s="140" t="s">
        <v>1868</v>
      </c>
    </row>
    <row r="69" spans="1:5" x14ac:dyDescent="0.2">
      <c r="A69" t="s">
        <v>509</v>
      </c>
      <c r="B69" t="s">
        <v>510</v>
      </c>
      <c r="C69" s="140" t="s">
        <v>1870</v>
      </c>
      <c r="D69" s="140" t="s">
        <v>1871</v>
      </c>
      <c r="E69" s="140" t="s">
        <v>1872</v>
      </c>
    </row>
    <row r="70" spans="1:5" x14ac:dyDescent="0.2">
      <c r="A70" t="s">
        <v>511</v>
      </c>
      <c r="B70" t="s">
        <v>512</v>
      </c>
      <c r="C70" s="140" t="s">
        <v>1874</v>
      </c>
      <c r="D70" s="140" t="s">
        <v>1875</v>
      </c>
      <c r="E70" s="140" t="s">
        <v>1876</v>
      </c>
    </row>
    <row r="71" spans="1:5" x14ac:dyDescent="0.2">
      <c r="A71" t="s">
        <v>513</v>
      </c>
      <c r="B71" t="s">
        <v>514</v>
      </c>
      <c r="C71" s="140" t="s">
        <v>1878</v>
      </c>
      <c r="D71" s="140" t="s">
        <v>1879</v>
      </c>
      <c r="E71" s="140" t="s">
        <v>1880</v>
      </c>
    </row>
    <row r="72" spans="1:5" x14ac:dyDescent="0.2">
      <c r="A72" t="s">
        <v>515</v>
      </c>
      <c r="B72" t="s">
        <v>516</v>
      </c>
      <c r="C72" s="140" t="s">
        <v>1890</v>
      </c>
      <c r="D72" s="140" t="s">
        <v>1891</v>
      </c>
      <c r="E72" s="140" t="s">
        <v>1892</v>
      </c>
    </row>
    <row r="73" spans="1:5" x14ac:dyDescent="0.2">
      <c r="A73" t="s">
        <v>517</v>
      </c>
      <c r="B73" t="s">
        <v>518</v>
      </c>
      <c r="C73" s="140" t="s">
        <v>1894</v>
      </c>
      <c r="D73" s="140" t="s">
        <v>1895</v>
      </c>
      <c r="E73" s="140" t="s">
        <v>1896</v>
      </c>
    </row>
    <row r="74" spans="1:5" x14ac:dyDescent="0.2">
      <c r="A74" t="s">
        <v>519</v>
      </c>
      <c r="B74" t="s">
        <v>520</v>
      </c>
      <c r="C74" s="140"/>
      <c r="D74" s="140"/>
      <c r="E74" s="140"/>
    </row>
    <row r="75" spans="1:5" x14ac:dyDescent="0.2">
      <c r="A75" t="s">
        <v>521</v>
      </c>
      <c r="B75" t="s">
        <v>522</v>
      </c>
      <c r="C75" s="140" t="s">
        <v>1882</v>
      </c>
      <c r="D75" s="140" t="s">
        <v>1883</v>
      </c>
      <c r="E75" s="140" t="s">
        <v>1884</v>
      </c>
    </row>
    <row r="76" spans="1:5" x14ac:dyDescent="0.2">
      <c r="A76" t="s">
        <v>523</v>
      </c>
      <c r="B76" t="s">
        <v>524</v>
      </c>
      <c r="C76" s="140" t="s">
        <v>1886</v>
      </c>
      <c r="D76" s="140" t="s">
        <v>1887</v>
      </c>
      <c r="E76" s="140" t="s">
        <v>1888</v>
      </c>
    </row>
    <row r="77" spans="1:5" x14ac:dyDescent="0.2">
      <c r="A77" t="s">
        <v>525</v>
      </c>
      <c r="B77" t="s">
        <v>526</v>
      </c>
      <c r="C77" s="140" t="s">
        <v>1907</v>
      </c>
      <c r="D77" s="140" t="s">
        <v>1908</v>
      </c>
      <c r="E77" s="140" t="s">
        <v>1909</v>
      </c>
    </row>
    <row r="78" spans="1:5" x14ac:dyDescent="0.2">
      <c r="A78" t="s">
        <v>527</v>
      </c>
      <c r="B78" t="s">
        <v>528</v>
      </c>
      <c r="C78" s="140" t="s">
        <v>1907</v>
      </c>
      <c r="D78" s="140" t="s">
        <v>1908</v>
      </c>
      <c r="E78" s="140" t="s">
        <v>1909</v>
      </c>
    </row>
    <row r="79" spans="1:5" x14ac:dyDescent="0.2">
      <c r="A79" t="s">
        <v>529</v>
      </c>
      <c r="B79" t="s">
        <v>530</v>
      </c>
      <c r="C79" s="140" t="s">
        <v>1907</v>
      </c>
      <c r="D79" s="140" t="s">
        <v>1908</v>
      </c>
      <c r="E79" s="140" t="s">
        <v>1909</v>
      </c>
    </row>
    <row r="80" spans="1:5" x14ac:dyDescent="0.2">
      <c r="A80" t="s">
        <v>531</v>
      </c>
      <c r="B80" t="s">
        <v>532</v>
      </c>
      <c r="C80" s="140" t="s">
        <v>1907</v>
      </c>
      <c r="D80" s="140" t="s">
        <v>1908</v>
      </c>
      <c r="E80" s="140" t="s">
        <v>1909</v>
      </c>
    </row>
    <row r="81" spans="1:5" x14ac:dyDescent="0.2">
      <c r="A81" t="s">
        <v>533</v>
      </c>
      <c r="B81" t="s">
        <v>534</v>
      </c>
      <c r="C81" s="140" t="s">
        <v>1907</v>
      </c>
      <c r="D81" s="140" t="s">
        <v>1908</v>
      </c>
      <c r="E81" s="140" t="s">
        <v>1909</v>
      </c>
    </row>
    <row r="82" spans="1:5" x14ac:dyDescent="0.2">
      <c r="A82" t="s">
        <v>535</v>
      </c>
      <c r="B82" t="s">
        <v>536</v>
      </c>
      <c r="C82" s="140" t="s">
        <v>1907</v>
      </c>
      <c r="D82" s="140" t="s">
        <v>1908</v>
      </c>
      <c r="E82" s="140" t="s">
        <v>1909</v>
      </c>
    </row>
    <row r="83" spans="1:5" x14ac:dyDescent="0.2">
      <c r="A83" t="s">
        <v>537</v>
      </c>
      <c r="B83" t="s">
        <v>538</v>
      </c>
      <c r="C83" s="140" t="s">
        <v>1907</v>
      </c>
      <c r="D83" s="140" t="s">
        <v>1908</v>
      </c>
      <c r="E83" s="140" t="s">
        <v>1909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7AAF-56EE-454C-8ED8-1FE3C424C69E}">
  <sheetPr>
    <tabColor rgb="FFFF0000"/>
  </sheetPr>
  <dimension ref="A2:C22"/>
  <sheetViews>
    <sheetView showGridLines="0" workbookViewId="0">
      <selection activeCell="B11" sqref="B11"/>
    </sheetView>
  </sheetViews>
  <sheetFormatPr defaultColWidth="34.33203125" defaultRowHeight="12" x14ac:dyDescent="0.2"/>
  <sheetData>
    <row r="2" spans="1:3" ht="19.5" x14ac:dyDescent="0.3">
      <c r="A2" s="263" t="s">
        <v>2317</v>
      </c>
    </row>
    <row r="3" spans="1:3" x14ac:dyDescent="0.2">
      <c r="A3" s="4"/>
    </row>
    <row r="6" spans="1:3" x14ac:dyDescent="0.2">
      <c r="A6" s="264" t="s">
        <v>2318</v>
      </c>
    </row>
    <row r="8" spans="1:3" ht="12.75" thickBot="1" x14ac:dyDescent="0.25">
      <c r="A8" s="24"/>
      <c r="B8" s="24"/>
      <c r="C8" s="24"/>
    </row>
    <row r="9" spans="1:3" ht="13.5" thickTop="1" thickBot="1" x14ac:dyDescent="0.25">
      <c r="A9" s="105" t="s">
        <v>9</v>
      </c>
      <c r="B9" s="105" t="s">
        <v>2319</v>
      </c>
      <c r="C9" s="147" t="s">
        <v>2320</v>
      </c>
    </row>
    <row r="10" spans="1:3" ht="12.75" thickTop="1" x14ac:dyDescent="0.2">
      <c r="A10" s="2" t="s">
        <v>2145</v>
      </c>
      <c r="B10" s="5">
        <f>'1. F10'!E16+'1. F10'!E24+'1. F10'!E25</f>
        <v>0</v>
      </c>
      <c r="C10" t="str">
        <f>IF(B10&gt;16000000,"YES","NO")</f>
        <v>NO</v>
      </c>
    </row>
    <row r="11" spans="1:3" x14ac:dyDescent="0.2">
      <c r="A11" s="2" t="s">
        <v>2321</v>
      </c>
      <c r="B11" s="5">
        <f>'2. F20'!E12</f>
        <v>0</v>
      </c>
      <c r="C11" t="str">
        <f>IF(B11&gt;32000000,"YES","NO")</f>
        <v>NO</v>
      </c>
    </row>
    <row r="12" spans="1:3" ht="12.75" thickBot="1" x14ac:dyDescent="0.25">
      <c r="A12" s="18" t="s">
        <v>2322</v>
      </c>
      <c r="B12" s="25">
        <f>'3. F30'!$F$44</f>
        <v>0</v>
      </c>
      <c r="C12" s="24" t="str">
        <f>IF(B12&gt;50,"YES","NO")</f>
        <v>NO</v>
      </c>
    </row>
    <row r="13" spans="1:3" ht="12.75" thickTop="1" x14ac:dyDescent="0.2"/>
    <row r="15" spans="1:3" x14ac:dyDescent="0.2">
      <c r="A15" s="264" t="s">
        <v>2323</v>
      </c>
    </row>
    <row r="17" spans="1:3" ht="12.75" thickBot="1" x14ac:dyDescent="0.25">
      <c r="A17" s="24"/>
      <c r="B17" s="24"/>
      <c r="C17" s="24"/>
    </row>
    <row r="18" spans="1:3" ht="13.5" thickTop="1" thickBot="1" x14ac:dyDescent="0.25">
      <c r="A18" s="105" t="s">
        <v>9</v>
      </c>
      <c r="B18" s="105" t="s">
        <v>2319</v>
      </c>
      <c r="C18" s="147" t="s">
        <v>2324</v>
      </c>
    </row>
    <row r="19" spans="1:3" ht="12.75" thickTop="1" x14ac:dyDescent="0.2">
      <c r="A19" s="2" t="s">
        <v>2145</v>
      </c>
      <c r="B19" s="5">
        <f>'1. F10'!E16+'1. F10'!E24+'1. F10'!E25</f>
        <v>0</v>
      </c>
      <c r="C19" t="str">
        <f>IF(B19&gt;17500000,"YES","NO")</f>
        <v>NO</v>
      </c>
    </row>
    <row r="20" spans="1:3" x14ac:dyDescent="0.2">
      <c r="A20" s="2" t="s">
        <v>2321</v>
      </c>
      <c r="B20" s="5">
        <f>'2. F20'!E12</f>
        <v>0</v>
      </c>
      <c r="C20" t="str">
        <f>IF(B20&gt;35000000,"YES","NO")</f>
        <v>NO</v>
      </c>
    </row>
    <row r="21" spans="1:3" ht="12.75" thickBot="1" x14ac:dyDescent="0.25">
      <c r="A21" s="18" t="s">
        <v>2322</v>
      </c>
      <c r="B21" s="25">
        <f>'3. F30'!$F$44</f>
        <v>0</v>
      </c>
      <c r="C21" s="24" t="str">
        <f>IF(B21&gt;50,"YES","NO")</f>
        <v>NO</v>
      </c>
    </row>
    <row r="22" spans="1:3" ht="12.75" thickTop="1" x14ac:dyDescent="0.2"/>
  </sheetData>
  <conditionalFormatting sqref="C10:C12">
    <cfRule type="containsText" dxfId="1" priority="2" operator="containsText" text="YES">
      <formula>NOT(ISERROR(SEARCH("YES",C10)))</formula>
    </cfRule>
  </conditionalFormatting>
  <conditionalFormatting sqref="C19:C21">
    <cfRule type="containsText" dxfId="0" priority="1" operator="containsText" text="YES">
      <formula>NOT(ISERROR(SEARCH("YES",C19)))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AW85"/>
  <sheetViews>
    <sheetView showGridLines="0" zoomScale="80" zoomScaleNormal="80" workbookViewId="0">
      <pane ySplit="11" topLeftCell="A12" activePane="bottomLeft" state="frozen"/>
      <selection pane="bottomLeft" activeCell="M11" sqref="M11"/>
    </sheetView>
  </sheetViews>
  <sheetFormatPr defaultColWidth="11.6640625" defaultRowHeight="12" x14ac:dyDescent="0.2"/>
  <cols>
    <col min="1" max="1" width="71.5" style="36" customWidth="1"/>
    <col min="2" max="2" width="17" style="36" bestFit="1" customWidth="1"/>
    <col min="3" max="3" width="8.5" style="34" customWidth="1"/>
    <col min="4" max="4" width="18.5" style="34" customWidth="1"/>
    <col min="5" max="5" width="18.5" style="34" bestFit="1" customWidth="1"/>
    <col min="6" max="6" width="11.6640625" style="34"/>
    <col min="7" max="7" width="20.1640625" style="34" bestFit="1" customWidth="1"/>
    <col min="8" max="47" width="11.6640625" style="34"/>
    <col min="48" max="49" width="17" style="3" customWidth="1"/>
    <col min="50" max="16384" width="11.6640625" style="34"/>
  </cols>
  <sheetData>
    <row r="1" spans="1:49" ht="16.5" customHeight="1" x14ac:dyDescent="0.2">
      <c r="A1" s="1" t="str">
        <f>'Trial Balance'!A1</f>
        <v xml:space="preserve">Company:                </v>
      </c>
      <c r="B1" s="2" t="str">
        <f>'Trial Balance'!B1</f>
        <v>X</v>
      </c>
      <c r="D1" s="33"/>
      <c r="E1" s="33"/>
    </row>
    <row r="2" spans="1:49" ht="12.75" customHeight="1" x14ac:dyDescent="0.2">
      <c r="A2" s="1" t="str">
        <f>'Trial Balance'!A2</f>
        <v xml:space="preserve">Address:                    </v>
      </c>
      <c r="B2" s="2" t="str">
        <f>'Trial Balance'!B2</f>
        <v>X</v>
      </c>
      <c r="D2" s="33"/>
      <c r="E2" s="33"/>
    </row>
    <row r="3" spans="1:49" x14ac:dyDescent="0.2">
      <c r="A3" s="1" t="str">
        <f>'Trial Balance'!A3</f>
        <v xml:space="preserve">VAT tax code: </v>
      </c>
      <c r="B3" s="2" t="str">
        <f>'Trial Balance'!B3</f>
        <v>X</v>
      </c>
      <c r="D3" s="35"/>
      <c r="E3" s="35"/>
    </row>
    <row r="4" spans="1:49" x14ac:dyDescent="0.2">
      <c r="A4" s="1" t="str">
        <f>'Trial Balance'!A4</f>
        <v xml:space="preserve">Registration no:            </v>
      </c>
      <c r="B4" s="2" t="str">
        <f>'Trial Balance'!B4</f>
        <v>X</v>
      </c>
    </row>
    <row r="5" spans="1:49" x14ac:dyDescent="0.2">
      <c r="A5" s="1" t="str">
        <f>'Trial Balance'!A5</f>
        <v xml:space="preserve">Type of Company:        </v>
      </c>
      <c r="B5" s="2" t="str">
        <f>'Trial Balance'!B5</f>
        <v>X</v>
      </c>
    </row>
    <row r="6" spans="1:49" x14ac:dyDescent="0.2">
      <c r="A6" s="1" t="str">
        <f>'Trial Balance'!A6</f>
        <v xml:space="preserve">Main activity:            </v>
      </c>
      <c r="B6" s="2" t="str">
        <f>'Trial Balance'!B6</f>
        <v>X</v>
      </c>
    </row>
    <row r="7" spans="1:49" x14ac:dyDescent="0.2">
      <c r="A7" s="1" t="str">
        <f>'Trial Balance'!A7</f>
        <v>Financial Year</v>
      </c>
      <c r="B7" s="3">
        <f>'Trial Balance'!B7</f>
        <v>2022</v>
      </c>
    </row>
    <row r="9" spans="1:49" x14ac:dyDescent="0.2">
      <c r="I9" s="37" t="s">
        <v>159</v>
      </c>
      <c r="J9" s="37" t="s">
        <v>160</v>
      </c>
    </row>
    <row r="10" spans="1:49" x14ac:dyDescent="0.2">
      <c r="A10" s="27" t="s">
        <v>2217</v>
      </c>
      <c r="B10" s="27"/>
      <c r="D10" s="37" t="s">
        <v>2608</v>
      </c>
      <c r="I10" s="28">
        <f>SUM(I12:I65)</f>
        <v>0</v>
      </c>
      <c r="J10" s="28">
        <f>SUM(J12:J65)</f>
        <v>0</v>
      </c>
    </row>
    <row r="11" spans="1:49" ht="24.75" thickBot="1" x14ac:dyDescent="0.25">
      <c r="A11" s="38" t="s">
        <v>15</v>
      </c>
      <c r="B11" s="198" t="s">
        <v>2143</v>
      </c>
      <c r="C11" s="38" t="s">
        <v>2144</v>
      </c>
      <c r="D11" s="38">
        <f>'Trial Balance'!J6</f>
        <v>2021</v>
      </c>
      <c r="E11" s="38">
        <f>'Trial Balance'!K6</f>
        <v>2022</v>
      </c>
      <c r="F11" s="39" t="s">
        <v>22</v>
      </c>
      <c r="G11" s="39" t="s">
        <v>162</v>
      </c>
      <c r="H11" s="199"/>
      <c r="I11" s="39" t="s">
        <v>35</v>
      </c>
      <c r="J11" s="39" t="s">
        <v>19</v>
      </c>
      <c r="L11" s="39" t="s">
        <v>2607</v>
      </c>
      <c r="M11" s="39" t="s">
        <v>2609</v>
      </c>
      <c r="N11" s="312" t="s">
        <v>159</v>
      </c>
      <c r="O11" s="312" t="s">
        <v>160</v>
      </c>
      <c r="AV11" s="3" t="s">
        <v>1608</v>
      </c>
      <c r="AW11" s="3" t="s">
        <v>1612</v>
      </c>
    </row>
    <row r="12" spans="1:49" ht="12.75" thickTop="1" x14ac:dyDescent="0.2">
      <c r="A12" s="40" t="s">
        <v>2089</v>
      </c>
      <c r="B12" s="40"/>
      <c r="C12" s="40"/>
      <c r="D12" s="41"/>
      <c r="E12" s="41"/>
      <c r="F12" s="42"/>
      <c r="N12" s="314">
        <f>D12-L12</f>
        <v>0</v>
      </c>
      <c r="O12" s="314">
        <f>E12-M12</f>
        <v>0</v>
      </c>
    </row>
    <row r="13" spans="1:49" x14ac:dyDescent="0.2">
      <c r="A13" s="43" t="s">
        <v>2090</v>
      </c>
      <c r="B13" s="43">
        <v>1</v>
      </c>
      <c r="C13" s="44">
        <v>1</v>
      </c>
      <c r="D13" s="45">
        <f>ROUND(SUMIF('Trial Balance'!N:N,F13,'Trial Balance'!H:H),0)</f>
        <v>0</v>
      </c>
      <c r="E13" s="45">
        <f>ROUND(SUMIF('Trial Balance'!N:N,F13,'Trial Balance'!K:K),0)+G13</f>
        <v>0</v>
      </c>
      <c r="F13" s="34" t="s">
        <v>63</v>
      </c>
      <c r="I13" s="46">
        <f>SUMIF('Trial Balance'!$N:$N,F13,'Trial Balance'!H:H)</f>
        <v>0</v>
      </c>
      <c r="J13" s="46">
        <f>SUMIF('Trial Balance'!$N:$N,F13,'Trial Balance'!K:K)</f>
        <v>0</v>
      </c>
      <c r="N13" s="314">
        <f t="shared" ref="N13:N65" si="0">D13-L13</f>
        <v>0</v>
      </c>
      <c r="O13" s="314">
        <f t="shared" ref="O13:O65" si="1">E13-M13</f>
        <v>0</v>
      </c>
      <c r="AV13" s="3" t="s">
        <v>2359</v>
      </c>
      <c r="AW13" s="3" t="s">
        <v>2360</v>
      </c>
    </row>
    <row r="14" spans="1:49" ht="31.5" x14ac:dyDescent="0.2">
      <c r="A14" s="43" t="s">
        <v>2091</v>
      </c>
      <c r="B14" s="43">
        <v>2</v>
      </c>
      <c r="C14" s="44">
        <v>2</v>
      </c>
      <c r="D14" s="45">
        <f>ROUND(SUMIF('Trial Balance'!N:N,F14,'Trial Balance'!H:H),0)</f>
        <v>0</v>
      </c>
      <c r="E14" s="45">
        <f>ROUND(SUMIF('Trial Balance'!N:N,F14,'Trial Balance'!K:K),0)+G14</f>
        <v>0</v>
      </c>
      <c r="F14" s="34" t="s">
        <v>66</v>
      </c>
      <c r="I14" s="46">
        <f>SUMIF('Trial Balance'!$N:$N,F14,'Trial Balance'!H:H)</f>
        <v>0</v>
      </c>
      <c r="J14" s="46">
        <f>SUMIF('Trial Balance'!$N:$N,F14,'Trial Balance'!K:K)</f>
        <v>0</v>
      </c>
      <c r="N14" s="314">
        <f t="shared" si="0"/>
        <v>0</v>
      </c>
      <c r="O14" s="314">
        <f t="shared" si="1"/>
        <v>0</v>
      </c>
      <c r="AV14" s="3" t="s">
        <v>2361</v>
      </c>
      <c r="AW14" s="3" t="s">
        <v>2362</v>
      </c>
    </row>
    <row r="15" spans="1:49" x14ac:dyDescent="0.2">
      <c r="A15" s="43" t="s">
        <v>2092</v>
      </c>
      <c r="B15" s="43">
        <v>3</v>
      </c>
      <c r="C15" s="44">
        <v>3</v>
      </c>
      <c r="D15" s="45">
        <f>ROUND(SUMIF('Trial Balance'!N:N,F15,'Trial Balance'!H:H),0)</f>
        <v>0</v>
      </c>
      <c r="E15" s="45">
        <f>ROUND(SUMIF('Trial Balance'!N:N,F15,'Trial Balance'!K:K),0)+G15</f>
        <v>0</v>
      </c>
      <c r="F15" s="34" t="s">
        <v>26</v>
      </c>
      <c r="I15" s="46">
        <f>SUMIF('Trial Balance'!$N:$N,F15,'Trial Balance'!H:H)</f>
        <v>0</v>
      </c>
      <c r="J15" s="46">
        <f>SUMIF('Trial Balance'!$N:$N,F15,'Trial Balance'!K:K)</f>
        <v>0</v>
      </c>
      <c r="N15" s="314">
        <f t="shared" si="0"/>
        <v>0</v>
      </c>
      <c r="O15" s="314">
        <f t="shared" si="1"/>
        <v>0</v>
      </c>
      <c r="AV15" s="3" t="s">
        <v>2363</v>
      </c>
      <c r="AW15" s="3" t="s">
        <v>2364</v>
      </c>
    </row>
    <row r="16" spans="1:49" x14ac:dyDescent="0.2">
      <c r="A16" s="47" t="s">
        <v>2093</v>
      </c>
      <c r="B16" s="47">
        <v>4</v>
      </c>
      <c r="C16" s="48">
        <v>4</v>
      </c>
      <c r="D16" s="49">
        <f>SUM(D13:D15)</f>
        <v>0</v>
      </c>
      <c r="E16" s="49">
        <f>SUM(E13:E15)</f>
        <v>0</v>
      </c>
      <c r="F16" s="34" t="s">
        <v>163</v>
      </c>
      <c r="I16" s="46"/>
      <c r="J16" s="46"/>
      <c r="N16" s="314">
        <f t="shared" si="0"/>
        <v>0</v>
      </c>
      <c r="O16" s="314">
        <f t="shared" si="1"/>
        <v>0</v>
      </c>
      <c r="AV16" s="3" t="s">
        <v>2365</v>
      </c>
      <c r="AW16" s="3" t="s">
        <v>2366</v>
      </c>
    </row>
    <row r="17" spans="1:49" x14ac:dyDescent="0.2">
      <c r="A17" s="50" t="s">
        <v>2094</v>
      </c>
      <c r="B17" s="50"/>
      <c r="C17" s="50"/>
      <c r="D17" s="51"/>
      <c r="E17" s="51"/>
      <c r="F17" s="34" t="s">
        <v>24</v>
      </c>
      <c r="I17" s="46"/>
      <c r="J17" s="46"/>
      <c r="N17" s="314">
        <f t="shared" si="0"/>
        <v>0</v>
      </c>
      <c r="O17" s="314">
        <f t="shared" si="1"/>
        <v>0</v>
      </c>
    </row>
    <row r="18" spans="1:49" ht="42" x14ac:dyDescent="0.2">
      <c r="A18" s="43" t="s">
        <v>2115</v>
      </c>
      <c r="B18" s="43">
        <v>5</v>
      </c>
      <c r="C18" s="44">
        <v>5</v>
      </c>
      <c r="D18" s="45">
        <f>ROUND(SUMIF('Trial Balance'!N:N,F18,'Trial Balance'!H:H),0)</f>
        <v>0</v>
      </c>
      <c r="E18" s="45">
        <f>ROUND(SUMIF('Trial Balance'!N:N,F18,'Trial Balance'!K:K),0)+G18</f>
        <v>0</v>
      </c>
      <c r="F18" s="34" t="s">
        <v>76</v>
      </c>
      <c r="I18" s="46">
        <f>SUMIF('Trial Balance'!$N:$N,F18,'Trial Balance'!H:H)</f>
        <v>0</v>
      </c>
      <c r="J18" s="46">
        <f>SUMIF('Trial Balance'!$N:$N,F18,'Trial Balance'!K:K)</f>
        <v>0</v>
      </c>
      <c r="N18" s="314">
        <f t="shared" si="0"/>
        <v>0</v>
      </c>
      <c r="O18" s="314">
        <f t="shared" si="1"/>
        <v>0</v>
      </c>
      <c r="AV18" s="3" t="s">
        <v>2367</v>
      </c>
      <c r="AW18" s="3" t="s">
        <v>2368</v>
      </c>
    </row>
    <row r="19" spans="1:49" ht="73.5" x14ac:dyDescent="0.2">
      <c r="A19" s="52" t="s">
        <v>2116</v>
      </c>
      <c r="B19" s="52">
        <v>6</v>
      </c>
      <c r="C19" s="53" t="s">
        <v>164</v>
      </c>
      <c r="D19" s="45">
        <f>ROUND(SUMIF('Trial Balance'!N:N,F19,'Trial Balance'!H:H),0)</f>
        <v>0</v>
      </c>
      <c r="E19" s="45">
        <f>ROUND(SUMIF('Trial Balance'!N:N,F19,'Trial Balance'!K:K),0)+G19</f>
        <v>0</v>
      </c>
      <c r="F19" s="34" t="s">
        <v>83</v>
      </c>
      <c r="I19" s="46">
        <f>SUMIF('Trial Balance'!$N:$N,F19,'Trial Balance'!H:H)</f>
        <v>0</v>
      </c>
      <c r="J19" s="46">
        <f>SUMIF('Trial Balance'!$N:$N,F19,'Trial Balance'!K:K)</f>
        <v>0</v>
      </c>
      <c r="N19" s="314">
        <f t="shared" si="0"/>
        <v>0</v>
      </c>
      <c r="O19" s="314">
        <f t="shared" si="1"/>
        <v>0</v>
      </c>
      <c r="AV19" s="3" t="s">
        <v>2369</v>
      </c>
      <c r="AW19" s="3" t="s">
        <v>2370</v>
      </c>
    </row>
    <row r="20" spans="1:49" ht="21" x14ac:dyDescent="0.2">
      <c r="A20" s="52" t="s">
        <v>2095</v>
      </c>
      <c r="B20" s="52">
        <v>7</v>
      </c>
      <c r="C20" s="53" t="s">
        <v>165</v>
      </c>
      <c r="D20" s="45">
        <f>ROUND(SUMIF('Trial Balance'!N:N,F20,'Trial Balance'!H:H),0)</f>
        <v>0</v>
      </c>
      <c r="E20" s="45">
        <f>ROUND(SUMIF('Trial Balance'!N:N,F20,'Trial Balance'!K:K),0)+G20</f>
        <v>0</v>
      </c>
      <c r="F20" s="34" t="s">
        <v>166</v>
      </c>
      <c r="I20" s="46">
        <f>SUMIF('Trial Balance'!$N:$N,F20,'Trial Balance'!H:H)</f>
        <v>0</v>
      </c>
      <c r="J20" s="46">
        <f>SUMIF('Trial Balance'!$N:$N,F20,'Trial Balance'!K:K)</f>
        <v>0</v>
      </c>
      <c r="N20" s="314">
        <f t="shared" si="0"/>
        <v>0</v>
      </c>
      <c r="O20" s="314">
        <f t="shared" si="1"/>
        <v>0</v>
      </c>
      <c r="AV20" s="3" t="s">
        <v>2371</v>
      </c>
      <c r="AW20" s="3" t="s">
        <v>2372</v>
      </c>
    </row>
    <row r="21" spans="1:49" x14ac:dyDescent="0.2">
      <c r="A21" s="54" t="s">
        <v>2096</v>
      </c>
      <c r="B21" s="54">
        <v>8</v>
      </c>
      <c r="C21" s="55">
        <v>6</v>
      </c>
      <c r="D21" s="49">
        <f>D19+D20</f>
        <v>0</v>
      </c>
      <c r="E21" s="49">
        <f>E19+E20</f>
        <v>0</v>
      </c>
      <c r="I21" s="46"/>
      <c r="J21" s="46"/>
      <c r="N21" s="314">
        <f t="shared" si="0"/>
        <v>0</v>
      </c>
      <c r="O21" s="314">
        <f t="shared" si="1"/>
        <v>0</v>
      </c>
      <c r="AV21" s="3" t="s">
        <v>2373</v>
      </c>
      <c r="AW21" s="3" t="s">
        <v>2374</v>
      </c>
    </row>
    <row r="22" spans="1:49" ht="21" x14ac:dyDescent="0.2">
      <c r="A22" s="43" t="s">
        <v>2117</v>
      </c>
      <c r="B22" s="43">
        <v>9</v>
      </c>
      <c r="C22" s="44">
        <v>7</v>
      </c>
      <c r="D22" s="45">
        <f>ROUND(SUMIF('Trial Balance'!N:N,F22,'Trial Balance'!H:H),0)</f>
        <v>0</v>
      </c>
      <c r="E22" s="45">
        <f>ROUND(SUMIF('Trial Balance'!N:N,F22,'Trial Balance'!K:K),0)+G22</f>
        <v>0</v>
      </c>
      <c r="F22" s="34" t="s">
        <v>167</v>
      </c>
      <c r="I22" s="46">
        <f>SUMIF('Trial Balance'!$N:$N,F22,'Trial Balance'!H:H)</f>
        <v>0</v>
      </c>
      <c r="J22" s="46">
        <f>SUMIF('Trial Balance'!$N:$N,F22,'Trial Balance'!K:K)</f>
        <v>0</v>
      </c>
      <c r="N22" s="314">
        <f t="shared" si="0"/>
        <v>0</v>
      </c>
      <c r="O22" s="314">
        <f t="shared" si="1"/>
        <v>0</v>
      </c>
      <c r="AV22" s="3" t="s">
        <v>2375</v>
      </c>
      <c r="AW22" s="3" t="s">
        <v>2376</v>
      </c>
    </row>
    <row r="23" spans="1:49" ht="21" x14ac:dyDescent="0.2">
      <c r="A23" s="43" t="s">
        <v>2118</v>
      </c>
      <c r="B23" s="43">
        <v>10</v>
      </c>
      <c r="C23" s="44">
        <v>8</v>
      </c>
      <c r="D23" s="45">
        <f>ROUND(SUMIF('Trial Balance'!N:N,F23,'Trial Balance'!H:H),0)</f>
        <v>0</v>
      </c>
      <c r="E23" s="45">
        <f>ROUND(SUMIF('Trial Balance'!N:N,F23,'Trial Balance'!K:K),0)+G23</f>
        <v>0</v>
      </c>
      <c r="F23" s="34" t="s">
        <v>34</v>
      </c>
      <c r="I23" s="46">
        <f>SUMIF('Trial Balance'!$N:$N,F23,'Trial Balance'!H:H)</f>
        <v>0</v>
      </c>
      <c r="J23" s="46">
        <f>SUMIF('Trial Balance'!$N:$N,F23,'Trial Balance'!K:K)</f>
        <v>0</v>
      </c>
      <c r="N23" s="314">
        <f t="shared" si="0"/>
        <v>0</v>
      </c>
      <c r="O23" s="314">
        <f t="shared" si="1"/>
        <v>0</v>
      </c>
      <c r="AV23" s="3" t="s">
        <v>2377</v>
      </c>
      <c r="AW23" s="3" t="s">
        <v>2378</v>
      </c>
    </row>
    <row r="24" spans="1:49" x14ac:dyDescent="0.2">
      <c r="A24" s="47" t="s">
        <v>2097</v>
      </c>
      <c r="B24" s="47">
        <v>11</v>
      </c>
      <c r="C24" s="48">
        <v>9</v>
      </c>
      <c r="D24" s="49">
        <f>SUM(D18:D20,D22:D23)</f>
        <v>0</v>
      </c>
      <c r="E24" s="49">
        <f>SUM(E18:E20,E22:E23)</f>
        <v>0</v>
      </c>
      <c r="F24" s="34" t="s">
        <v>168</v>
      </c>
      <c r="I24" s="46"/>
      <c r="J24" s="46"/>
      <c r="N24" s="314">
        <f t="shared" si="0"/>
        <v>0</v>
      </c>
      <c r="O24" s="314">
        <f t="shared" si="1"/>
        <v>0</v>
      </c>
      <c r="AV24" s="3" t="s">
        <v>2379</v>
      </c>
      <c r="AW24" s="3" t="s">
        <v>2380</v>
      </c>
    </row>
    <row r="25" spans="1:49" x14ac:dyDescent="0.2">
      <c r="A25" s="47" t="s">
        <v>2098</v>
      </c>
      <c r="B25" s="47">
        <v>12</v>
      </c>
      <c r="C25" s="48">
        <v>10</v>
      </c>
      <c r="D25" s="49">
        <f>D26+D27</f>
        <v>0</v>
      </c>
      <c r="E25" s="49">
        <f>E26+E27</f>
        <v>0</v>
      </c>
      <c r="F25" s="34" t="s">
        <v>169</v>
      </c>
      <c r="I25" s="46"/>
      <c r="J25" s="46"/>
      <c r="N25" s="314">
        <f t="shared" si="0"/>
        <v>0</v>
      </c>
      <c r="O25" s="314">
        <f t="shared" si="1"/>
        <v>0</v>
      </c>
      <c r="AV25" s="3" t="s">
        <v>2381</v>
      </c>
      <c r="AW25" s="3" t="s">
        <v>2382</v>
      </c>
    </row>
    <row r="26" spans="1:49" x14ac:dyDescent="0.2">
      <c r="A26" s="43" t="s">
        <v>2099</v>
      </c>
      <c r="B26" s="43">
        <v>13</v>
      </c>
      <c r="C26" s="43">
        <v>11</v>
      </c>
      <c r="D26" s="45">
        <f>ROUND(SUMIF('Trial Balance'!N:N,F26,'Trial Balance'!H:H),0)</f>
        <v>0</v>
      </c>
      <c r="E26" s="45">
        <f>ROUND(SUMIF('Trial Balance'!N:N,F26,'Trial Balance'!K:K),0)+G26</f>
        <v>0</v>
      </c>
      <c r="F26" s="34" t="s">
        <v>101</v>
      </c>
      <c r="I26" s="46">
        <f>SUMIF('Trial Balance'!$N:$N,F26,'Trial Balance'!H:H)</f>
        <v>0</v>
      </c>
      <c r="J26" s="46">
        <f>SUMIF('Trial Balance'!$N:$N,F26,'Trial Balance'!K:K)</f>
        <v>0</v>
      </c>
      <c r="N26" s="314">
        <f t="shared" si="0"/>
        <v>0</v>
      </c>
      <c r="O26" s="314">
        <f t="shared" si="1"/>
        <v>0</v>
      </c>
      <c r="AV26" s="3" t="s">
        <v>2383</v>
      </c>
      <c r="AW26" s="3" t="s">
        <v>2384</v>
      </c>
    </row>
    <row r="27" spans="1:49" x14ac:dyDescent="0.2">
      <c r="A27" s="43" t="s">
        <v>2100</v>
      </c>
      <c r="B27" s="43">
        <f>B26+1</f>
        <v>14</v>
      </c>
      <c r="C27" s="43">
        <v>12</v>
      </c>
      <c r="D27" s="45">
        <f>ROUND(SUMIF('Trial Balance'!N:N,F27,'Trial Balance'!H:H),0)</f>
        <v>0</v>
      </c>
      <c r="E27" s="45">
        <f>ROUND(SUMIF('Trial Balance'!N:N,F27,'Trial Balance'!K:K),0)+G27</f>
        <v>0</v>
      </c>
      <c r="F27" s="34" t="s">
        <v>170</v>
      </c>
      <c r="I27" s="46">
        <f>SUMIF('Trial Balance'!$N:$N,F27,'Trial Balance'!H:H)</f>
        <v>0</v>
      </c>
      <c r="J27" s="46">
        <f>SUMIF('Trial Balance'!$N:$N,F27,'Trial Balance'!K:K)</f>
        <v>0</v>
      </c>
      <c r="N27" s="314">
        <f t="shared" si="0"/>
        <v>0</v>
      </c>
      <c r="O27" s="314">
        <f t="shared" si="1"/>
        <v>0</v>
      </c>
      <c r="AV27" s="3" t="s">
        <v>2385</v>
      </c>
      <c r="AW27" s="3" t="s">
        <v>2386</v>
      </c>
    </row>
    <row r="28" spans="1:49" ht="42" x14ac:dyDescent="0.2">
      <c r="A28" s="43" t="s">
        <v>2101</v>
      </c>
      <c r="B28" s="43">
        <f>B27+1</f>
        <v>15</v>
      </c>
      <c r="C28" s="43">
        <v>13</v>
      </c>
      <c r="D28" s="45">
        <f>-ROUND(SUMIF('Trial Balance'!N:N,F28,'Trial Balance'!H:H),0)</f>
        <v>0</v>
      </c>
      <c r="E28" s="45">
        <f>-ROUND(SUMIF('Trial Balance'!N:N,F28,'Trial Balance'!K:K),0)+G28</f>
        <v>0</v>
      </c>
      <c r="F28" s="34" t="s">
        <v>29</v>
      </c>
      <c r="I28" s="46">
        <f>SUMIF('Trial Balance'!$N:$N,F28,'Trial Balance'!H:H)</f>
        <v>0</v>
      </c>
      <c r="J28" s="46">
        <f>SUMIF('Trial Balance'!$N:$N,F28,'Trial Balance'!K:K)</f>
        <v>0</v>
      </c>
      <c r="N28" s="314">
        <f t="shared" si="0"/>
        <v>0</v>
      </c>
      <c r="O28" s="314">
        <f t="shared" si="1"/>
        <v>0</v>
      </c>
      <c r="AV28" s="3" t="s">
        <v>2387</v>
      </c>
      <c r="AW28" s="3" t="s">
        <v>2388</v>
      </c>
    </row>
    <row r="29" spans="1:49" ht="21" x14ac:dyDescent="0.2">
      <c r="A29" s="47" t="s">
        <v>2102</v>
      </c>
      <c r="B29" s="47">
        <v>16</v>
      </c>
      <c r="C29" s="47">
        <v>14</v>
      </c>
      <c r="D29" s="49">
        <f>D24+D26-D28-D35-D38-D41</f>
        <v>0</v>
      </c>
      <c r="E29" s="49">
        <f>E24+E26-E28-E35-E38-E41</f>
        <v>0</v>
      </c>
      <c r="F29" s="34" t="s">
        <v>171</v>
      </c>
      <c r="I29" s="46"/>
      <c r="J29" s="46"/>
      <c r="N29" s="314">
        <f t="shared" si="0"/>
        <v>0</v>
      </c>
      <c r="O29" s="314">
        <f t="shared" si="1"/>
        <v>0</v>
      </c>
      <c r="AV29" s="3" t="s">
        <v>2389</v>
      </c>
      <c r="AW29" s="3" t="s">
        <v>2390</v>
      </c>
    </row>
    <row r="30" spans="1:49" x14ac:dyDescent="0.2">
      <c r="A30" s="47" t="s">
        <v>2103</v>
      </c>
      <c r="B30" s="47">
        <v>17</v>
      </c>
      <c r="C30" s="47">
        <v>15</v>
      </c>
      <c r="D30" s="49">
        <f>D16+D27+D29</f>
        <v>0</v>
      </c>
      <c r="E30" s="49">
        <f>E16+E27+E29</f>
        <v>0</v>
      </c>
      <c r="F30" s="34" t="s">
        <v>172</v>
      </c>
      <c r="I30" s="46"/>
      <c r="J30" s="46"/>
      <c r="N30" s="314">
        <f t="shared" si="0"/>
        <v>0</v>
      </c>
      <c r="O30" s="314">
        <f t="shared" si="1"/>
        <v>0</v>
      </c>
      <c r="AV30" s="3" t="s">
        <v>2391</v>
      </c>
      <c r="AW30" s="3" t="s">
        <v>2392</v>
      </c>
    </row>
    <row r="31" spans="1:49" ht="52.5" x14ac:dyDescent="0.2">
      <c r="A31" s="43" t="s">
        <v>2119</v>
      </c>
      <c r="B31" s="43">
        <v>18</v>
      </c>
      <c r="C31" s="43">
        <v>16</v>
      </c>
      <c r="D31" s="45">
        <f>-ROUND(SUMIF('Trial Balance'!N:N,F31,'Trial Balance'!H:H),0)</f>
        <v>0</v>
      </c>
      <c r="E31" s="45">
        <f>-ROUND(SUMIF('Trial Balance'!N:N,F31,'Trial Balance'!K:K),0)+G31</f>
        <v>0</v>
      </c>
      <c r="F31" s="34" t="s">
        <v>173</v>
      </c>
      <c r="I31" s="46">
        <f>SUMIF('Trial Balance'!$N:$N,F31,'Trial Balance'!H:H)</f>
        <v>0</v>
      </c>
      <c r="J31" s="46">
        <f>SUMIF('Trial Balance'!$N:$N,F31,'Trial Balance'!K:K)</f>
        <v>0</v>
      </c>
      <c r="N31" s="314">
        <f t="shared" si="0"/>
        <v>0</v>
      </c>
      <c r="O31" s="314">
        <f t="shared" si="1"/>
        <v>0</v>
      </c>
      <c r="AV31" s="3" t="s">
        <v>2393</v>
      </c>
      <c r="AW31" s="3" t="s">
        <v>2394</v>
      </c>
    </row>
    <row r="32" spans="1:49" x14ac:dyDescent="0.2">
      <c r="A32" s="43" t="s">
        <v>2120</v>
      </c>
      <c r="B32" s="43">
        <v>19</v>
      </c>
      <c r="C32" s="50">
        <v>17</v>
      </c>
      <c r="D32" s="45">
        <f>-ROUND(SUMIF('Trial Balance'!N:N,F32,'Trial Balance'!H:H),0)</f>
        <v>0</v>
      </c>
      <c r="E32" s="45">
        <f>-ROUND(SUMIF('Trial Balance'!N:N,F32,'Trial Balance'!K:K),0)+G32</f>
        <v>0</v>
      </c>
      <c r="F32" s="34" t="s">
        <v>174</v>
      </c>
      <c r="I32" s="46">
        <f>SUMIF('Trial Balance'!$N:$N,F32,'Trial Balance'!H:H)</f>
        <v>0</v>
      </c>
      <c r="J32" s="46">
        <f>SUMIF('Trial Balance'!$N:$N,F32,'Trial Balance'!K:K)</f>
        <v>0</v>
      </c>
      <c r="N32" s="314">
        <f t="shared" si="0"/>
        <v>0</v>
      </c>
      <c r="O32" s="314">
        <f t="shared" si="1"/>
        <v>0</v>
      </c>
      <c r="AV32" s="3" t="s">
        <v>2395</v>
      </c>
      <c r="AW32" s="3" t="s">
        <v>2396</v>
      </c>
    </row>
    <row r="33" spans="1:49" x14ac:dyDescent="0.2">
      <c r="A33" s="47" t="s">
        <v>2104</v>
      </c>
      <c r="B33" s="47">
        <v>20</v>
      </c>
      <c r="C33" s="47">
        <v>18</v>
      </c>
      <c r="D33" s="49">
        <f>D34+D37+D40+D43</f>
        <v>0</v>
      </c>
      <c r="E33" s="49">
        <f>E34+E37+E40+E43</f>
        <v>0</v>
      </c>
      <c r="F33" s="34" t="s">
        <v>175</v>
      </c>
      <c r="I33" s="46"/>
      <c r="J33" s="46"/>
      <c r="N33" s="314">
        <f t="shared" si="0"/>
        <v>0</v>
      </c>
      <c r="O33" s="314">
        <f t="shared" si="1"/>
        <v>0</v>
      </c>
      <c r="AV33" s="3" t="s">
        <v>2397</v>
      </c>
      <c r="AW33" s="3" t="s">
        <v>2398</v>
      </c>
    </row>
    <row r="34" spans="1:49" x14ac:dyDescent="0.2">
      <c r="A34" s="56" t="s">
        <v>2105</v>
      </c>
      <c r="B34" s="56">
        <v>21</v>
      </c>
      <c r="C34" s="47">
        <v>19</v>
      </c>
      <c r="D34" s="49">
        <f>D35+D36</f>
        <v>0</v>
      </c>
      <c r="E34" s="49">
        <f>E35+E36</f>
        <v>0</v>
      </c>
      <c r="F34" s="34" t="s">
        <v>176</v>
      </c>
      <c r="I34" s="46"/>
      <c r="J34" s="46"/>
      <c r="N34" s="314">
        <f t="shared" si="0"/>
        <v>0</v>
      </c>
      <c r="O34" s="314">
        <f t="shared" si="1"/>
        <v>0</v>
      </c>
      <c r="AV34" s="3" t="s">
        <v>2399</v>
      </c>
      <c r="AW34" s="3" t="s">
        <v>2400</v>
      </c>
    </row>
    <row r="35" spans="1:49" x14ac:dyDescent="0.2">
      <c r="A35" s="43" t="s">
        <v>2107</v>
      </c>
      <c r="B35" s="43">
        <v>22</v>
      </c>
      <c r="C35" s="43">
        <v>20</v>
      </c>
      <c r="D35" s="45">
        <f>-ROUND(SUMIF('Trial Balance'!N:N,F35,'Trial Balance'!H:H),0)</f>
        <v>0</v>
      </c>
      <c r="E35" s="45">
        <f>-ROUND(SUMIF('Trial Balance'!N:N,F35,'Trial Balance'!K:K),0)+G35</f>
        <v>0</v>
      </c>
      <c r="F35" s="34" t="s">
        <v>103</v>
      </c>
      <c r="I35" s="46">
        <f>SUMIF('Trial Balance'!$N:$N,F35,'Trial Balance'!H:H)</f>
        <v>0</v>
      </c>
      <c r="J35" s="46">
        <f>SUMIF('Trial Balance'!$N:$N,F35,'Trial Balance'!K:K)</f>
        <v>0</v>
      </c>
      <c r="N35" s="314">
        <f t="shared" si="0"/>
        <v>0</v>
      </c>
      <c r="O35" s="314">
        <f t="shared" si="1"/>
        <v>0</v>
      </c>
      <c r="AV35" s="3" t="s">
        <v>2401</v>
      </c>
      <c r="AW35" s="3" t="s">
        <v>2402</v>
      </c>
    </row>
    <row r="36" spans="1:49" x14ac:dyDescent="0.2">
      <c r="A36" s="43" t="s">
        <v>2106</v>
      </c>
      <c r="B36" s="43">
        <v>23</v>
      </c>
      <c r="C36" s="43">
        <v>21</v>
      </c>
      <c r="D36" s="45">
        <f>-ROUND(SUMIF('Trial Balance'!N:N,F36,'Trial Balance'!H:H),0)</f>
        <v>0</v>
      </c>
      <c r="E36" s="45">
        <f>-ROUND(SUMIF('Trial Balance'!N:N,F36,'Trial Balance'!K:K),0)+G36</f>
        <v>0</v>
      </c>
      <c r="F36" s="34" t="s">
        <v>177</v>
      </c>
      <c r="I36" s="46">
        <f>SUMIF('Trial Balance'!$N:$N,F36,'Trial Balance'!H:H)</f>
        <v>0</v>
      </c>
      <c r="J36" s="46">
        <f>SUMIF('Trial Balance'!$N:$N,F36,'Trial Balance'!K:K)</f>
        <v>0</v>
      </c>
      <c r="N36" s="314">
        <f t="shared" si="0"/>
        <v>0</v>
      </c>
      <c r="O36" s="314">
        <f t="shared" si="1"/>
        <v>0</v>
      </c>
      <c r="AV36" s="3" t="s">
        <v>2403</v>
      </c>
      <c r="AW36" s="3" t="s">
        <v>2404</v>
      </c>
    </row>
    <row r="37" spans="1:49" x14ac:dyDescent="0.2">
      <c r="A37" s="56" t="s">
        <v>2142</v>
      </c>
      <c r="B37" s="56">
        <v>24</v>
      </c>
      <c r="C37" s="47">
        <v>22</v>
      </c>
      <c r="D37" s="49">
        <f>D38+D39</f>
        <v>0</v>
      </c>
      <c r="E37" s="49">
        <f>E38+E39</f>
        <v>0</v>
      </c>
      <c r="F37" s="34" t="s">
        <v>178</v>
      </c>
      <c r="I37" s="46"/>
      <c r="J37" s="46"/>
      <c r="N37" s="314">
        <f t="shared" si="0"/>
        <v>0</v>
      </c>
      <c r="O37" s="314">
        <f t="shared" si="1"/>
        <v>0</v>
      </c>
      <c r="AV37" s="3" t="s">
        <v>2405</v>
      </c>
      <c r="AW37" s="3" t="s">
        <v>2406</v>
      </c>
    </row>
    <row r="38" spans="1:49" x14ac:dyDescent="0.2">
      <c r="A38" s="43" t="s">
        <v>2121</v>
      </c>
      <c r="B38" s="43">
        <v>25</v>
      </c>
      <c r="C38" s="43">
        <v>23</v>
      </c>
      <c r="D38" s="45">
        <f>-ROUND(SUMIF('Trial Balance'!N:N,F38,'Trial Balance'!H:H),0)</f>
        <v>0</v>
      </c>
      <c r="E38" s="45">
        <f>-ROUND(SUMIF('Trial Balance'!N:N,F38,'Trial Balance'!K:K),0)+G38</f>
        <v>0</v>
      </c>
      <c r="F38" s="34" t="s">
        <v>179</v>
      </c>
      <c r="I38" s="46">
        <f>SUMIF('Trial Balance'!$N:$N,F38,'Trial Balance'!H:H)</f>
        <v>0</v>
      </c>
      <c r="J38" s="46">
        <f>SUMIF('Trial Balance'!$N:$N,F38,'Trial Balance'!K:K)</f>
        <v>0</v>
      </c>
      <c r="N38" s="314">
        <f t="shared" si="0"/>
        <v>0</v>
      </c>
      <c r="O38" s="314">
        <f t="shared" si="1"/>
        <v>0</v>
      </c>
      <c r="AV38" s="3" t="s">
        <v>2407</v>
      </c>
      <c r="AW38" s="3" t="s">
        <v>2408</v>
      </c>
    </row>
    <row r="39" spans="1:49" x14ac:dyDescent="0.2">
      <c r="A39" s="43" t="s">
        <v>2122</v>
      </c>
      <c r="B39" s="43">
        <v>26</v>
      </c>
      <c r="C39" s="43">
        <v>24</v>
      </c>
      <c r="D39" s="45">
        <f>-ROUND(SUMIF('Trial Balance'!N:N,F39,'Trial Balance'!H:H),0)</f>
        <v>0</v>
      </c>
      <c r="E39" s="45">
        <f>-ROUND(SUMIF('Trial Balance'!N:N,F39,'Trial Balance'!K:K),0)+G39</f>
        <v>0</v>
      </c>
      <c r="F39" s="34" t="s">
        <v>180</v>
      </c>
      <c r="I39" s="46">
        <f>SUMIF('Trial Balance'!$N:$N,F39,'Trial Balance'!H:H)</f>
        <v>0</v>
      </c>
      <c r="J39" s="46">
        <f>SUMIF('Trial Balance'!$N:$N,F39,'Trial Balance'!K:K)</f>
        <v>0</v>
      </c>
      <c r="N39" s="314">
        <f t="shared" si="0"/>
        <v>0</v>
      </c>
      <c r="O39" s="314">
        <f t="shared" si="1"/>
        <v>0</v>
      </c>
      <c r="AV39" s="3" t="s">
        <v>2409</v>
      </c>
      <c r="AW39" s="3" t="s">
        <v>2410</v>
      </c>
    </row>
    <row r="40" spans="1:49" ht="21" x14ac:dyDescent="0.2">
      <c r="A40" s="56" t="s">
        <v>2108</v>
      </c>
      <c r="B40" s="56">
        <v>27</v>
      </c>
      <c r="C40" s="47">
        <v>25</v>
      </c>
      <c r="D40" s="49">
        <f>D41+D42</f>
        <v>0</v>
      </c>
      <c r="E40" s="49">
        <f>E41+E42</f>
        <v>0</v>
      </c>
      <c r="F40" s="34" t="s">
        <v>181</v>
      </c>
      <c r="I40" s="46"/>
      <c r="J40" s="46"/>
      <c r="N40" s="314">
        <f t="shared" si="0"/>
        <v>0</v>
      </c>
      <c r="O40" s="314">
        <f t="shared" si="1"/>
        <v>0</v>
      </c>
      <c r="AV40" s="3" t="s">
        <v>2411</v>
      </c>
      <c r="AW40" s="3" t="s">
        <v>2412</v>
      </c>
    </row>
    <row r="41" spans="1:49" x14ac:dyDescent="0.2">
      <c r="A41" s="43" t="s">
        <v>2123</v>
      </c>
      <c r="B41" s="43">
        <f>B40+1</f>
        <v>28</v>
      </c>
      <c r="C41" s="43">
        <v>26</v>
      </c>
      <c r="D41" s="45">
        <f>-ROUND(SUMIF('Trial Balance'!N:N,F41,'Trial Balance'!H:H),0)</f>
        <v>0</v>
      </c>
      <c r="E41" s="45">
        <f>-ROUND(SUMIF('Trial Balance'!N:N,F41,'Trial Balance'!K:K),0)+G41</f>
        <v>0</v>
      </c>
      <c r="F41" s="34" t="s">
        <v>182</v>
      </c>
      <c r="I41" s="46">
        <f>SUMIF('Trial Balance'!$N:$N,F41,'Trial Balance'!H:H)</f>
        <v>0</v>
      </c>
      <c r="J41" s="46">
        <f>SUMIF('Trial Balance'!$N:$N,F41,'Trial Balance'!K:K)</f>
        <v>0</v>
      </c>
      <c r="N41" s="314">
        <f t="shared" si="0"/>
        <v>0</v>
      </c>
      <c r="O41" s="314">
        <f t="shared" si="1"/>
        <v>0</v>
      </c>
      <c r="AV41" s="3" t="s">
        <v>2413</v>
      </c>
      <c r="AW41" s="3" t="s">
        <v>2414</v>
      </c>
    </row>
    <row r="42" spans="1:49" x14ac:dyDescent="0.2">
      <c r="A42" s="43" t="s">
        <v>2124</v>
      </c>
      <c r="B42" s="43">
        <f>B41+1</f>
        <v>29</v>
      </c>
      <c r="C42" s="43">
        <v>27</v>
      </c>
      <c r="D42" s="45">
        <f>-ROUND(SUMIF('Trial Balance'!N:N,F42,'Trial Balance'!H:H),0)</f>
        <v>0</v>
      </c>
      <c r="E42" s="45">
        <f>-ROUND(SUMIF('Trial Balance'!N:N,F42,'Trial Balance'!K:K),0)+G42</f>
        <v>0</v>
      </c>
      <c r="F42" s="34" t="s">
        <v>183</v>
      </c>
      <c r="I42" s="46">
        <f>SUMIF('Trial Balance'!$N:$N,F42,'Trial Balance'!H:H)</f>
        <v>0</v>
      </c>
      <c r="J42" s="46">
        <f>SUMIF('Trial Balance'!$N:$N,F42,'Trial Balance'!K:K)</f>
        <v>0</v>
      </c>
      <c r="N42" s="314">
        <f t="shared" si="0"/>
        <v>0</v>
      </c>
      <c r="O42" s="314">
        <f t="shared" si="1"/>
        <v>0</v>
      </c>
      <c r="AV42" s="3" t="s">
        <v>2415</v>
      </c>
      <c r="AW42" s="3" t="s">
        <v>2416</v>
      </c>
    </row>
    <row r="43" spans="1:49" x14ac:dyDescent="0.2">
      <c r="A43" s="43" t="s">
        <v>2125</v>
      </c>
      <c r="B43" s="43">
        <f>B42+1</f>
        <v>30</v>
      </c>
      <c r="C43" s="43">
        <v>28</v>
      </c>
      <c r="D43" s="45">
        <f>-ROUND(SUMIF('Trial Balance'!N:N,F43,'Trial Balance'!H:H),0)</f>
        <v>0</v>
      </c>
      <c r="E43" s="45">
        <f>-ROUND(SUMIF('Trial Balance'!N:N,F43,'Trial Balance'!K:K),0)+G43</f>
        <v>0</v>
      </c>
      <c r="F43" s="34" t="s">
        <v>184</v>
      </c>
      <c r="I43" s="46">
        <f>SUMIF('Trial Balance'!$N:$N,F43,'Trial Balance'!H:H)</f>
        <v>0</v>
      </c>
      <c r="J43" s="46">
        <f>SUMIF('Trial Balance'!$N:$N,F43,'Trial Balance'!K:K)</f>
        <v>0</v>
      </c>
      <c r="N43" s="314">
        <f t="shared" si="0"/>
        <v>0</v>
      </c>
      <c r="O43" s="314">
        <f t="shared" si="1"/>
        <v>0</v>
      </c>
      <c r="AV43" s="3" t="s">
        <v>2417</v>
      </c>
      <c r="AW43" s="3" t="s">
        <v>2418</v>
      </c>
    </row>
    <row r="44" spans="1:49" x14ac:dyDescent="0.2">
      <c r="A44" s="50" t="s">
        <v>2109</v>
      </c>
      <c r="B44" s="50"/>
      <c r="C44" s="50"/>
      <c r="D44" s="51"/>
      <c r="E44" s="51"/>
      <c r="F44" s="34" t="s">
        <v>24</v>
      </c>
      <c r="I44" s="46"/>
      <c r="J44" s="46"/>
      <c r="N44" s="314">
        <f t="shared" si="0"/>
        <v>0</v>
      </c>
      <c r="O44" s="314">
        <f t="shared" si="1"/>
        <v>0</v>
      </c>
    </row>
    <row r="45" spans="1:49" x14ac:dyDescent="0.2">
      <c r="A45" s="47" t="s">
        <v>2110</v>
      </c>
      <c r="B45" s="47">
        <v>31</v>
      </c>
      <c r="C45" s="47">
        <v>29</v>
      </c>
      <c r="D45" s="49">
        <f>SUM(D46:D50)</f>
        <v>0</v>
      </c>
      <c r="E45" s="49">
        <f>SUM(E46:E50)</f>
        <v>0</v>
      </c>
      <c r="F45" s="34" t="s">
        <v>185</v>
      </c>
      <c r="I45" s="46"/>
      <c r="J45" s="46"/>
      <c r="N45" s="314">
        <f t="shared" si="0"/>
        <v>0</v>
      </c>
      <c r="O45" s="314">
        <f t="shared" si="1"/>
        <v>0</v>
      </c>
      <c r="AV45" s="3" t="s">
        <v>2419</v>
      </c>
      <c r="AW45" s="3" t="s">
        <v>2420</v>
      </c>
    </row>
    <row r="46" spans="1:49" x14ac:dyDescent="0.2">
      <c r="A46" s="43" t="s">
        <v>2126</v>
      </c>
      <c r="B46" s="43">
        <f>B45+1</f>
        <v>32</v>
      </c>
      <c r="C46" s="43">
        <v>30</v>
      </c>
      <c r="D46" s="45">
        <f>-ROUND(SUMIF('Trial Balance'!N:N,F46,'Trial Balance'!H:H),0)</f>
        <v>0</v>
      </c>
      <c r="E46" s="45">
        <f>-ROUND(SUMIF('Trial Balance'!N:N,F46,'Trial Balance'!K:K),0)+G46</f>
        <v>0</v>
      </c>
      <c r="F46" s="34" t="s">
        <v>54</v>
      </c>
      <c r="I46" s="46">
        <f>SUMIF('Trial Balance'!$N:$N,F46,'Trial Balance'!H:H)</f>
        <v>0</v>
      </c>
      <c r="J46" s="46">
        <f>SUMIF('Trial Balance'!$N:$N,F46,'Trial Balance'!K:K)</f>
        <v>0</v>
      </c>
      <c r="N46" s="314">
        <f t="shared" si="0"/>
        <v>0</v>
      </c>
      <c r="O46" s="314">
        <f t="shared" si="1"/>
        <v>0</v>
      </c>
      <c r="AV46" s="3" t="s">
        <v>2421</v>
      </c>
      <c r="AW46" s="3" t="s">
        <v>2422</v>
      </c>
    </row>
    <row r="47" spans="1:49" x14ac:dyDescent="0.2">
      <c r="A47" s="43" t="s">
        <v>2127</v>
      </c>
      <c r="B47" s="43">
        <f t="shared" ref="B47:B61" si="2">B46+1</f>
        <v>33</v>
      </c>
      <c r="C47" s="43">
        <v>31</v>
      </c>
      <c r="D47" s="45">
        <f>-ROUND(SUMIF('Trial Balance'!N:N,F47,'Trial Balance'!H:H),0)</f>
        <v>0</v>
      </c>
      <c r="E47" s="45">
        <f>-ROUND(SUMIF('Trial Balance'!N:N,F47,'Trial Balance'!K:K),0)+G47</f>
        <v>0</v>
      </c>
      <c r="F47" s="34" t="s">
        <v>186</v>
      </c>
      <c r="I47" s="46">
        <f>SUMIF('Trial Balance'!$N:$N,F47,'Trial Balance'!H:H)</f>
        <v>0</v>
      </c>
      <c r="J47" s="46">
        <f>SUMIF('Trial Balance'!$N:$N,F47,'Trial Balance'!K:K)</f>
        <v>0</v>
      </c>
      <c r="N47" s="314">
        <f t="shared" si="0"/>
        <v>0</v>
      </c>
      <c r="O47" s="314">
        <f t="shared" si="1"/>
        <v>0</v>
      </c>
      <c r="AV47" s="3" t="s">
        <v>2423</v>
      </c>
      <c r="AW47" s="3" t="s">
        <v>2424</v>
      </c>
    </row>
    <row r="48" spans="1:49" x14ac:dyDescent="0.2">
      <c r="A48" s="43" t="s">
        <v>2128</v>
      </c>
      <c r="B48" s="43">
        <f t="shared" si="2"/>
        <v>34</v>
      </c>
      <c r="C48" s="43">
        <v>32</v>
      </c>
      <c r="D48" s="45">
        <f>-ROUND(SUMIF('Trial Balance'!N:N,F48,'Trial Balance'!H:H),0)</f>
        <v>0</v>
      </c>
      <c r="E48" s="45">
        <f>-ROUND(SUMIF('Trial Balance'!N:N,F48,'Trial Balance'!K:K),0)+G48</f>
        <v>0</v>
      </c>
      <c r="F48" s="34" t="s">
        <v>187</v>
      </c>
      <c r="I48" s="46">
        <f>SUMIF('Trial Balance'!$N:$N,F48,'Trial Balance'!H:H)</f>
        <v>0</v>
      </c>
      <c r="J48" s="46">
        <f>SUMIF('Trial Balance'!$N:$N,F48,'Trial Balance'!K:K)</f>
        <v>0</v>
      </c>
      <c r="N48" s="314">
        <f t="shared" si="0"/>
        <v>0</v>
      </c>
      <c r="O48" s="314">
        <f t="shared" si="1"/>
        <v>0</v>
      </c>
      <c r="AV48" s="3" t="s">
        <v>2425</v>
      </c>
      <c r="AW48" s="3" t="s">
        <v>2426</v>
      </c>
    </row>
    <row r="49" spans="1:49" x14ac:dyDescent="0.2">
      <c r="A49" s="43" t="s">
        <v>2129</v>
      </c>
      <c r="B49" s="43">
        <f t="shared" si="2"/>
        <v>35</v>
      </c>
      <c r="C49" s="43">
        <v>33</v>
      </c>
      <c r="D49" s="45">
        <f>-ROUND(SUMIF('Trial Balance'!N:N,F49,'Trial Balance'!H:H),0)</f>
        <v>0</v>
      </c>
      <c r="E49" s="45">
        <f>-ROUND(SUMIF('Trial Balance'!N:N,F49,'Trial Balance'!K:K),0)+G49</f>
        <v>0</v>
      </c>
      <c r="F49" s="34" t="s">
        <v>188</v>
      </c>
      <c r="I49" s="46">
        <f>SUMIF('Trial Balance'!$N:$N,F49,'Trial Balance'!H:H)</f>
        <v>0</v>
      </c>
      <c r="J49" s="46">
        <f>SUMIF('Trial Balance'!$N:$N,F49,'Trial Balance'!K:K)</f>
        <v>0</v>
      </c>
      <c r="N49" s="314">
        <f t="shared" si="0"/>
        <v>0</v>
      </c>
      <c r="O49" s="314">
        <f t="shared" si="1"/>
        <v>0</v>
      </c>
      <c r="AV49" s="3" t="s">
        <v>2427</v>
      </c>
      <c r="AW49" s="3" t="s">
        <v>2428</v>
      </c>
    </row>
    <row r="50" spans="1:49" x14ac:dyDescent="0.2">
      <c r="A50" s="43" t="s">
        <v>2130</v>
      </c>
      <c r="B50" s="43">
        <f t="shared" si="2"/>
        <v>36</v>
      </c>
      <c r="C50" s="43">
        <v>34</v>
      </c>
      <c r="D50" s="45">
        <f>-ROUND(SUMIF('Trial Balance'!N:N,F50,'Trial Balance'!H:H),0)</f>
        <v>0</v>
      </c>
      <c r="E50" s="45">
        <f>-ROUND(SUMIF('Trial Balance'!N:N,F50,'Trial Balance'!K:K),0)+G50</f>
        <v>0</v>
      </c>
      <c r="F50" s="34" t="s">
        <v>189</v>
      </c>
      <c r="I50" s="46">
        <f>SUMIF('Trial Balance'!$N:$N,F50,'Trial Balance'!H:H)</f>
        <v>0</v>
      </c>
      <c r="J50" s="46">
        <f>SUMIF('Trial Balance'!$N:$N,F50,'Trial Balance'!K:K)</f>
        <v>0</v>
      </c>
      <c r="N50" s="314">
        <f t="shared" si="0"/>
        <v>0</v>
      </c>
      <c r="O50" s="314">
        <f t="shared" si="1"/>
        <v>0</v>
      </c>
      <c r="AV50" s="3" t="s">
        <v>2429</v>
      </c>
      <c r="AW50" s="3" t="s">
        <v>2430</v>
      </c>
    </row>
    <row r="51" spans="1:49" x14ac:dyDescent="0.2">
      <c r="A51" s="43" t="s">
        <v>2131</v>
      </c>
      <c r="B51" s="43">
        <f t="shared" si="2"/>
        <v>37</v>
      </c>
      <c r="C51" s="43">
        <v>35</v>
      </c>
      <c r="D51" s="45">
        <f>-ROUND(SUMIF('Trial Balance'!N:N,F51,'Trial Balance'!H:H),0)</f>
        <v>0</v>
      </c>
      <c r="E51" s="45">
        <f>-ROUND(SUMIF('Trial Balance'!N:N,F51,'Trial Balance'!K:K),0)+G51</f>
        <v>0</v>
      </c>
      <c r="F51" s="34" t="s">
        <v>190</v>
      </c>
      <c r="I51" s="46">
        <f>SUMIF('Trial Balance'!$N:$N,F51,'Trial Balance'!H:H)</f>
        <v>0</v>
      </c>
      <c r="J51" s="46">
        <f>SUMIF('Trial Balance'!$N:$N,F51,'Trial Balance'!K:K)</f>
        <v>0</v>
      </c>
      <c r="N51" s="314">
        <f t="shared" si="0"/>
        <v>0</v>
      </c>
      <c r="O51" s="314">
        <f t="shared" si="1"/>
        <v>0</v>
      </c>
      <c r="AV51" s="3" t="s">
        <v>2431</v>
      </c>
      <c r="AW51" s="3" t="s">
        <v>2432</v>
      </c>
    </row>
    <row r="52" spans="1:49" x14ac:dyDescent="0.2">
      <c r="A52" s="43" t="s">
        <v>2132</v>
      </c>
      <c r="B52" s="43">
        <f t="shared" si="2"/>
        <v>38</v>
      </c>
      <c r="C52" s="43">
        <v>36</v>
      </c>
      <c r="D52" s="45">
        <f>-ROUND(SUMIF('Trial Balance'!N:N,F52,'Trial Balance'!H:H),0)</f>
        <v>0</v>
      </c>
      <c r="E52" s="45">
        <f>-ROUND(SUMIF('Trial Balance'!N:N,F52,'Trial Balance'!K:K),0)+G52</f>
        <v>0</v>
      </c>
      <c r="F52" s="34" t="s">
        <v>191</v>
      </c>
      <c r="I52" s="46">
        <f>SUMIF('Trial Balance'!$N:$N,F52,'Trial Balance'!H:H)</f>
        <v>0</v>
      </c>
      <c r="J52" s="46">
        <f>SUMIF('Trial Balance'!$N:$N,F52,'Trial Balance'!K:K)</f>
        <v>0</v>
      </c>
      <c r="N52" s="314">
        <f t="shared" si="0"/>
        <v>0</v>
      </c>
      <c r="O52" s="314">
        <f t="shared" si="1"/>
        <v>0</v>
      </c>
      <c r="AV52" s="3" t="s">
        <v>2433</v>
      </c>
      <c r="AW52" s="3" t="s">
        <v>2434</v>
      </c>
    </row>
    <row r="53" spans="1:49" x14ac:dyDescent="0.2">
      <c r="A53" s="43" t="s">
        <v>2133</v>
      </c>
      <c r="B53" s="43">
        <f t="shared" si="2"/>
        <v>39</v>
      </c>
      <c r="C53" s="43">
        <v>37</v>
      </c>
      <c r="D53" s="45">
        <f>-ROUND(SUMIF('Trial Balance'!N:N,F53,'Trial Balance'!H:H),0)</f>
        <v>0</v>
      </c>
      <c r="E53" s="45">
        <f>-ROUND(SUMIF('Trial Balance'!N:N,F53,'Trial Balance'!K:K),0)+G53</f>
        <v>0</v>
      </c>
      <c r="F53" s="34" t="s">
        <v>56</v>
      </c>
      <c r="I53" s="46">
        <f>SUMIF('Trial Balance'!$N:$N,F53,'Trial Balance'!H:H)</f>
        <v>0</v>
      </c>
      <c r="J53" s="46">
        <f>SUMIF('Trial Balance'!$N:$N,F53,'Trial Balance'!K:K)</f>
        <v>0</v>
      </c>
      <c r="N53" s="314">
        <f t="shared" si="0"/>
        <v>0</v>
      </c>
      <c r="O53" s="314">
        <f t="shared" si="1"/>
        <v>0</v>
      </c>
      <c r="AV53" s="3" t="s">
        <v>2435</v>
      </c>
      <c r="AW53" s="3" t="s">
        <v>2436</v>
      </c>
    </row>
    <row r="54" spans="1:49" x14ac:dyDescent="0.2">
      <c r="A54" s="43" t="s">
        <v>2134</v>
      </c>
      <c r="B54" s="43">
        <f t="shared" si="2"/>
        <v>40</v>
      </c>
      <c r="C54" s="43">
        <v>38</v>
      </c>
      <c r="D54" s="45">
        <f>-ROUND(SUMIF('Trial Balance'!N:N,F54,'Trial Balance'!H:H),0)</f>
        <v>0</v>
      </c>
      <c r="E54" s="45">
        <f>-ROUND(SUMIF('Trial Balance'!N:N,F54,'Trial Balance'!K:K),0)+G54</f>
        <v>0</v>
      </c>
      <c r="F54" s="34" t="s">
        <v>192</v>
      </c>
      <c r="I54" s="46">
        <f>SUMIF('Trial Balance'!$N:$N,F54,'Trial Balance'!H:H)</f>
        <v>0</v>
      </c>
      <c r="J54" s="46">
        <f>SUMIF('Trial Balance'!$N:$N,F54,'Trial Balance'!K:K)</f>
        <v>0</v>
      </c>
      <c r="N54" s="314">
        <f t="shared" si="0"/>
        <v>0</v>
      </c>
      <c r="O54" s="314">
        <f t="shared" si="1"/>
        <v>0</v>
      </c>
      <c r="AV54" s="3" t="s">
        <v>2437</v>
      </c>
      <c r="AW54" s="3" t="s">
        <v>2438</v>
      </c>
    </row>
    <row r="55" spans="1:49" x14ac:dyDescent="0.2">
      <c r="A55" s="43" t="s">
        <v>2111</v>
      </c>
      <c r="B55" s="43">
        <f t="shared" si="2"/>
        <v>41</v>
      </c>
      <c r="C55" s="43">
        <v>39</v>
      </c>
      <c r="D55" s="45">
        <f>-ROUND(SUMIF('Trial Balance'!N:N,F55,'Trial Balance'!H:H),0)</f>
        <v>0</v>
      </c>
      <c r="E55" s="45">
        <f>-ROUND(SUMIF('Trial Balance'!N:N,F55,'Trial Balance'!K:K),0)+G55</f>
        <v>0</v>
      </c>
      <c r="F55" s="34" t="s">
        <v>193</v>
      </c>
      <c r="I55" s="46">
        <f>SUMIF('Trial Balance'!$N:$N,F55,'Trial Balance'!H:H)</f>
        <v>0</v>
      </c>
      <c r="J55" s="46">
        <f>SUMIF('Trial Balance'!$N:$N,F55,'Trial Balance'!K:K)</f>
        <v>0</v>
      </c>
      <c r="N55" s="314">
        <f t="shared" si="0"/>
        <v>0</v>
      </c>
      <c r="O55" s="314">
        <f t="shared" si="1"/>
        <v>0</v>
      </c>
      <c r="AV55" s="3" t="s">
        <v>2439</v>
      </c>
      <c r="AW55" s="3" t="s">
        <v>2440</v>
      </c>
    </row>
    <row r="56" spans="1:49" x14ac:dyDescent="0.2">
      <c r="A56" s="43" t="s">
        <v>2112</v>
      </c>
      <c r="B56" s="43">
        <f t="shared" si="2"/>
        <v>42</v>
      </c>
      <c r="C56" s="43">
        <v>40</v>
      </c>
      <c r="D56" s="45">
        <f>-ROUND(SUMIF('Trial Balance'!N:N,F56,'Trial Balance'!H:H),0)</f>
        <v>0</v>
      </c>
      <c r="E56" s="45">
        <f>-ROUND(SUMIF('Trial Balance'!N:N,F56,'Trial Balance'!K:K),0)+G56</f>
        <v>0</v>
      </c>
      <c r="F56" s="34" t="s">
        <v>194</v>
      </c>
      <c r="I56" s="46">
        <f>SUMIF('Trial Balance'!$N:$N,F56,'Trial Balance'!H:H)</f>
        <v>0</v>
      </c>
      <c r="J56" s="46">
        <f>SUMIF('Trial Balance'!$N:$N,F56,'Trial Balance'!K:K)</f>
        <v>0</v>
      </c>
      <c r="N56" s="314">
        <f t="shared" si="0"/>
        <v>0</v>
      </c>
      <c r="O56" s="314">
        <f t="shared" si="1"/>
        <v>0</v>
      </c>
      <c r="AV56" s="3" t="s">
        <v>2441</v>
      </c>
      <c r="AW56" s="3" t="s">
        <v>2442</v>
      </c>
    </row>
    <row r="57" spans="1:49" x14ac:dyDescent="0.2">
      <c r="A57" s="50" t="s">
        <v>2135</v>
      </c>
      <c r="B57" s="43">
        <f t="shared" si="2"/>
        <v>43</v>
      </c>
      <c r="C57" s="43">
        <v>41</v>
      </c>
      <c r="D57" s="45">
        <f>ABS(ROUND(SUMIF('Trial Balance'!$S$3:$S$4,F57,'Trial Balance'!$R$3:$R$4),0))</f>
        <v>0</v>
      </c>
      <c r="E57" s="45">
        <f>ABS(ROUND(SUMIF('Trial Balance'!$Q$3:$Q$4,F57,'Trial Balance'!$P$3:$P$4),0))+H123</f>
        <v>0</v>
      </c>
      <c r="F57" s="34" t="s">
        <v>37</v>
      </c>
      <c r="I57" s="46">
        <f>IF(SUMIF('Trial Balance'!D:D,"117",'Trial Balance'!H:H)&lt;0,SUMIF('Trial Balance'!D:D,"117",'Trial Balance'!H:H),0)</f>
        <v>0</v>
      </c>
      <c r="J57" s="46">
        <f>IF(SUMIF('Trial Balance'!D:D,"117",'Trial Balance'!K:K)&lt;0,SUMIF('Trial Balance'!D:D,"117",'Trial Balance'!K:K),0)</f>
        <v>0</v>
      </c>
      <c r="N57" s="314">
        <f t="shared" si="0"/>
        <v>0</v>
      </c>
      <c r="O57" s="314">
        <f t="shared" si="1"/>
        <v>0</v>
      </c>
      <c r="AV57" s="3" t="s">
        <v>2443</v>
      </c>
      <c r="AW57" s="3" t="s">
        <v>2444</v>
      </c>
    </row>
    <row r="58" spans="1:49" x14ac:dyDescent="0.2">
      <c r="A58" s="50" t="s">
        <v>2136</v>
      </c>
      <c r="B58" s="43">
        <f t="shared" si="2"/>
        <v>44</v>
      </c>
      <c r="C58" s="43">
        <v>42</v>
      </c>
      <c r="D58" s="45">
        <f>ABS(ROUND(SUMIF('Trial Balance'!$S$3:$S$4,F58,'Trial Balance'!$R$3:$R$4),0))</f>
        <v>0</v>
      </c>
      <c r="E58" s="45">
        <f>ABS(ROUND(SUMIF('Trial Balance'!$Q$3:$Q$4,F58,'Trial Balance'!$P$3:$P$4),0))+H124</f>
        <v>0</v>
      </c>
      <c r="F58" s="34" t="s">
        <v>195</v>
      </c>
      <c r="I58" s="46">
        <f>IF(SUMIF('Trial Balance'!D:D,"117",'Trial Balance'!H:H)&gt;=0,SUMIF('Trial Balance'!D:D,"117",'Trial Balance'!H:H),0)</f>
        <v>0</v>
      </c>
      <c r="J58" s="46">
        <f>IF(SUMIF('Trial Balance'!D:D,"117",'Trial Balance'!K:K)&gt;=0,SUMIF('Trial Balance'!D:D,"117",'Trial Balance'!K:K),0)</f>
        <v>0</v>
      </c>
      <c r="N58" s="314">
        <f t="shared" si="0"/>
        <v>0</v>
      </c>
      <c r="O58" s="314">
        <f t="shared" si="1"/>
        <v>0</v>
      </c>
      <c r="AV58" s="3" t="s">
        <v>2445</v>
      </c>
      <c r="AW58" s="3" t="s">
        <v>2446</v>
      </c>
    </row>
    <row r="59" spans="1:49" x14ac:dyDescent="0.2">
      <c r="A59" s="50" t="s">
        <v>2137</v>
      </c>
      <c r="B59" s="43">
        <f t="shared" si="2"/>
        <v>45</v>
      </c>
      <c r="C59" s="43">
        <v>43</v>
      </c>
      <c r="D59" s="45">
        <f>ABS(ROUND(SUMIF('Trial Balance'!$S$3:$S$4,F59,'Trial Balance'!$R$3:$R$4),0))</f>
        <v>0</v>
      </c>
      <c r="E59" s="45">
        <f>ABS(ROUND(SUMIF('Trial Balance'!$Q$3:$Q$4,F59,'Trial Balance'!$P$3:$P$4),0))+H126</f>
        <v>0</v>
      </c>
      <c r="F59" s="34" t="s">
        <v>36</v>
      </c>
      <c r="I59" s="46">
        <f>IF(SUMIF('Trial Balance'!D:D,"121",'Trial Balance'!H:H)&lt;0,SUMIF('Trial Balance'!D:D,"121",'Trial Balance'!H:H),0)</f>
        <v>0</v>
      </c>
      <c r="J59" s="46">
        <f>IF(SUMIF('Trial Balance'!D:D,"121",'Trial Balance'!K:K)&lt;0,SUMIF('Trial Balance'!D:D,"121",'Trial Balance'!K:K),0)</f>
        <v>0</v>
      </c>
      <c r="N59" s="314">
        <f t="shared" si="0"/>
        <v>0</v>
      </c>
      <c r="O59" s="314">
        <f t="shared" si="1"/>
        <v>0</v>
      </c>
      <c r="AV59" s="3" t="s">
        <v>2447</v>
      </c>
      <c r="AW59" s="3" t="s">
        <v>2448</v>
      </c>
    </row>
    <row r="60" spans="1:49" x14ac:dyDescent="0.2">
      <c r="A60" s="50" t="s">
        <v>2138</v>
      </c>
      <c r="B60" s="43">
        <f t="shared" si="2"/>
        <v>46</v>
      </c>
      <c r="C60" s="43">
        <v>44</v>
      </c>
      <c r="D60" s="45">
        <f>ABS(ROUND(SUMIF('Trial Balance'!$S$3:$S$4,F60,'Trial Balance'!$R$3:$R$4),0))</f>
        <v>0</v>
      </c>
      <c r="E60" s="45">
        <f>ABS(ROUND(SUMIF('Trial Balance'!$Q$3:$Q$4,F60,'Trial Balance'!$P$3:$P$4),0))+H127</f>
        <v>0</v>
      </c>
      <c r="F60" s="34" t="s">
        <v>196</v>
      </c>
      <c r="I60" s="46">
        <f>IF(SUMIF('Trial Balance'!D:D,"121",'Trial Balance'!H:H)&gt;=0,SUMIF('Trial Balance'!D:D,"121",'Trial Balance'!H:H),0)</f>
        <v>0</v>
      </c>
      <c r="J60" s="46">
        <f>IF(SUMIF('Trial Balance'!D:D,"121",'Trial Balance'!K:K)&gt;=0,SUMIF('Trial Balance'!D:D,"121",'Trial Balance'!K:K),0)</f>
        <v>0</v>
      </c>
      <c r="N60" s="314">
        <f t="shared" si="0"/>
        <v>0</v>
      </c>
      <c r="O60" s="314">
        <f t="shared" si="1"/>
        <v>0</v>
      </c>
      <c r="AV60" s="3" t="s">
        <v>2449</v>
      </c>
      <c r="AW60" s="3" t="s">
        <v>2450</v>
      </c>
    </row>
    <row r="61" spans="1:49" x14ac:dyDescent="0.2">
      <c r="A61" s="43" t="s">
        <v>2139</v>
      </c>
      <c r="B61" s="43">
        <f t="shared" si="2"/>
        <v>47</v>
      </c>
      <c r="C61" s="43">
        <v>45</v>
      </c>
      <c r="D61" s="45">
        <f>ABS(ROUND(SUMIF('Trial Balance'!N:N,F61,'Trial Balance'!H:H),0))</f>
        <v>0</v>
      </c>
      <c r="E61" s="45">
        <f>ABS(ROUND(SUMIF('Trial Balance'!N:N,F61,'Trial Balance'!K:K),0)+G61)</f>
        <v>0</v>
      </c>
      <c r="F61" s="34" t="s">
        <v>197</v>
      </c>
      <c r="I61" s="46">
        <f>SUMIF('Trial Balance'!$N:$N,F61,'Trial Balance'!H:H)</f>
        <v>0</v>
      </c>
      <c r="J61" s="46">
        <f>SUMIF('Trial Balance'!$N:$N,F61,'Trial Balance'!K:K)</f>
        <v>0</v>
      </c>
      <c r="N61" s="314">
        <f t="shared" si="0"/>
        <v>0</v>
      </c>
      <c r="O61" s="314">
        <f t="shared" si="1"/>
        <v>0</v>
      </c>
      <c r="AV61" s="3" t="s">
        <v>2451</v>
      </c>
      <c r="AW61" s="3" t="s">
        <v>2452</v>
      </c>
    </row>
    <row r="62" spans="1:49" ht="21" x14ac:dyDescent="0.2">
      <c r="A62" s="47" t="s">
        <v>2113</v>
      </c>
      <c r="B62" s="47">
        <v>48</v>
      </c>
      <c r="C62" s="47">
        <v>46</v>
      </c>
      <c r="D62" s="49">
        <f>D45+SUM(D51:D53)-D54+D55-D56+D57-D58+D59-D60-D61</f>
        <v>0</v>
      </c>
      <c r="E62" s="49">
        <f>E45+SUM(E51:E53)-E54+E55-E56+E57-E58+E59-E60-E61</f>
        <v>0</v>
      </c>
      <c r="F62" s="34" t="s">
        <v>198</v>
      </c>
      <c r="I62" s="46"/>
      <c r="J62" s="46"/>
      <c r="N62" s="314">
        <f t="shared" si="0"/>
        <v>0</v>
      </c>
      <c r="O62" s="314">
        <f t="shared" si="1"/>
        <v>0</v>
      </c>
      <c r="AV62" s="3" t="s">
        <v>2453</v>
      </c>
      <c r="AW62" s="3" t="s">
        <v>2454</v>
      </c>
    </row>
    <row r="63" spans="1:49" x14ac:dyDescent="0.2">
      <c r="A63" s="43" t="s">
        <v>2140</v>
      </c>
      <c r="B63" s="43">
        <v>49</v>
      </c>
      <c r="C63" s="43">
        <v>47</v>
      </c>
      <c r="D63" s="45">
        <f>-ROUND(SUMIF('Trial Balance'!N:N,F63,'Trial Balance'!H:H),0)</f>
        <v>0</v>
      </c>
      <c r="E63" s="45">
        <f>-ROUND(SUMIF('Trial Balance'!N:N,F63,'Trial Balance'!K:K),0)+G63</f>
        <v>0</v>
      </c>
      <c r="F63" s="34" t="s">
        <v>199</v>
      </c>
      <c r="I63" s="46">
        <f>SUMIF('Trial Balance'!$N:$N,F63,'Trial Balance'!H:H)</f>
        <v>0</v>
      </c>
      <c r="J63" s="46">
        <f>SUMIF('Trial Balance'!$N:$N,F63,'Trial Balance'!K:K)</f>
        <v>0</v>
      </c>
      <c r="N63" s="314">
        <f t="shared" si="0"/>
        <v>0</v>
      </c>
      <c r="O63" s="314">
        <f t="shared" si="1"/>
        <v>0</v>
      </c>
      <c r="AV63" s="3" t="s">
        <v>2455</v>
      </c>
      <c r="AW63" s="3" t="s">
        <v>2456</v>
      </c>
    </row>
    <row r="64" spans="1:49" x14ac:dyDescent="0.2">
      <c r="A64" s="43" t="s">
        <v>2141</v>
      </c>
      <c r="B64" s="43">
        <v>50</v>
      </c>
      <c r="C64" s="43">
        <v>48</v>
      </c>
      <c r="D64" s="45">
        <f>-ROUND(SUMIF('Trial Balance'!N:N,F64,'Trial Balance'!H:H),0)</f>
        <v>0</v>
      </c>
      <c r="E64" s="45">
        <f>-ROUND(SUMIF('Trial Balance'!N:N,F64,'Trial Balance'!K:K),0)+G64</f>
        <v>0</v>
      </c>
      <c r="F64" s="34" t="s">
        <v>200</v>
      </c>
      <c r="I64" s="46">
        <f>SUMIF('Trial Balance'!$N:$N,F64,'Trial Balance'!H:H)</f>
        <v>0</v>
      </c>
      <c r="J64" s="46">
        <f>SUMIF('Trial Balance'!$N:$N,F64,'Trial Balance'!K:K)</f>
        <v>0</v>
      </c>
      <c r="N64" s="314">
        <f t="shared" si="0"/>
        <v>0</v>
      </c>
      <c r="O64" s="314">
        <f t="shared" si="1"/>
        <v>0</v>
      </c>
      <c r="AV64" s="3" t="s">
        <v>2457</v>
      </c>
      <c r="AW64" s="3" t="s">
        <v>2458</v>
      </c>
    </row>
    <row r="65" spans="1:49" x14ac:dyDescent="0.2">
      <c r="A65" s="47" t="s">
        <v>2114</v>
      </c>
      <c r="B65" s="47">
        <v>51</v>
      </c>
      <c r="C65" s="47">
        <v>49</v>
      </c>
      <c r="D65" s="49">
        <f>SUM(D62:D64)</f>
        <v>0</v>
      </c>
      <c r="E65" s="49">
        <f>SUM(E62:E64)</f>
        <v>0</v>
      </c>
      <c r="F65" s="34" t="s">
        <v>201</v>
      </c>
      <c r="N65" s="314">
        <f t="shared" si="0"/>
        <v>0</v>
      </c>
      <c r="O65" s="314">
        <f t="shared" si="1"/>
        <v>0</v>
      </c>
      <c r="AV65" s="3" t="s">
        <v>2459</v>
      </c>
      <c r="AW65" s="3" t="s">
        <v>2460</v>
      </c>
    </row>
    <row r="66" spans="1:49" ht="12.75" thickBot="1" x14ac:dyDescent="0.25">
      <c r="A66" s="57"/>
      <c r="B66" s="57"/>
      <c r="C66" s="57"/>
      <c r="D66" s="58"/>
      <c r="E66" s="58"/>
      <c r="F66" s="59"/>
    </row>
    <row r="67" spans="1:49" x14ac:dyDescent="0.2">
      <c r="A67" s="196" t="s">
        <v>2145</v>
      </c>
      <c r="B67" s="60"/>
      <c r="D67" s="61">
        <f>D16+D24+D25</f>
        <v>0</v>
      </c>
      <c r="E67" s="62">
        <f>E16+E24+E25</f>
        <v>0</v>
      </c>
      <c r="F67" s="59"/>
    </row>
    <row r="68" spans="1:49" x14ac:dyDescent="0.2">
      <c r="A68" s="196" t="s">
        <v>2146</v>
      </c>
      <c r="B68" s="60"/>
      <c r="D68" s="63">
        <f>D28+D31+D32+D33+D65</f>
        <v>0</v>
      </c>
      <c r="E68" s="64">
        <f>E28+E31+E32+E33+E65</f>
        <v>0</v>
      </c>
    </row>
    <row r="69" spans="1:49" ht="12.75" thickBot="1" x14ac:dyDescent="0.25">
      <c r="A69" s="197" t="s">
        <v>202</v>
      </c>
      <c r="B69" s="65"/>
      <c r="C69" s="66"/>
      <c r="D69" s="67">
        <f>D67-D68</f>
        <v>0</v>
      </c>
      <c r="E69" s="68">
        <f>E67-E68</f>
        <v>0</v>
      </c>
    </row>
    <row r="70" spans="1:49" x14ac:dyDescent="0.2">
      <c r="D70" s="69"/>
      <c r="E70" s="69"/>
    </row>
    <row r="71" spans="1:49" x14ac:dyDescent="0.2">
      <c r="A71" s="70"/>
      <c r="B71" s="70"/>
      <c r="D71" s="69"/>
      <c r="E71" s="69"/>
    </row>
    <row r="72" spans="1:49" x14ac:dyDescent="0.2">
      <c r="A72" s="57"/>
      <c r="B72" s="57"/>
      <c r="D72" s="71"/>
      <c r="E72" s="71"/>
    </row>
    <row r="83" spans="1:49" s="72" customFormat="1" x14ac:dyDescent="0.2">
      <c r="A83" s="36"/>
      <c r="B83" s="36"/>
      <c r="C83" s="34"/>
      <c r="D83" s="34"/>
      <c r="E83" s="34"/>
      <c r="F83" s="34"/>
      <c r="AV83" s="3"/>
      <c r="AW83" s="3"/>
    </row>
    <row r="84" spans="1:49" s="72" customFormat="1" x14ac:dyDescent="0.2">
      <c r="A84" s="36"/>
      <c r="B84" s="36"/>
      <c r="C84" s="34"/>
      <c r="D84" s="34"/>
      <c r="E84" s="34"/>
      <c r="F84" s="34"/>
      <c r="AV84" s="3"/>
      <c r="AW84" s="3"/>
    </row>
    <row r="85" spans="1:49" s="72" customFormat="1" x14ac:dyDescent="0.2">
      <c r="A85" s="36"/>
      <c r="B85" s="36"/>
      <c r="C85" s="34"/>
      <c r="D85" s="34"/>
      <c r="E85" s="34"/>
      <c r="F85" s="34"/>
      <c r="AV85" s="3"/>
      <c r="AW85" s="3"/>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AW105"/>
  <sheetViews>
    <sheetView showGridLines="0" zoomScale="80" zoomScaleNormal="80" workbookViewId="0">
      <pane ySplit="11" topLeftCell="A90" activePane="bottomLeft" state="frozen"/>
      <selection pane="bottomLeft" activeCell="G98" sqref="G98"/>
    </sheetView>
  </sheetViews>
  <sheetFormatPr defaultColWidth="11.6640625" defaultRowHeight="12" x14ac:dyDescent="0.2"/>
  <cols>
    <col min="1" max="1" width="73.1640625" style="76" customWidth="1"/>
    <col min="2" max="2" width="10.83203125" style="127" customWidth="1"/>
    <col min="3" max="3" width="6.33203125" style="34" bestFit="1" customWidth="1"/>
    <col min="4" max="4" width="15.5" style="34" customWidth="1"/>
    <col min="5" max="5" width="16.33203125" style="34" customWidth="1"/>
    <col min="6" max="6" width="11.6640625" style="34"/>
    <col min="7" max="7" width="20.1640625" style="34" bestFit="1" customWidth="1"/>
    <col min="8" max="47" width="11.6640625" style="34"/>
    <col min="48" max="49" width="10.83203125" style="3" customWidth="1"/>
    <col min="50" max="16384" width="11.6640625" style="34"/>
  </cols>
  <sheetData>
    <row r="1" spans="1:49" x14ac:dyDescent="0.2">
      <c r="A1" s="1" t="str">
        <f>'1. F10'!A1</f>
        <v xml:space="preserve">Company:                </v>
      </c>
      <c r="B1" s="3" t="str">
        <f>'1. F10'!B1</f>
        <v>X</v>
      </c>
      <c r="D1" s="33"/>
      <c r="E1" s="33"/>
    </row>
    <row r="2" spans="1:49" ht="10.5" customHeight="1" x14ac:dyDescent="0.2">
      <c r="A2" s="1" t="str">
        <f>'1. F10'!A2</f>
        <v xml:space="preserve">Address:                    </v>
      </c>
      <c r="B2" s="3" t="str">
        <f>'1. F10'!B2</f>
        <v>X</v>
      </c>
      <c r="D2" s="33"/>
      <c r="E2" s="73"/>
    </row>
    <row r="3" spans="1:49" x14ac:dyDescent="0.2">
      <c r="A3" s="1" t="str">
        <f>'1. F10'!A3</f>
        <v xml:space="preserve">VAT tax code: </v>
      </c>
      <c r="B3" s="3" t="str">
        <f>'1. F10'!B3</f>
        <v>X</v>
      </c>
      <c r="D3" s="35"/>
      <c r="E3" s="74"/>
    </row>
    <row r="4" spans="1:49" x14ac:dyDescent="0.2">
      <c r="A4" s="1" t="str">
        <f>'1. F10'!A4</f>
        <v xml:space="preserve">Registration no:            </v>
      </c>
      <c r="B4" s="3" t="str">
        <f>'1. F10'!B4</f>
        <v>X</v>
      </c>
    </row>
    <row r="5" spans="1:49" x14ac:dyDescent="0.2">
      <c r="A5" s="1" t="str">
        <f>'1. F10'!A5</f>
        <v xml:space="preserve">Type of Company:        </v>
      </c>
      <c r="B5" s="3" t="str">
        <f>'1. F10'!B5</f>
        <v>X</v>
      </c>
    </row>
    <row r="6" spans="1:49" s="75" customFormat="1" ht="12.75" x14ac:dyDescent="0.2">
      <c r="A6" s="1" t="str">
        <f>'1. F10'!A6</f>
        <v xml:space="preserve">Main activity:            </v>
      </c>
      <c r="B6" s="3" t="str">
        <f>'1. F10'!B6</f>
        <v>X</v>
      </c>
      <c r="D6" s="34"/>
      <c r="E6" s="34"/>
      <c r="F6" s="34"/>
      <c r="AV6" s="3"/>
      <c r="AW6" s="3"/>
    </row>
    <row r="7" spans="1:49" s="75" customFormat="1" ht="12.75" x14ac:dyDescent="0.2">
      <c r="A7" s="1" t="str">
        <f>'1. F10'!A7</f>
        <v>Financial Year</v>
      </c>
      <c r="B7" s="3">
        <f>'1. F10'!B7</f>
        <v>2022</v>
      </c>
      <c r="D7" s="34"/>
      <c r="E7" s="34"/>
      <c r="F7" s="34"/>
      <c r="AV7" s="3"/>
      <c r="AW7" s="3"/>
    </row>
    <row r="8" spans="1:49" s="75" customFormat="1" ht="12.75" x14ac:dyDescent="0.2">
      <c r="A8" s="76"/>
      <c r="B8" s="127"/>
      <c r="C8" s="34"/>
      <c r="D8" s="34"/>
      <c r="E8" s="34"/>
      <c r="F8" s="34"/>
      <c r="AV8" s="3"/>
      <c r="AW8" s="3"/>
    </row>
    <row r="9" spans="1:49" s="75" customFormat="1" ht="12.75" x14ac:dyDescent="0.2">
      <c r="A9" s="76"/>
      <c r="B9" s="127"/>
      <c r="C9" s="34"/>
      <c r="D9" s="34"/>
      <c r="E9" s="34"/>
      <c r="F9" s="34"/>
      <c r="I9" s="77" t="s">
        <v>203</v>
      </c>
      <c r="J9" s="77" t="s">
        <v>203</v>
      </c>
      <c r="AV9" s="3"/>
      <c r="AW9" s="3"/>
    </row>
    <row r="10" spans="1:49" s="75" customFormat="1" ht="12.75" x14ac:dyDescent="0.2">
      <c r="A10" s="27" t="s">
        <v>2218</v>
      </c>
      <c r="B10" s="37"/>
      <c r="C10" s="34"/>
      <c r="D10" s="37" t="s">
        <v>2608</v>
      </c>
      <c r="E10" s="34"/>
      <c r="F10" s="34"/>
      <c r="I10" s="28">
        <f>SUM(I14:I101)-'Trial Balance'!J10</f>
        <v>0</v>
      </c>
      <c r="J10" s="28">
        <f>SUM(J14:J101)-'Trial Balance'!K10</f>
        <v>0</v>
      </c>
      <c r="AV10" s="3"/>
      <c r="AW10" s="3"/>
    </row>
    <row r="11" spans="1:49" s="201" customFormat="1" ht="36" customHeight="1" thickBot="1" x14ac:dyDescent="0.25">
      <c r="A11" s="200" t="s">
        <v>15</v>
      </c>
      <c r="B11" s="198" t="s">
        <v>2143</v>
      </c>
      <c r="C11" s="200" t="s">
        <v>2144</v>
      </c>
      <c r="D11" s="38">
        <v>2021</v>
      </c>
      <c r="E11" s="38">
        <v>2022</v>
      </c>
      <c r="F11" s="39" t="s">
        <v>22</v>
      </c>
      <c r="G11" s="39" t="s">
        <v>162</v>
      </c>
      <c r="I11" s="39" t="s">
        <v>35</v>
      </c>
      <c r="J11" s="39" t="s">
        <v>19</v>
      </c>
      <c r="M11" s="39" t="s">
        <v>2607</v>
      </c>
      <c r="N11" s="39" t="s">
        <v>2609</v>
      </c>
      <c r="O11" s="313" t="s">
        <v>159</v>
      </c>
      <c r="P11" s="313" t="s">
        <v>160</v>
      </c>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3" t="s">
        <v>1608</v>
      </c>
      <c r="AW11" s="3" t="s">
        <v>1612</v>
      </c>
    </row>
    <row r="12" spans="1:49" s="75" customFormat="1" ht="13.5" thickTop="1" x14ac:dyDescent="0.2">
      <c r="A12" s="123" t="s">
        <v>2147</v>
      </c>
      <c r="B12" s="128">
        <v>1</v>
      </c>
      <c r="C12" s="122">
        <v>1</v>
      </c>
      <c r="D12" s="124">
        <f>D14+D15-D16+D17</f>
        <v>0</v>
      </c>
      <c r="E12" s="125">
        <f>E14+E15-E16+E17</f>
        <v>0</v>
      </c>
      <c r="F12" s="59" t="s">
        <v>204</v>
      </c>
      <c r="O12" s="315">
        <f>D12-M12</f>
        <v>0</v>
      </c>
      <c r="P12" s="315">
        <f>E12-N12</f>
        <v>0</v>
      </c>
      <c r="AV12" s="3" t="s">
        <v>2461</v>
      </c>
      <c r="AW12" s="3" t="s">
        <v>2462</v>
      </c>
    </row>
    <row r="13" spans="1:49" s="75" customFormat="1" ht="21" x14ac:dyDescent="0.2">
      <c r="A13" s="126" t="s">
        <v>2148</v>
      </c>
      <c r="B13" s="129">
        <v>2</v>
      </c>
      <c r="C13" s="84" t="s">
        <v>1430</v>
      </c>
      <c r="D13" s="85">
        <v>0</v>
      </c>
      <c r="E13" s="86">
        <v>0</v>
      </c>
      <c r="F13" s="59"/>
      <c r="O13" s="315">
        <f t="shared" ref="O13:O88" si="0">D13-M13</f>
        <v>0</v>
      </c>
      <c r="P13" s="315">
        <f t="shared" ref="P13:P88" si="1">E13-N13</f>
        <v>0</v>
      </c>
      <c r="AV13" s="3" t="s">
        <v>2463</v>
      </c>
      <c r="AW13" s="3" t="s">
        <v>2464</v>
      </c>
    </row>
    <row r="14" spans="1:49" s="75" customFormat="1" ht="12.75" x14ac:dyDescent="0.2">
      <c r="A14" s="83" t="s">
        <v>2149</v>
      </c>
      <c r="B14" s="129">
        <v>3</v>
      </c>
      <c r="C14" s="84">
        <v>2</v>
      </c>
      <c r="D14" s="85">
        <f>ABS(ROUND(SUMIF('Trial Balance'!N:N,F14,'Trial Balance'!H:H),0))</f>
        <v>0</v>
      </c>
      <c r="E14" s="86">
        <f>ABS(ROUND(SUMIF('Trial Balance'!N:N,F14,'Trial Balance'!K:K),0)+G14)</f>
        <v>0</v>
      </c>
      <c r="F14" s="59" t="s">
        <v>153</v>
      </c>
      <c r="I14" s="46">
        <f>SUMIF('Trial Balance'!$N:$N,F14,'Trial Balance'!H:H)</f>
        <v>0</v>
      </c>
      <c r="J14" s="46">
        <f>SUMIF('Trial Balance'!$N:$N,F14,'Trial Balance'!K:K)</f>
        <v>0</v>
      </c>
      <c r="O14" s="315">
        <f t="shared" si="0"/>
        <v>0</v>
      </c>
      <c r="P14" s="315">
        <f t="shared" si="1"/>
        <v>0</v>
      </c>
      <c r="AV14" s="3" t="s">
        <v>2465</v>
      </c>
      <c r="AW14" s="3" t="s">
        <v>2466</v>
      </c>
    </row>
    <row r="15" spans="1:49" s="75" customFormat="1" ht="12.75" x14ac:dyDescent="0.2">
      <c r="A15" s="83" t="s">
        <v>2183</v>
      </c>
      <c r="B15" s="129">
        <v>4</v>
      </c>
      <c r="C15" s="84">
        <v>3</v>
      </c>
      <c r="D15" s="85">
        <f>ABS(ROUND(SUMIF('Trial Balance'!N:N,F15,'Trial Balance'!H:H),0))</f>
        <v>0</v>
      </c>
      <c r="E15" s="87">
        <f>ABS(ROUND(SUMIF('Trial Balance'!N:N,F15,'Trial Balance'!K:K),0)+G15)</f>
        <v>0</v>
      </c>
      <c r="F15" s="59" t="s">
        <v>205</v>
      </c>
      <c r="I15" s="46">
        <f>SUMIF('Trial Balance'!$N:$N,F15,'Trial Balance'!H:H)</f>
        <v>0</v>
      </c>
      <c r="J15" s="46">
        <f>SUMIF('Trial Balance'!$N:$N,F15,'Trial Balance'!K:K)</f>
        <v>0</v>
      </c>
      <c r="O15" s="315">
        <f t="shared" si="0"/>
        <v>0</v>
      </c>
      <c r="P15" s="315">
        <f t="shared" si="1"/>
        <v>0</v>
      </c>
      <c r="AV15" s="3" t="s">
        <v>2467</v>
      </c>
      <c r="AW15" s="3" t="s">
        <v>2468</v>
      </c>
    </row>
    <row r="16" spans="1:49" s="75" customFormat="1" ht="12.75" x14ac:dyDescent="0.2">
      <c r="A16" s="83" t="s">
        <v>2184</v>
      </c>
      <c r="B16" s="129">
        <v>5</v>
      </c>
      <c r="C16" s="84">
        <v>4</v>
      </c>
      <c r="D16" s="85">
        <f>ABS(ROUND(SUMIF('Trial Balance'!N:N,F16,'Trial Balance'!H:H),0))</f>
        <v>0</v>
      </c>
      <c r="E16" s="87">
        <f>ABS(ROUND(SUMIF('Trial Balance'!N:N,F16,'Trial Balance'!K:K),0)+G16)</f>
        <v>0</v>
      </c>
      <c r="F16" s="59" t="s">
        <v>206</v>
      </c>
      <c r="I16" s="46">
        <f>SUMIF('Trial Balance'!$N:$N,F16,'Trial Balance'!H:H)</f>
        <v>0</v>
      </c>
      <c r="J16" s="46">
        <f>SUMIF('Trial Balance'!$N:$N,F16,'Trial Balance'!K:K)</f>
        <v>0</v>
      </c>
      <c r="O16" s="315">
        <f t="shared" si="0"/>
        <v>0</v>
      </c>
      <c r="P16" s="315">
        <f t="shared" si="1"/>
        <v>0</v>
      </c>
      <c r="AV16" s="3" t="s">
        <v>2469</v>
      </c>
      <c r="AW16" s="3" t="s">
        <v>2470</v>
      </c>
    </row>
    <row r="17" spans="1:49" s="75" customFormat="1" ht="12.75" x14ac:dyDescent="0.2">
      <c r="A17" s="83" t="s">
        <v>2185</v>
      </c>
      <c r="B17" s="129">
        <v>6</v>
      </c>
      <c r="C17" s="84">
        <v>6</v>
      </c>
      <c r="D17" s="85">
        <f>ABS(ROUND(SUMIF('Trial Balance'!N:N,F17,'Trial Balance'!H:H),0))</f>
        <v>0</v>
      </c>
      <c r="E17" s="87">
        <f>ABS(ROUND(SUMIF('Trial Balance'!N:N,F17,'Trial Balance'!K:K),0)+G17)</f>
        <v>0</v>
      </c>
      <c r="F17" s="59" t="s">
        <v>207</v>
      </c>
      <c r="I17" s="46">
        <f>SUMIF('Trial Balance'!$N:$N,F17,'Trial Balance'!H:H)</f>
        <v>0</v>
      </c>
      <c r="J17" s="46">
        <f>SUMIF('Trial Balance'!$N:$N,F17,'Trial Balance'!K:K)</f>
        <v>0</v>
      </c>
      <c r="O17" s="315">
        <f t="shared" si="0"/>
        <v>0</v>
      </c>
      <c r="P17" s="315">
        <f t="shared" si="1"/>
        <v>0</v>
      </c>
      <c r="AV17" s="3" t="s">
        <v>2471</v>
      </c>
      <c r="AW17" s="3" t="s">
        <v>2472</v>
      </c>
    </row>
    <row r="18" spans="1:49" s="75" customFormat="1" ht="12.75" x14ac:dyDescent="0.2">
      <c r="A18" s="83" t="s">
        <v>2186</v>
      </c>
      <c r="B18" s="129"/>
      <c r="C18" s="84"/>
      <c r="D18" s="85"/>
      <c r="E18" s="86">
        <v>0</v>
      </c>
      <c r="F18" s="59" t="s">
        <v>208</v>
      </c>
      <c r="O18" s="315">
        <f t="shared" si="0"/>
        <v>0</v>
      </c>
      <c r="P18" s="315">
        <f t="shared" si="1"/>
        <v>0</v>
      </c>
      <c r="AV18" s="3"/>
      <c r="AW18" s="3"/>
    </row>
    <row r="19" spans="1:49" s="75" customFormat="1" ht="12.75" x14ac:dyDescent="0.2">
      <c r="A19" s="83" t="s">
        <v>2150</v>
      </c>
      <c r="B19" s="129">
        <v>7</v>
      </c>
      <c r="C19" s="84">
        <v>7</v>
      </c>
      <c r="D19" s="85">
        <f>ABS(ROUND(SUMIF('Trial Balance'!$S$3:$S$5,F19,'Trial Balance'!$R$3:$R$5),0))</f>
        <v>0</v>
      </c>
      <c r="E19" s="87">
        <f>ABS(ROUND(SUMIF('Trial Balance'!$Q$3:$Q$5,F19,'Trial Balance'!$P$3:$P$5),0))+G19</f>
        <v>0</v>
      </c>
      <c r="F19" s="59" t="s">
        <v>209</v>
      </c>
      <c r="I19" s="46">
        <f>SUMIF('Trial Balance'!$N:$N,F19,'Trial Balance'!H:H)</f>
        <v>0</v>
      </c>
      <c r="J19" s="46">
        <f>SUMIF('Trial Balance'!$N:$N,F19,'Trial Balance'!K:K)</f>
        <v>0</v>
      </c>
      <c r="O19" s="315">
        <f t="shared" si="0"/>
        <v>0</v>
      </c>
      <c r="P19" s="315">
        <f t="shared" si="1"/>
        <v>0</v>
      </c>
      <c r="AV19" s="3" t="s">
        <v>2473</v>
      </c>
      <c r="AW19" s="3" t="s">
        <v>2474</v>
      </c>
    </row>
    <row r="20" spans="1:49" s="75" customFormat="1" ht="12.75" x14ac:dyDescent="0.2">
      <c r="A20" s="83" t="s">
        <v>2151</v>
      </c>
      <c r="B20" s="129">
        <v>8</v>
      </c>
      <c r="C20" s="84">
        <v>8</v>
      </c>
      <c r="D20" s="85">
        <f>ABS(ROUND(SUMIF('Trial Balance'!$S$3:$S$5,F20,'Trial Balance'!$R$3:$R$5),0))</f>
        <v>0</v>
      </c>
      <c r="E20" s="87">
        <f>ABS(ROUND(SUMIF('Trial Balance'!$Q$3:$Q$5,F20,'Trial Balance'!$P$3:$P$5),0))+G20</f>
        <v>0</v>
      </c>
      <c r="F20" s="59" t="s">
        <v>38</v>
      </c>
      <c r="I20" s="46">
        <f>SUMIF('Trial Balance'!$N:$N,F20,'Trial Balance'!H:H)</f>
        <v>0</v>
      </c>
      <c r="J20" s="46">
        <f>SUMIF('Trial Balance'!$N:$N,F20,'Trial Balance'!K:K)</f>
        <v>0</v>
      </c>
      <c r="O20" s="315">
        <f t="shared" si="0"/>
        <v>0</v>
      </c>
      <c r="P20" s="315">
        <f t="shared" si="1"/>
        <v>0</v>
      </c>
      <c r="AV20" s="3" t="s">
        <v>2475</v>
      </c>
      <c r="AW20" s="3" t="s">
        <v>2476</v>
      </c>
    </row>
    <row r="21" spans="1:49" s="75" customFormat="1" ht="12.75" x14ac:dyDescent="0.2">
      <c r="A21" s="83" t="s">
        <v>2187</v>
      </c>
      <c r="B21" s="129">
        <f>B20+1</f>
        <v>9</v>
      </c>
      <c r="C21" s="84">
        <v>9</v>
      </c>
      <c r="D21" s="85">
        <f>ABS(ROUND(SUMIF('Trial Balance'!N:N,F21,'Trial Balance'!H:H),0))</f>
        <v>0</v>
      </c>
      <c r="E21" s="87">
        <f>ABS(ROUND(SUMIF('Trial Balance'!N:N,F21,'Trial Balance'!K:K),0)+G21)</f>
        <v>0</v>
      </c>
      <c r="F21" s="59" t="s">
        <v>210</v>
      </c>
      <c r="I21" s="46">
        <f>SUMIF('Trial Balance'!$N:$N,F21,'Trial Balance'!H:H)</f>
        <v>0</v>
      </c>
      <c r="J21" s="46">
        <f>SUMIF('Trial Balance'!$N:$N,F21,'Trial Balance'!K:K)</f>
        <v>0</v>
      </c>
      <c r="O21" s="315">
        <f t="shared" si="0"/>
        <v>0</v>
      </c>
      <c r="P21" s="315">
        <f t="shared" si="1"/>
        <v>0</v>
      </c>
      <c r="AV21" s="3" t="s">
        <v>2477</v>
      </c>
      <c r="AW21" s="3" t="s">
        <v>2478</v>
      </c>
    </row>
    <row r="22" spans="1:49" s="75" customFormat="1" ht="12.75" x14ac:dyDescent="0.2">
      <c r="A22" s="83" t="s">
        <v>2188</v>
      </c>
      <c r="B22" s="129">
        <f t="shared" ref="B22:B27" si="2">B21+1</f>
        <v>10</v>
      </c>
      <c r="C22" s="84">
        <v>10</v>
      </c>
      <c r="D22" s="85">
        <f>ABS(ROUND(SUMIF('Trial Balance'!N:N,F22,'Trial Balance'!H:H),0))</f>
        <v>0</v>
      </c>
      <c r="E22" s="87">
        <f>ABS(ROUND(SUMIF('Trial Balance'!N:N,F22,'Trial Balance'!K:K),0)+G22)</f>
        <v>0</v>
      </c>
      <c r="F22" s="59" t="s">
        <v>211</v>
      </c>
      <c r="I22" s="46">
        <f>SUMIF('Trial Balance'!$N:$N,F22,'Trial Balance'!H:H)</f>
        <v>0</v>
      </c>
      <c r="J22" s="46">
        <f>SUMIF('Trial Balance'!$N:$N,F22,'Trial Balance'!K:K)</f>
        <v>0</v>
      </c>
      <c r="O22" s="315">
        <f t="shared" si="0"/>
        <v>0</v>
      </c>
      <c r="P22" s="315">
        <f t="shared" si="1"/>
        <v>0</v>
      </c>
      <c r="AV22" s="3" t="s">
        <v>2479</v>
      </c>
      <c r="AW22" s="3" t="s">
        <v>2480</v>
      </c>
    </row>
    <row r="23" spans="1:49" s="75" customFormat="1" ht="12.75" x14ac:dyDescent="0.2">
      <c r="A23" s="83" t="s">
        <v>2189</v>
      </c>
      <c r="B23" s="129">
        <f t="shared" si="2"/>
        <v>11</v>
      </c>
      <c r="C23" s="84">
        <v>11</v>
      </c>
      <c r="D23" s="85">
        <f>ABS(ROUND(SUMIF('Trial Balance'!N:N,F23,'Trial Balance'!H:H),0))</f>
        <v>0</v>
      </c>
      <c r="E23" s="87">
        <f>ABS(ROUND(SUMIF('Trial Balance'!N:N,F23,'Trial Balance'!K:K),0)+G23)</f>
        <v>0</v>
      </c>
      <c r="F23" s="59" t="s">
        <v>212</v>
      </c>
      <c r="I23" s="46">
        <f>SUMIF('Trial Balance'!$N:$N,F23,'Trial Balance'!H:H)</f>
        <v>0</v>
      </c>
      <c r="J23" s="46">
        <f>SUMIF('Trial Balance'!$N:$N,F23,'Trial Balance'!K:K)</f>
        <v>0</v>
      </c>
      <c r="O23" s="315">
        <f t="shared" si="0"/>
        <v>0</v>
      </c>
      <c r="P23" s="315">
        <f t="shared" si="1"/>
        <v>0</v>
      </c>
      <c r="AV23" s="3" t="s">
        <v>2481</v>
      </c>
      <c r="AW23" s="3" t="s">
        <v>2482</v>
      </c>
    </row>
    <row r="24" spans="1:49" s="75" customFormat="1" ht="21" x14ac:dyDescent="0.2">
      <c r="A24" s="83" t="s">
        <v>2190</v>
      </c>
      <c r="B24" s="129">
        <f t="shared" si="2"/>
        <v>12</v>
      </c>
      <c r="C24" s="84">
        <v>12</v>
      </c>
      <c r="D24" s="85">
        <f>ABS(ROUND(SUMIF('Trial Balance'!N:N,F24,'Trial Balance'!H:H),0))</f>
        <v>0</v>
      </c>
      <c r="E24" s="87">
        <f>ABS(ROUND(SUMIF('Trial Balance'!N:N,F24,'Trial Balance'!K:K),0)+G24)</f>
        <v>0</v>
      </c>
      <c r="F24" s="59" t="s">
        <v>213</v>
      </c>
      <c r="I24" s="46">
        <f>SUMIF('Trial Balance'!$N:$N,F24,'Trial Balance'!H:H)</f>
        <v>0</v>
      </c>
      <c r="J24" s="46">
        <f>SUMIF('Trial Balance'!$N:$N,F24,'Trial Balance'!K:K)</f>
        <v>0</v>
      </c>
      <c r="O24" s="315">
        <f t="shared" si="0"/>
        <v>0</v>
      </c>
      <c r="P24" s="315">
        <f t="shared" si="1"/>
        <v>0</v>
      </c>
      <c r="AV24" s="3" t="s">
        <v>2483</v>
      </c>
      <c r="AW24" s="3" t="s">
        <v>2484</v>
      </c>
    </row>
    <row r="25" spans="1:49" s="75" customFormat="1" ht="12.75" x14ac:dyDescent="0.2">
      <c r="A25" s="78" t="s">
        <v>2191</v>
      </c>
      <c r="B25" s="129">
        <f t="shared" si="2"/>
        <v>13</v>
      </c>
      <c r="C25" s="84">
        <v>13</v>
      </c>
      <c r="D25" s="85">
        <f>ABS(ROUND(SUMIF('Trial Balance'!N:N,F25,'Trial Balance'!H:H),0))</f>
        <v>0</v>
      </c>
      <c r="E25" s="87">
        <f>ABS(ROUND(SUMIF('Trial Balance'!N:N,F25,'Trial Balance'!K:K),0)+G25)</f>
        <v>0</v>
      </c>
      <c r="F25" s="59" t="s">
        <v>155</v>
      </c>
      <c r="I25" s="46">
        <f>SUMIF('Trial Balance'!$N:$N,F25,'Trial Balance'!H:H)</f>
        <v>0</v>
      </c>
      <c r="J25" s="46">
        <f>SUMIF('Trial Balance'!$N:$N,F25,'Trial Balance'!K:K)</f>
        <v>0</v>
      </c>
      <c r="O25" s="315">
        <f t="shared" si="0"/>
        <v>0</v>
      </c>
      <c r="P25" s="315">
        <f t="shared" si="1"/>
        <v>0</v>
      </c>
      <c r="AV25" s="3" t="s">
        <v>2485</v>
      </c>
      <c r="AW25" s="3" t="s">
        <v>2486</v>
      </c>
    </row>
    <row r="26" spans="1:49" s="75" customFormat="1" ht="12.75" x14ac:dyDescent="0.2">
      <c r="A26" s="83" t="s">
        <v>2192</v>
      </c>
      <c r="B26" s="129">
        <f t="shared" si="2"/>
        <v>14</v>
      </c>
      <c r="C26" s="84">
        <v>14</v>
      </c>
      <c r="D26" s="85">
        <f>ABS(ROUND(SUMIF('Trial Balance'!N:N,F26,'Trial Balance'!H:H),0))</f>
        <v>0</v>
      </c>
      <c r="E26" s="87">
        <f>ABS(ROUND(SUMIF('Trial Balance'!N:N,F26,'Trial Balance'!K:K),0)+G26)</f>
        <v>0</v>
      </c>
      <c r="F26" s="59" t="s">
        <v>214</v>
      </c>
      <c r="I26" s="46">
        <f>SUMIF('Trial Balance'!$N:$N,F26,'Trial Balance'!H:H)</f>
        <v>0</v>
      </c>
      <c r="J26" s="46">
        <f>SUMIF('Trial Balance'!$N:$N,F26,'Trial Balance'!K:K)</f>
        <v>0</v>
      </c>
      <c r="O26" s="315">
        <f t="shared" si="0"/>
        <v>0</v>
      </c>
      <c r="P26" s="315">
        <f t="shared" si="1"/>
        <v>0</v>
      </c>
      <c r="AV26" s="3" t="s">
        <v>2487</v>
      </c>
      <c r="AW26" s="3" t="s">
        <v>2488</v>
      </c>
    </row>
    <row r="27" spans="1:49" s="75" customFormat="1" ht="12.75" x14ac:dyDescent="0.2">
      <c r="A27" s="83" t="s">
        <v>2193</v>
      </c>
      <c r="B27" s="129">
        <f t="shared" si="2"/>
        <v>15</v>
      </c>
      <c r="C27" s="84">
        <v>15</v>
      </c>
      <c r="D27" s="85">
        <f>ABS(ROUND(SUMIF('Trial Balance'!N:N,F27,'Trial Balance'!H:H),0))</f>
        <v>0</v>
      </c>
      <c r="E27" s="87">
        <f>ABS(ROUND(SUMIF('Trial Balance'!N:N,F27,'Trial Balance'!K:K),0)+G27)</f>
        <v>0</v>
      </c>
      <c r="F27" s="59" t="s">
        <v>215</v>
      </c>
      <c r="I27" s="46">
        <f>SUMIF('Trial Balance'!$N:$N,F27,'Trial Balance'!H:H)</f>
        <v>0</v>
      </c>
      <c r="J27" s="46">
        <f>SUMIF('Trial Balance'!$N:$N,F27,'Trial Balance'!K:K)</f>
        <v>0</v>
      </c>
      <c r="O27" s="315">
        <f t="shared" si="0"/>
        <v>0</v>
      </c>
      <c r="P27" s="315">
        <f t="shared" si="1"/>
        <v>0</v>
      </c>
      <c r="AV27" s="3" t="s">
        <v>2489</v>
      </c>
      <c r="AW27" s="3" t="s">
        <v>2490</v>
      </c>
    </row>
    <row r="28" spans="1:49" s="75" customFormat="1" ht="12.75" x14ac:dyDescent="0.2">
      <c r="A28" s="79" t="s">
        <v>2152</v>
      </c>
      <c r="B28" s="130">
        <f>B27+1</f>
        <v>16</v>
      </c>
      <c r="C28" s="80">
        <v>16</v>
      </c>
      <c r="D28" s="81">
        <f>D12+D19-D20+D21+D22+D23+D24+D25</f>
        <v>0</v>
      </c>
      <c r="E28" s="82">
        <f>E12+E19-E20+E21+E22+E23+E24+E25</f>
        <v>0</v>
      </c>
      <c r="F28" s="59" t="s">
        <v>216</v>
      </c>
      <c r="O28" s="315">
        <f t="shared" si="0"/>
        <v>0</v>
      </c>
      <c r="P28" s="315">
        <f t="shared" si="1"/>
        <v>0</v>
      </c>
      <c r="AV28" s="3" t="s">
        <v>2491</v>
      </c>
      <c r="AW28" s="3" t="s">
        <v>2492</v>
      </c>
    </row>
    <row r="29" spans="1:49" s="75" customFormat="1" ht="12.75" x14ac:dyDescent="0.2">
      <c r="A29" s="83" t="s">
        <v>2194</v>
      </c>
      <c r="B29" s="129">
        <f>B28+1</f>
        <v>17</v>
      </c>
      <c r="C29" s="84">
        <v>17</v>
      </c>
      <c r="D29" s="85">
        <f>ABS(ROUND(SUMIF('Trial Balance'!N:N,F29,'Trial Balance'!H:H),0))</f>
        <v>0</v>
      </c>
      <c r="E29" s="87">
        <f>ABS(ROUND(SUMIF('Trial Balance'!N:N,F29,'Trial Balance'!K:K),0)+G29)</f>
        <v>0</v>
      </c>
      <c r="F29" s="59" t="s">
        <v>112</v>
      </c>
      <c r="I29" s="46">
        <f>SUMIF('Trial Balance'!$N:$N,F29,'Trial Balance'!H:H)</f>
        <v>0</v>
      </c>
      <c r="J29" s="46">
        <f>SUMIF('Trial Balance'!$N:$N,F29,'Trial Balance'!K:K)</f>
        <v>0</v>
      </c>
      <c r="O29" s="315">
        <f t="shared" si="0"/>
        <v>0</v>
      </c>
      <c r="P29" s="315">
        <f t="shared" si="1"/>
        <v>0</v>
      </c>
      <c r="AV29" s="3" t="s">
        <v>2493</v>
      </c>
      <c r="AW29" s="3" t="s">
        <v>2494</v>
      </c>
    </row>
    <row r="30" spans="1:49" s="75" customFormat="1" ht="12.75" x14ac:dyDescent="0.2">
      <c r="A30" s="83" t="s">
        <v>2195</v>
      </c>
      <c r="B30" s="129">
        <f t="shared" ref="B30:B31" si="3">B29+1</f>
        <v>18</v>
      </c>
      <c r="C30" s="84">
        <v>18</v>
      </c>
      <c r="D30" s="85">
        <f>ABS(ROUND(SUMIF('Trial Balance'!N:N,F30,'Trial Balance'!H:H),0))</f>
        <v>0</v>
      </c>
      <c r="E30" s="87">
        <f>ABS(ROUND(SUMIF('Trial Balance'!N:N,F30,'Trial Balance'!K:K),0)+G30)</f>
        <v>0</v>
      </c>
      <c r="F30" s="59" t="s">
        <v>114</v>
      </c>
      <c r="I30" s="46">
        <f>SUMIF('Trial Balance'!$N:$N,F30,'Trial Balance'!H:H)</f>
        <v>0</v>
      </c>
      <c r="J30" s="46">
        <f>SUMIF('Trial Balance'!$N:$N,F30,'Trial Balance'!K:K)</f>
        <v>0</v>
      </c>
      <c r="O30" s="315">
        <f t="shared" si="0"/>
        <v>0</v>
      </c>
      <c r="P30" s="315">
        <f t="shared" si="1"/>
        <v>0</v>
      </c>
      <c r="AV30" s="3" t="s">
        <v>2495</v>
      </c>
      <c r="AW30" s="3" t="s">
        <v>2496</v>
      </c>
    </row>
    <row r="31" spans="1:49" s="75" customFormat="1" ht="12.75" x14ac:dyDescent="0.2">
      <c r="A31" s="83" t="s">
        <v>2153</v>
      </c>
      <c r="B31" s="129">
        <f t="shared" si="3"/>
        <v>19</v>
      </c>
      <c r="C31" s="84">
        <v>19</v>
      </c>
      <c r="D31" s="85">
        <f>ABS(ROUND(SUMIF('Trial Balance'!N:N,F31,'Trial Balance'!H:H),0))</f>
        <v>0</v>
      </c>
      <c r="E31" s="87">
        <f>ABS(ROUND(SUMIF('Trial Balance'!N:N,F31,'Trial Balance'!K:K),0)+G31)</f>
        <v>0</v>
      </c>
      <c r="F31" s="59" t="s">
        <v>117</v>
      </c>
      <c r="I31" s="46">
        <f>SUMIF('Trial Balance'!$N:$N,F31,'Trial Balance'!H:H)</f>
        <v>0</v>
      </c>
      <c r="J31" s="46">
        <f>SUMIF('Trial Balance'!$N:$N,F31,'Trial Balance'!K:K)</f>
        <v>0</v>
      </c>
      <c r="O31" s="315">
        <f t="shared" si="0"/>
        <v>0</v>
      </c>
      <c r="P31" s="315">
        <f t="shared" si="1"/>
        <v>0</v>
      </c>
      <c r="AV31" s="3" t="s">
        <v>2497</v>
      </c>
      <c r="AW31" s="3" t="s">
        <v>2498</v>
      </c>
    </row>
    <row r="32" spans="1:49" s="75" customFormat="1" ht="12.75" x14ac:dyDescent="0.2">
      <c r="A32" s="126" t="s">
        <v>2154</v>
      </c>
      <c r="B32" s="129">
        <v>20</v>
      </c>
      <c r="C32" s="84" t="s">
        <v>1431</v>
      </c>
      <c r="D32" s="85">
        <f>ABS(ROUND(SUMIF('Trial Balance'!$E:$E,6051,'Trial Balance'!H:H),0))</f>
        <v>0</v>
      </c>
      <c r="E32" s="87">
        <f>ABS(ROUND(SUMIF('Trial Balance'!$E:$E,6051,'Trial Balance'!K:K),0))+G32</f>
        <v>0</v>
      </c>
      <c r="F32" s="59"/>
      <c r="I32" s="46"/>
      <c r="J32" s="46"/>
      <c r="O32" s="315">
        <f t="shared" si="0"/>
        <v>0</v>
      </c>
      <c r="P32" s="315">
        <f t="shared" si="1"/>
        <v>0</v>
      </c>
      <c r="AV32" s="3" t="s">
        <v>2499</v>
      </c>
      <c r="AW32" s="3" t="s">
        <v>2500</v>
      </c>
    </row>
    <row r="33" spans="1:49" s="75" customFormat="1" ht="12.75" x14ac:dyDescent="0.2">
      <c r="A33" s="126" t="s">
        <v>2155</v>
      </c>
      <c r="B33" s="129">
        <v>21</v>
      </c>
      <c r="C33" s="84" t="s">
        <v>1432</v>
      </c>
      <c r="D33" s="85">
        <f>ABS(ROUND(SUMIF('Trial Balance'!$E:$E,6053,'Trial Balance'!H:H),0))</f>
        <v>0</v>
      </c>
      <c r="E33" s="87">
        <f>ABS(ROUND(SUMIF('Trial Balance'!$E:$E,6053,'Trial Balance'!K:K),0))+G33</f>
        <v>0</v>
      </c>
      <c r="F33" s="59"/>
      <c r="I33" s="46"/>
      <c r="J33" s="46"/>
      <c r="O33" s="315">
        <f t="shared" si="0"/>
        <v>0</v>
      </c>
      <c r="P33" s="315">
        <f t="shared" si="1"/>
        <v>0</v>
      </c>
      <c r="AV33" s="3" t="s">
        <v>2501</v>
      </c>
      <c r="AW33" s="3" t="s">
        <v>2502</v>
      </c>
    </row>
    <row r="34" spans="1:49" s="75" customFormat="1" ht="12.75" x14ac:dyDescent="0.2">
      <c r="A34" s="83" t="s">
        <v>2196</v>
      </c>
      <c r="B34" s="129">
        <v>22</v>
      </c>
      <c r="C34" s="84">
        <v>20</v>
      </c>
      <c r="D34" s="85">
        <f>ABS(ROUND(SUMIF('Trial Balance'!N:N,F34,'Trial Balance'!H:H),0))</f>
        <v>0</v>
      </c>
      <c r="E34" s="87">
        <f>ABS(ROUND(SUMIF('Trial Balance'!N:N,F34,'Trial Balance'!K:K),0)+G34)</f>
        <v>0</v>
      </c>
      <c r="F34" s="59" t="s">
        <v>217</v>
      </c>
      <c r="I34" s="46">
        <f>SUMIF('Trial Balance'!$N:$N,F34,'Trial Balance'!H:H)</f>
        <v>0</v>
      </c>
      <c r="J34" s="46">
        <f>SUMIF('Trial Balance'!$N:$N,F34,'Trial Balance'!K:K)</f>
        <v>0</v>
      </c>
      <c r="O34" s="315">
        <f t="shared" si="0"/>
        <v>0</v>
      </c>
      <c r="P34" s="315">
        <f t="shared" si="1"/>
        <v>0</v>
      </c>
      <c r="AV34" s="3" t="s">
        <v>2503</v>
      </c>
      <c r="AW34" s="3" t="s">
        <v>2504</v>
      </c>
    </row>
    <row r="35" spans="1:49" s="75" customFormat="1" ht="12.75" x14ac:dyDescent="0.2">
      <c r="A35" s="83" t="s">
        <v>2197</v>
      </c>
      <c r="B35" s="129">
        <v>23</v>
      </c>
      <c r="C35" s="84">
        <v>21</v>
      </c>
      <c r="D35" s="85">
        <f>ABS(ROUND(SUMIF('Trial Balance'!N:N,F35,'Trial Balance'!H:H),0))</f>
        <v>0</v>
      </c>
      <c r="E35" s="87">
        <f>ABS(ROUND(SUMIF('Trial Balance'!N:N,F35,'Trial Balance'!K:K),0)+G35)</f>
        <v>0</v>
      </c>
      <c r="F35" s="59" t="s">
        <v>119</v>
      </c>
      <c r="I35" s="46">
        <f>SUMIF('Trial Balance'!$N:$N,F35,'Trial Balance'!H:H)</f>
        <v>0</v>
      </c>
      <c r="J35" s="46">
        <f>SUMIF('Trial Balance'!$N:$N,F35,'Trial Balance'!K:K)</f>
        <v>0</v>
      </c>
      <c r="O35" s="315">
        <f t="shared" si="0"/>
        <v>0</v>
      </c>
      <c r="P35" s="315">
        <f t="shared" si="1"/>
        <v>0</v>
      </c>
      <c r="AV35" s="3" t="s">
        <v>2505</v>
      </c>
      <c r="AW35" s="3" t="s">
        <v>2506</v>
      </c>
    </row>
    <row r="36" spans="1:49" s="75" customFormat="1" ht="12.75" x14ac:dyDescent="0.2">
      <c r="A36" s="88" t="s">
        <v>2165</v>
      </c>
      <c r="B36" s="130">
        <v>24</v>
      </c>
      <c r="C36" s="80">
        <v>22</v>
      </c>
      <c r="D36" s="81">
        <f>D37+D38</f>
        <v>0</v>
      </c>
      <c r="E36" s="82">
        <f>E37+E38</f>
        <v>0</v>
      </c>
      <c r="F36" s="59" t="s">
        <v>218</v>
      </c>
      <c r="O36" s="315">
        <f t="shared" si="0"/>
        <v>0</v>
      </c>
      <c r="P36" s="315">
        <f t="shared" si="1"/>
        <v>0</v>
      </c>
      <c r="AV36" s="3" t="s">
        <v>2507</v>
      </c>
      <c r="AW36" s="3" t="s">
        <v>2508</v>
      </c>
    </row>
    <row r="37" spans="1:49" s="75" customFormat="1" ht="12.75" x14ac:dyDescent="0.2">
      <c r="A37" s="83" t="s">
        <v>2198</v>
      </c>
      <c r="B37" s="129">
        <v>25</v>
      </c>
      <c r="C37" s="89">
        <v>23</v>
      </c>
      <c r="D37" s="85">
        <f>ABS(ROUND(SUMIF('Trial Balance'!N:N,F37,'Trial Balance'!H:H),0))</f>
        <v>0</v>
      </c>
      <c r="E37" s="87">
        <f>ABS(ROUND(SUMIF('Trial Balance'!N:N,F37,'Trial Balance'!K:K),0)+G37)</f>
        <v>0</v>
      </c>
      <c r="F37" s="59" t="s">
        <v>136</v>
      </c>
      <c r="I37" s="46">
        <f>SUMIF('Trial Balance'!$N:$N,F37,'Trial Balance'!H:H)</f>
        <v>0</v>
      </c>
      <c r="J37" s="46">
        <f>SUMIF('Trial Balance'!$N:$N,F37,'Trial Balance'!K:K)</f>
        <v>0</v>
      </c>
      <c r="O37" s="315">
        <f t="shared" si="0"/>
        <v>0</v>
      </c>
      <c r="P37" s="315">
        <f t="shared" si="1"/>
        <v>0</v>
      </c>
      <c r="AV37" s="3" t="s">
        <v>2509</v>
      </c>
      <c r="AW37" s="3" t="s">
        <v>2510</v>
      </c>
    </row>
    <row r="38" spans="1:49" s="75" customFormat="1" ht="12.75" x14ac:dyDescent="0.2">
      <c r="A38" s="83" t="s">
        <v>2199</v>
      </c>
      <c r="B38" s="129">
        <v>26</v>
      </c>
      <c r="C38" s="89">
        <v>24</v>
      </c>
      <c r="D38" s="85">
        <f>ABS(ROUND(SUMIF('Trial Balance'!N:N,F38,'Trial Balance'!H:H),0))</f>
        <v>0</v>
      </c>
      <c r="E38" s="87">
        <f>ABS(ROUND(SUMIF('Trial Balance'!N:N,F38,'Trial Balance'!K:K),0)+G38)</f>
        <v>0</v>
      </c>
      <c r="F38" s="59" t="s">
        <v>141</v>
      </c>
      <c r="I38" s="46">
        <f>SUMIF('Trial Balance'!$N:$N,F38,'Trial Balance'!H:H)</f>
        <v>0</v>
      </c>
      <c r="J38" s="46">
        <f>SUMIF('Trial Balance'!$N:$N,F38,'Trial Balance'!K:K)</f>
        <v>0</v>
      </c>
      <c r="O38" s="315">
        <f t="shared" si="0"/>
        <v>0</v>
      </c>
      <c r="P38" s="315">
        <f t="shared" si="1"/>
        <v>0</v>
      </c>
      <c r="AV38" s="3" t="s">
        <v>2511</v>
      </c>
      <c r="AW38" s="3" t="s">
        <v>2512</v>
      </c>
    </row>
    <row r="39" spans="1:49" s="75" customFormat="1" ht="12.75" x14ac:dyDescent="0.2">
      <c r="A39" s="88" t="s">
        <v>2166</v>
      </c>
      <c r="B39" s="130">
        <v>27</v>
      </c>
      <c r="C39" s="90">
        <v>25</v>
      </c>
      <c r="D39" s="81">
        <f>D40-D42</f>
        <v>0</v>
      </c>
      <c r="E39" s="82">
        <f>E40-E42</f>
        <v>0</v>
      </c>
      <c r="F39" s="59" t="s">
        <v>219</v>
      </c>
      <c r="O39" s="315">
        <f t="shared" si="0"/>
        <v>0</v>
      </c>
      <c r="P39" s="315">
        <f t="shared" si="1"/>
        <v>0</v>
      </c>
      <c r="AV39" s="3" t="s">
        <v>2513</v>
      </c>
      <c r="AW39" s="3" t="s">
        <v>2514</v>
      </c>
    </row>
    <row r="40" spans="1:49" s="75" customFormat="1" ht="12.75" x14ac:dyDescent="0.2">
      <c r="A40" s="318" t="s">
        <v>2620</v>
      </c>
      <c r="B40" s="131">
        <v>28</v>
      </c>
      <c r="C40" s="84" t="s">
        <v>2618</v>
      </c>
      <c r="D40" s="85">
        <f>ABS(ROUND(SUMIF('Trial Balance'!N:N,F40,'Trial Balance'!H:H),0))</f>
        <v>0</v>
      </c>
      <c r="E40" s="87">
        <f>ABS(ROUND(SUMIF('Trial Balance'!N:N,F40,'Trial Balance'!K:K),0)+G40)</f>
        <v>0</v>
      </c>
      <c r="F40" s="59" t="s">
        <v>149</v>
      </c>
      <c r="I40" s="46">
        <f>SUMIF('Trial Balance'!$N:$N,F40,'Trial Balance'!H:H)</f>
        <v>0</v>
      </c>
      <c r="J40" s="46">
        <f>SUMIF('Trial Balance'!$N:$N,F40,'Trial Balance'!K:K)</f>
        <v>0</v>
      </c>
      <c r="O40" s="315">
        <f t="shared" si="0"/>
        <v>0</v>
      </c>
      <c r="P40" s="315">
        <f t="shared" si="1"/>
        <v>0</v>
      </c>
      <c r="AV40" s="3" t="s">
        <v>2515</v>
      </c>
      <c r="AW40" s="3" t="s">
        <v>2516</v>
      </c>
    </row>
    <row r="41" spans="1:49" s="75" customFormat="1" ht="12.75" x14ac:dyDescent="0.2">
      <c r="A41" s="318" t="s">
        <v>2621</v>
      </c>
      <c r="B41" s="131">
        <f>B40+1</f>
        <v>29</v>
      </c>
      <c r="C41" s="84">
        <v>26</v>
      </c>
      <c r="D41" s="85"/>
      <c r="E41" s="87"/>
      <c r="F41" s="59"/>
      <c r="I41" s="46"/>
      <c r="J41" s="46"/>
      <c r="O41" s="315"/>
      <c r="P41" s="315"/>
      <c r="AV41" s="3"/>
      <c r="AW41" s="3"/>
    </row>
    <row r="42" spans="1:49" s="75" customFormat="1" ht="12.75" x14ac:dyDescent="0.2">
      <c r="A42" s="91" t="s">
        <v>2619</v>
      </c>
      <c r="B42" s="131">
        <f>B41+1</f>
        <v>30</v>
      </c>
      <c r="C42" s="84">
        <v>27</v>
      </c>
      <c r="D42" s="85">
        <f>ABS(ROUND(SUMIF('Trial Balance'!N:N,F42,'Trial Balance'!H:H),0))</f>
        <v>0</v>
      </c>
      <c r="E42" s="87">
        <f>ABS(ROUND(SUMIF('Trial Balance'!N:N,F42,'Trial Balance'!K:K),0)+G42)</f>
        <v>0</v>
      </c>
      <c r="F42" s="59" t="s">
        <v>220</v>
      </c>
      <c r="I42" s="46">
        <f>SUMIF('Trial Balance'!$N:$N,F42,'Trial Balance'!H:H)</f>
        <v>0</v>
      </c>
      <c r="J42" s="46">
        <f>SUMIF('Trial Balance'!$N:$N,F42,'Trial Balance'!K:K)</f>
        <v>0</v>
      </c>
      <c r="O42" s="315">
        <f t="shared" si="0"/>
        <v>0</v>
      </c>
      <c r="P42" s="315">
        <f t="shared" si="1"/>
        <v>0</v>
      </c>
      <c r="AV42" s="3" t="s">
        <v>2517</v>
      </c>
      <c r="AW42" s="3" t="s">
        <v>2518</v>
      </c>
    </row>
    <row r="43" spans="1:49" s="75" customFormat="1" ht="12.75" x14ac:dyDescent="0.2">
      <c r="A43" s="88" t="s">
        <v>2167</v>
      </c>
      <c r="B43" s="130">
        <f>B42+1</f>
        <v>31</v>
      </c>
      <c r="C43" s="90">
        <v>28</v>
      </c>
      <c r="D43" s="81">
        <f>D44-D45</f>
        <v>0</v>
      </c>
      <c r="E43" s="82">
        <f>E44-E45</f>
        <v>0</v>
      </c>
      <c r="F43" s="59" t="s">
        <v>221</v>
      </c>
      <c r="O43" s="315">
        <f t="shared" si="0"/>
        <v>0</v>
      </c>
      <c r="P43" s="315">
        <f t="shared" si="1"/>
        <v>0</v>
      </c>
      <c r="AV43" s="3" t="s">
        <v>2519</v>
      </c>
      <c r="AW43" s="3" t="s">
        <v>2520</v>
      </c>
    </row>
    <row r="44" spans="1:49" s="75" customFormat="1" ht="12.75" x14ac:dyDescent="0.2">
      <c r="A44" s="91" t="s">
        <v>2200</v>
      </c>
      <c r="B44" s="131">
        <f>B43+1</f>
        <v>32</v>
      </c>
      <c r="C44" s="84">
        <v>29</v>
      </c>
      <c r="D44" s="85">
        <f>ABS(ROUND(SUMIF('Trial Balance'!N:N,F44,'Trial Balance'!H:H),0))</f>
        <v>0</v>
      </c>
      <c r="E44" s="87">
        <f>ABS(ROUND(SUMIF('Trial Balance'!N:N,F44,'Trial Balance'!K:K),0)+G44)</f>
        <v>0</v>
      </c>
      <c r="F44" s="59" t="s">
        <v>222</v>
      </c>
      <c r="I44" s="46">
        <f>SUMIF('Trial Balance'!$N:$N,F44,'Trial Balance'!H:H)</f>
        <v>0</v>
      </c>
      <c r="J44" s="46">
        <f>SUMIF('Trial Balance'!$N:$N,F44,'Trial Balance'!K:K)</f>
        <v>0</v>
      </c>
      <c r="O44" s="315">
        <f t="shared" si="0"/>
        <v>0</v>
      </c>
      <c r="P44" s="315">
        <f t="shared" si="1"/>
        <v>0</v>
      </c>
      <c r="AV44" s="3" t="s">
        <v>2521</v>
      </c>
      <c r="AW44" s="3" t="s">
        <v>2522</v>
      </c>
    </row>
    <row r="45" spans="1:49" s="75" customFormat="1" ht="12.75" x14ac:dyDescent="0.2">
      <c r="A45" s="91" t="s">
        <v>2201</v>
      </c>
      <c r="B45" s="131">
        <f>B44+1</f>
        <v>33</v>
      </c>
      <c r="C45" s="84">
        <v>30</v>
      </c>
      <c r="D45" s="85">
        <f>ABS(ROUND(SUMIF('Trial Balance'!N:N,F45,'Trial Balance'!H:H),0))</f>
        <v>0</v>
      </c>
      <c r="E45" s="87">
        <f>ABS(ROUND(SUMIF('Trial Balance'!N:N,F45,'Trial Balance'!K:K),0)+G45)</f>
        <v>0</v>
      </c>
      <c r="F45" s="59" t="s">
        <v>223</v>
      </c>
      <c r="I45" s="46">
        <f>SUMIF('Trial Balance'!$N:$N,F45,'Trial Balance'!H:H)</f>
        <v>0</v>
      </c>
      <c r="J45" s="46">
        <f>SUMIF('Trial Balance'!$N:$N,F45,'Trial Balance'!K:K)</f>
        <v>0</v>
      </c>
      <c r="O45" s="315">
        <f t="shared" si="0"/>
        <v>0</v>
      </c>
      <c r="P45" s="315">
        <f t="shared" si="1"/>
        <v>0</v>
      </c>
      <c r="AV45" s="3" t="s">
        <v>2523</v>
      </c>
      <c r="AW45" s="3" t="s">
        <v>2524</v>
      </c>
    </row>
    <row r="46" spans="1:49" s="75" customFormat="1" ht="12.75" x14ac:dyDescent="0.2">
      <c r="A46" s="88" t="s">
        <v>2168</v>
      </c>
      <c r="B46" s="130">
        <f>B45+1</f>
        <v>34</v>
      </c>
      <c r="C46" s="90">
        <v>31</v>
      </c>
      <c r="D46" s="81">
        <f>SUM(D47:D52)</f>
        <v>0</v>
      </c>
      <c r="E46" s="82">
        <f>SUM(E47:E52)</f>
        <v>0</v>
      </c>
      <c r="F46" s="59" t="s">
        <v>224</v>
      </c>
      <c r="O46" s="315">
        <f t="shared" si="0"/>
        <v>0</v>
      </c>
      <c r="P46" s="315">
        <f t="shared" si="1"/>
        <v>0</v>
      </c>
      <c r="AV46" s="3" t="s">
        <v>2525</v>
      </c>
      <c r="AW46" s="3" t="s">
        <v>2526</v>
      </c>
    </row>
    <row r="47" spans="1:49" s="75" customFormat="1" ht="21" x14ac:dyDescent="0.2">
      <c r="A47" s="83" t="s">
        <v>2622</v>
      </c>
      <c r="B47" s="129">
        <f>B46+1</f>
        <v>35</v>
      </c>
      <c r="C47" s="84">
        <v>32</v>
      </c>
      <c r="D47" s="85">
        <f>ABS(ROUND(SUMIF('Trial Balance'!N:N,F47,'Trial Balance'!H:H),0))</f>
        <v>0</v>
      </c>
      <c r="E47" s="87">
        <f>ABS(ROUND(SUMIF('Trial Balance'!N:N,F47,'Trial Balance'!K:K),0)+G47)</f>
        <v>0</v>
      </c>
      <c r="F47" s="59" t="s">
        <v>121</v>
      </c>
      <c r="I47" s="46">
        <f>SUMIF('Trial Balance'!$N:$N,F47,'Trial Balance'!H:H)</f>
        <v>0</v>
      </c>
      <c r="J47" s="46">
        <f>SUMIF('Trial Balance'!$N:$N,F47,'Trial Balance'!K:K)</f>
        <v>0</v>
      </c>
      <c r="O47" s="315">
        <f t="shared" si="0"/>
        <v>0</v>
      </c>
      <c r="P47" s="315">
        <f t="shared" si="1"/>
        <v>0</v>
      </c>
      <c r="AV47" s="3" t="s">
        <v>2527</v>
      </c>
      <c r="AW47" s="3" t="s">
        <v>2528</v>
      </c>
    </row>
    <row r="48" spans="1:49" s="75" customFormat="1" ht="12.75" x14ac:dyDescent="0.2">
      <c r="A48" s="83" t="s">
        <v>2623</v>
      </c>
      <c r="B48" s="129">
        <f t="shared" ref="B48:B62" si="4">B47+1</f>
        <v>36</v>
      </c>
      <c r="C48" s="84">
        <v>33</v>
      </c>
      <c r="D48" s="85">
        <f>ABS(ROUND(SUMIF('Trial Balance'!N:N,F48,'Trial Balance'!H:H),0))</f>
        <v>0</v>
      </c>
      <c r="E48" s="87">
        <f>ABS(ROUND(SUMIF('Trial Balance'!N:N,F48,'Trial Balance'!K:K),0)+G48)</f>
        <v>0</v>
      </c>
      <c r="F48" s="59" t="s">
        <v>134</v>
      </c>
      <c r="I48" s="46">
        <f>SUMIF('Trial Balance'!$N:$N,F48,'Trial Balance'!H:H)</f>
        <v>0</v>
      </c>
      <c r="J48" s="46">
        <f>SUMIF('Trial Balance'!$N:$N,F48,'Trial Balance'!K:K)</f>
        <v>0</v>
      </c>
      <c r="O48" s="315">
        <f t="shared" si="0"/>
        <v>0</v>
      </c>
      <c r="P48" s="315">
        <f t="shared" si="1"/>
        <v>0</v>
      </c>
      <c r="AV48" s="3" t="s">
        <v>2529</v>
      </c>
      <c r="AW48" s="3" t="s">
        <v>2530</v>
      </c>
    </row>
    <row r="49" spans="1:49" s="75" customFormat="1" ht="12.75" x14ac:dyDescent="0.2">
      <c r="A49" s="83" t="s">
        <v>2624</v>
      </c>
      <c r="B49" s="129">
        <f t="shared" si="4"/>
        <v>37</v>
      </c>
      <c r="C49" s="84" t="s">
        <v>1199</v>
      </c>
      <c r="D49" s="85">
        <f>ABS(ROUND(SUMIF('Trial Balance'!N:N,F49,'Trial Balance'!H:H),0))</f>
        <v>0</v>
      </c>
      <c r="E49" s="87">
        <f>ABS(ROUND(SUMIF('Trial Balance'!N:N,F49,'Trial Balance'!K:K),0)+G49)</f>
        <v>0</v>
      </c>
      <c r="F49" s="59" t="s">
        <v>225</v>
      </c>
      <c r="I49" s="46">
        <f>SUMIF('Trial Balance'!$N:$N,F49,'Trial Balance'!H:H)</f>
        <v>0</v>
      </c>
      <c r="J49" s="46">
        <f>SUMIF('Trial Balance'!$N:$N,F49,'Trial Balance'!K:K)</f>
        <v>0</v>
      </c>
      <c r="O49" s="315">
        <f t="shared" si="0"/>
        <v>0</v>
      </c>
      <c r="P49" s="315">
        <f t="shared" si="1"/>
        <v>0</v>
      </c>
      <c r="AV49" s="3" t="s">
        <v>2531</v>
      </c>
      <c r="AW49" s="3" t="s">
        <v>2532</v>
      </c>
    </row>
    <row r="50" spans="1:49" s="75" customFormat="1" ht="12.75" x14ac:dyDescent="0.2">
      <c r="A50" s="83" t="s">
        <v>2625</v>
      </c>
      <c r="B50" s="129">
        <f t="shared" si="4"/>
        <v>38</v>
      </c>
      <c r="C50" s="84" t="s">
        <v>1201</v>
      </c>
      <c r="D50" s="85">
        <f>ABS(ROUND(SUMIF('Trial Balance'!N:N,F50,'Trial Balance'!H:H),0))</f>
        <v>0</v>
      </c>
      <c r="E50" s="87">
        <f>ABS(ROUND(SUMIF('Trial Balance'!N:N,F50,'Trial Balance'!K:K),0)+G50)</f>
        <v>0</v>
      </c>
      <c r="F50" s="59" t="s">
        <v>226</v>
      </c>
      <c r="I50" s="46">
        <f>SUMIF('Trial Balance'!$N:$N,F50,'Trial Balance'!H:H)</f>
        <v>0</v>
      </c>
      <c r="J50" s="46">
        <f>SUMIF('Trial Balance'!$N:$N,F50,'Trial Balance'!K:K)</f>
        <v>0</v>
      </c>
      <c r="O50" s="315">
        <f t="shared" si="0"/>
        <v>0</v>
      </c>
      <c r="P50" s="315">
        <f t="shared" si="1"/>
        <v>0</v>
      </c>
      <c r="AV50" s="3" t="s">
        <v>2533</v>
      </c>
      <c r="AW50" s="3" t="s">
        <v>2534</v>
      </c>
    </row>
    <row r="51" spans="1:49" s="75" customFormat="1" ht="12.75" x14ac:dyDescent="0.2">
      <c r="A51" s="83" t="s">
        <v>2626</v>
      </c>
      <c r="B51" s="129">
        <f t="shared" si="4"/>
        <v>39</v>
      </c>
      <c r="C51" s="84" t="s">
        <v>2636</v>
      </c>
      <c r="D51" s="85">
        <f>ABS(ROUND(SUMIF('Trial Balance'!N:N,F51,'Trial Balance'!H:H),0))</f>
        <v>0</v>
      </c>
      <c r="E51" s="87">
        <f>ABS(ROUND(SUMIF('Trial Balance'!N:N,F51,'Trial Balance'!K:K),0)+G51)</f>
        <v>0</v>
      </c>
      <c r="F51" s="59" t="s">
        <v>227</v>
      </c>
      <c r="I51" s="46">
        <f>SUMIF('Trial Balance'!$N:$N,F51,'Trial Balance'!H:H)</f>
        <v>0</v>
      </c>
      <c r="J51" s="46">
        <f>SUMIF('Trial Balance'!$N:$N,F51,'Trial Balance'!K:K)</f>
        <v>0</v>
      </c>
      <c r="O51" s="315">
        <f t="shared" si="0"/>
        <v>0</v>
      </c>
      <c r="P51" s="315">
        <f t="shared" si="1"/>
        <v>0</v>
      </c>
      <c r="AV51" s="3" t="s">
        <v>2535</v>
      </c>
      <c r="AW51" s="3" t="s">
        <v>2536</v>
      </c>
    </row>
    <row r="52" spans="1:49" s="75" customFormat="1" ht="12.75" x14ac:dyDescent="0.2">
      <c r="A52" s="83" t="s">
        <v>2627</v>
      </c>
      <c r="B52" s="129">
        <f t="shared" si="4"/>
        <v>40</v>
      </c>
      <c r="C52" s="84" t="s">
        <v>2637</v>
      </c>
      <c r="D52" s="85">
        <f>ABS(ROUND(SUMIF('Trial Balance'!N:N,F52,'Trial Balance'!H:H),0))</f>
        <v>0</v>
      </c>
      <c r="E52" s="87">
        <f>ABS(ROUND(SUMIF('Trial Balance'!N:N,F52,'Trial Balance'!K:K),0)+G52)</f>
        <v>0</v>
      </c>
      <c r="F52" s="59" t="s">
        <v>144</v>
      </c>
      <c r="I52" s="46">
        <f>SUMIF('Trial Balance'!$N:$N,F52,'Trial Balance'!H:H)</f>
        <v>0</v>
      </c>
      <c r="J52" s="46">
        <f>SUMIF('Trial Balance'!$N:$N,F52,'Trial Balance'!K:K)</f>
        <v>0</v>
      </c>
      <c r="O52" s="315">
        <f t="shared" si="0"/>
        <v>0</v>
      </c>
      <c r="P52" s="315">
        <f t="shared" si="1"/>
        <v>0</v>
      </c>
      <c r="AV52" s="3" t="s">
        <v>2537</v>
      </c>
      <c r="AW52" s="3" t="s">
        <v>2538</v>
      </c>
    </row>
    <row r="53" spans="1:49" s="75" customFormat="1" ht="12.75" x14ac:dyDescent="0.2">
      <c r="A53" s="83" t="s">
        <v>2628</v>
      </c>
      <c r="B53" s="129">
        <f t="shared" si="4"/>
        <v>41</v>
      </c>
      <c r="C53" s="84" t="s">
        <v>2638</v>
      </c>
      <c r="D53" s="85"/>
      <c r="E53" s="87"/>
      <c r="F53" s="59"/>
      <c r="I53" s="46"/>
      <c r="J53" s="46"/>
      <c r="O53" s="315"/>
      <c r="P53" s="315"/>
      <c r="AV53" s="3"/>
      <c r="AW53" s="3"/>
    </row>
    <row r="54" spans="1:49" s="75" customFormat="1" ht="12.75" x14ac:dyDescent="0.2">
      <c r="A54" s="83" t="s">
        <v>2629</v>
      </c>
      <c r="B54" s="129">
        <f t="shared" si="4"/>
        <v>42</v>
      </c>
      <c r="C54" s="84" t="s">
        <v>2639</v>
      </c>
      <c r="D54" s="85"/>
      <c r="E54" s="87"/>
      <c r="F54" s="59"/>
      <c r="I54" s="46"/>
      <c r="J54" s="46"/>
      <c r="O54" s="315"/>
      <c r="P54" s="315"/>
      <c r="AV54" s="3"/>
      <c r="AW54" s="3"/>
    </row>
    <row r="55" spans="1:49" s="75" customFormat="1" ht="12.75" x14ac:dyDescent="0.2">
      <c r="A55" s="83" t="s">
        <v>2628</v>
      </c>
      <c r="B55" s="129">
        <f t="shared" si="4"/>
        <v>43</v>
      </c>
      <c r="C55" s="84" t="s">
        <v>2640</v>
      </c>
      <c r="D55" s="85"/>
      <c r="E55" s="87"/>
      <c r="F55" s="59"/>
      <c r="I55" s="46"/>
      <c r="J55" s="46"/>
      <c r="O55" s="315"/>
      <c r="P55" s="315"/>
      <c r="AV55" s="3"/>
      <c r="AW55" s="3"/>
    </row>
    <row r="56" spans="1:49" s="75" customFormat="1" ht="12.75" x14ac:dyDescent="0.2">
      <c r="A56" s="83" t="s">
        <v>2630</v>
      </c>
      <c r="B56" s="129">
        <f t="shared" si="4"/>
        <v>44</v>
      </c>
      <c r="C56" s="84" t="s">
        <v>2641</v>
      </c>
      <c r="D56" s="85"/>
      <c r="E56" s="87"/>
      <c r="F56" s="59"/>
      <c r="I56" s="46"/>
      <c r="J56" s="46"/>
      <c r="O56" s="315"/>
      <c r="P56" s="315"/>
      <c r="AV56" s="3"/>
      <c r="AW56" s="3"/>
    </row>
    <row r="57" spans="1:49" s="75" customFormat="1" ht="12.75" x14ac:dyDescent="0.2">
      <c r="A57" s="83" t="s">
        <v>2628</v>
      </c>
      <c r="B57" s="129">
        <f t="shared" si="4"/>
        <v>45</v>
      </c>
      <c r="C57" s="84" t="s">
        <v>2642</v>
      </c>
      <c r="D57" s="85"/>
      <c r="E57" s="87"/>
      <c r="F57" s="59"/>
      <c r="I57" s="46"/>
      <c r="J57" s="46"/>
      <c r="O57" s="315"/>
      <c r="P57" s="315"/>
      <c r="AV57" s="3"/>
      <c r="AW57" s="3"/>
    </row>
    <row r="58" spans="1:49" s="75" customFormat="1" ht="21" x14ac:dyDescent="0.2">
      <c r="A58" s="83" t="s">
        <v>2631</v>
      </c>
      <c r="B58" s="129">
        <f t="shared" si="4"/>
        <v>46</v>
      </c>
      <c r="C58" s="84" t="s">
        <v>2643</v>
      </c>
      <c r="D58" s="85"/>
      <c r="E58" s="87"/>
      <c r="F58" s="59"/>
      <c r="I58" s="46"/>
      <c r="J58" s="46"/>
      <c r="O58" s="315"/>
      <c r="P58" s="315"/>
      <c r="AV58" s="3"/>
      <c r="AW58" s="3"/>
    </row>
    <row r="59" spans="1:49" s="75" customFormat="1" ht="12.75" x14ac:dyDescent="0.2">
      <c r="A59" s="83" t="s">
        <v>2632</v>
      </c>
      <c r="B59" s="129">
        <f t="shared" si="4"/>
        <v>47</v>
      </c>
      <c r="C59" s="84">
        <v>34</v>
      </c>
      <c r="D59" s="85"/>
      <c r="E59" s="87"/>
      <c r="F59" s="59"/>
      <c r="I59" s="46"/>
      <c r="J59" s="46"/>
      <c r="O59" s="315"/>
      <c r="P59" s="315"/>
      <c r="AV59" s="3"/>
      <c r="AW59" s="3"/>
    </row>
    <row r="60" spans="1:49" s="75" customFormat="1" ht="12.75" x14ac:dyDescent="0.2">
      <c r="A60" s="83" t="s">
        <v>2633</v>
      </c>
      <c r="B60" s="129">
        <f t="shared" si="4"/>
        <v>48</v>
      </c>
      <c r="C60" s="84">
        <v>35</v>
      </c>
      <c r="D60" s="85"/>
      <c r="E60" s="87"/>
      <c r="F60" s="59"/>
      <c r="I60" s="46"/>
      <c r="J60" s="46"/>
      <c r="O60" s="315"/>
      <c r="P60" s="315"/>
      <c r="AV60" s="3"/>
      <c r="AW60" s="3"/>
    </row>
    <row r="61" spans="1:49" s="75" customFormat="1" ht="12.75" x14ac:dyDescent="0.2">
      <c r="A61" s="83" t="s">
        <v>2634</v>
      </c>
      <c r="B61" s="129">
        <f t="shared" si="4"/>
        <v>49</v>
      </c>
      <c r="C61" s="84">
        <v>36</v>
      </c>
      <c r="D61" s="85"/>
      <c r="E61" s="87"/>
      <c r="F61" s="59"/>
      <c r="I61" s="46"/>
      <c r="J61" s="46"/>
      <c r="O61" s="315"/>
      <c r="P61" s="315"/>
      <c r="AV61" s="3"/>
      <c r="AW61" s="3"/>
    </row>
    <row r="62" spans="1:49" s="75" customFormat="1" ht="12.75" x14ac:dyDescent="0.2">
      <c r="A62" s="83" t="s">
        <v>2635</v>
      </c>
      <c r="B62" s="129">
        <f t="shared" si="4"/>
        <v>50</v>
      </c>
      <c r="C62" s="84">
        <v>37</v>
      </c>
      <c r="D62" s="85"/>
      <c r="E62" s="87"/>
      <c r="F62" s="59"/>
      <c r="I62" s="46"/>
      <c r="J62" s="46"/>
      <c r="O62" s="315"/>
      <c r="P62" s="315"/>
      <c r="AV62" s="3"/>
      <c r="AW62" s="3"/>
    </row>
    <row r="63" spans="1:49" s="75" customFormat="1" ht="12.75" x14ac:dyDescent="0.2">
      <c r="A63" s="83"/>
      <c r="B63" s="129"/>
      <c r="C63" s="84">
        <v>38</v>
      </c>
      <c r="D63" s="85"/>
      <c r="E63" s="87"/>
      <c r="F63" s="59"/>
      <c r="I63" s="46"/>
      <c r="J63" s="46"/>
      <c r="O63" s="315"/>
      <c r="P63" s="315"/>
      <c r="AV63" s="3"/>
      <c r="AW63" s="3"/>
    </row>
    <row r="64" spans="1:49" s="75" customFormat="1" ht="12.75" x14ac:dyDescent="0.2">
      <c r="A64" s="88" t="s">
        <v>2169</v>
      </c>
      <c r="B64" s="132">
        <f>B62+1</f>
        <v>51</v>
      </c>
      <c r="C64" s="90">
        <v>39</v>
      </c>
      <c r="D64" s="81">
        <f>D65-D66</f>
        <v>0</v>
      </c>
      <c r="E64" s="82">
        <f>E65-E66</f>
        <v>0</v>
      </c>
      <c r="F64" s="59" t="s">
        <v>228</v>
      </c>
      <c r="O64" s="315">
        <f t="shared" si="0"/>
        <v>0</v>
      </c>
      <c r="P64" s="315">
        <f t="shared" si="1"/>
        <v>0</v>
      </c>
      <c r="AV64" s="3" t="s">
        <v>2539</v>
      </c>
      <c r="AW64" s="3" t="s">
        <v>2540</v>
      </c>
    </row>
    <row r="65" spans="1:49" s="75" customFormat="1" ht="12.75" x14ac:dyDescent="0.2">
      <c r="A65" s="83" t="s">
        <v>2202</v>
      </c>
      <c r="B65" s="129">
        <f>B64+1</f>
        <v>52</v>
      </c>
      <c r="C65" s="84">
        <v>40</v>
      </c>
      <c r="D65" s="85">
        <f>ABS(ROUND(SUMIF('Trial Balance'!N:N,F65,'Trial Balance'!H:H),0))</f>
        <v>0</v>
      </c>
      <c r="E65" s="87">
        <f>ABS(ROUND(SUMIF('Trial Balance'!N:N,F65,'Trial Balance'!K:K),0)+G65)</f>
        <v>0</v>
      </c>
      <c r="F65" s="59" t="s">
        <v>229</v>
      </c>
      <c r="I65" s="46">
        <f>SUMIF('Trial Balance'!$N:$N,F65,'Trial Balance'!H:H)</f>
        <v>0</v>
      </c>
      <c r="J65" s="46">
        <f>SUMIF('Trial Balance'!$N:$N,F65,'Trial Balance'!K:K)</f>
        <v>0</v>
      </c>
      <c r="O65" s="315">
        <f t="shared" si="0"/>
        <v>0</v>
      </c>
      <c r="P65" s="315">
        <f t="shared" si="1"/>
        <v>0</v>
      </c>
      <c r="AV65" s="3" t="s">
        <v>2541</v>
      </c>
      <c r="AW65" s="3" t="s">
        <v>2542</v>
      </c>
    </row>
    <row r="66" spans="1:49" s="75" customFormat="1" ht="12.75" x14ac:dyDescent="0.2">
      <c r="A66" s="83" t="s">
        <v>2203</v>
      </c>
      <c r="B66" s="129">
        <f>B65+1</f>
        <v>53</v>
      </c>
      <c r="C66" s="84">
        <v>41</v>
      </c>
      <c r="D66" s="85">
        <f>ABS(ROUND(SUMIF('Trial Balance'!N:N,F66,'Trial Balance'!H:H),0))</f>
        <v>0</v>
      </c>
      <c r="E66" s="87">
        <f>ABS(ROUND(SUMIF('Trial Balance'!N:N,F66,'Trial Balance'!K:K),0)+G66)</f>
        <v>0</v>
      </c>
      <c r="F66" s="59" t="s">
        <v>230</v>
      </c>
      <c r="I66" s="46">
        <f>SUMIF('Trial Balance'!$N:$N,F66,'Trial Balance'!H:H)</f>
        <v>0</v>
      </c>
      <c r="J66" s="46">
        <f>SUMIF('Trial Balance'!$N:$N,F66,'Trial Balance'!K:K)</f>
        <v>0</v>
      </c>
      <c r="O66" s="315">
        <f t="shared" si="0"/>
        <v>0</v>
      </c>
      <c r="P66" s="315">
        <f t="shared" si="1"/>
        <v>0</v>
      </c>
      <c r="AV66" s="3" t="s">
        <v>2543</v>
      </c>
      <c r="AW66" s="3" t="s">
        <v>2544</v>
      </c>
    </row>
    <row r="67" spans="1:49" s="75" customFormat="1" ht="21" x14ac:dyDescent="0.2">
      <c r="A67" s="79" t="s">
        <v>2156</v>
      </c>
      <c r="B67" s="130">
        <f>B66+1</f>
        <v>54</v>
      </c>
      <c r="C67" s="90">
        <v>42</v>
      </c>
      <c r="D67" s="81">
        <f>SUM(D29:D31)+D34-D35+D36+D39+D43+D46+D64</f>
        <v>0</v>
      </c>
      <c r="E67" s="81">
        <f>SUM(E29:E31)+E34-E35+E36+E39+E43+E46+E64</f>
        <v>0</v>
      </c>
      <c r="F67" s="59" t="s">
        <v>231</v>
      </c>
      <c r="O67" s="315">
        <f t="shared" si="0"/>
        <v>0</v>
      </c>
      <c r="P67" s="315">
        <f t="shared" si="1"/>
        <v>0</v>
      </c>
      <c r="AV67" s="3" t="s">
        <v>2545</v>
      </c>
      <c r="AW67" s="3" t="s">
        <v>2546</v>
      </c>
    </row>
    <row r="68" spans="1:49" s="75" customFormat="1" ht="12.75" x14ac:dyDescent="0.2">
      <c r="A68" s="78" t="s">
        <v>2157</v>
      </c>
      <c r="B68" s="133"/>
      <c r="C68" s="84"/>
      <c r="D68" s="92"/>
      <c r="E68" s="93"/>
      <c r="F68" s="59" t="s">
        <v>208</v>
      </c>
      <c r="O68" s="315">
        <f t="shared" si="0"/>
        <v>0</v>
      </c>
      <c r="P68" s="315">
        <f t="shared" si="1"/>
        <v>0</v>
      </c>
      <c r="AV68" s="3"/>
      <c r="AW68" s="3"/>
    </row>
    <row r="69" spans="1:49" s="75" customFormat="1" ht="12.75" x14ac:dyDescent="0.2">
      <c r="A69" s="79" t="s">
        <v>2170</v>
      </c>
      <c r="B69" s="130">
        <f>B67+1</f>
        <v>55</v>
      </c>
      <c r="C69" s="90">
        <v>43</v>
      </c>
      <c r="D69" s="81">
        <f>IF((D67-D28)&lt;0,-(D67-D28),0)</f>
        <v>0</v>
      </c>
      <c r="E69" s="82">
        <f>IF((E67-E28)&lt;0,-(E67-E28),0)</f>
        <v>0</v>
      </c>
      <c r="F69" s="59" t="s">
        <v>232</v>
      </c>
      <c r="O69" s="315">
        <f t="shared" si="0"/>
        <v>0</v>
      </c>
      <c r="P69" s="315">
        <f t="shared" si="1"/>
        <v>0</v>
      </c>
      <c r="AV69" s="3" t="s">
        <v>2547</v>
      </c>
      <c r="AW69" s="3" t="s">
        <v>2548</v>
      </c>
    </row>
    <row r="70" spans="1:49" s="75" customFormat="1" ht="12.75" x14ac:dyDescent="0.2">
      <c r="A70" s="79" t="s">
        <v>2171</v>
      </c>
      <c r="B70" s="130">
        <f>B69+1</f>
        <v>56</v>
      </c>
      <c r="C70" s="90">
        <v>44</v>
      </c>
      <c r="D70" s="81">
        <f>IF(D69=0,D67-D28,0)</f>
        <v>0</v>
      </c>
      <c r="E70" s="82">
        <f>IF(E69=0,E67-E28,0)</f>
        <v>0</v>
      </c>
      <c r="F70" s="59" t="s">
        <v>233</v>
      </c>
      <c r="O70" s="315">
        <f t="shared" si="0"/>
        <v>0</v>
      </c>
      <c r="P70" s="315">
        <f t="shared" si="1"/>
        <v>0</v>
      </c>
      <c r="AV70" s="3" t="s">
        <v>2549</v>
      </c>
      <c r="AW70" s="3" t="s">
        <v>2550</v>
      </c>
    </row>
    <row r="71" spans="1:49" s="75" customFormat="1" ht="12.75" x14ac:dyDescent="0.2">
      <c r="A71" s="83" t="s">
        <v>2204</v>
      </c>
      <c r="B71" s="129">
        <f>B70+1</f>
        <v>57</v>
      </c>
      <c r="C71" s="84">
        <v>45</v>
      </c>
      <c r="D71" s="85">
        <f>ABS(ROUND(SUMIF('Trial Balance'!N:N,F71,'Trial Balance'!H:H),0))</f>
        <v>0</v>
      </c>
      <c r="E71" s="87">
        <f>ABS(ROUND(SUMIF('Trial Balance'!N:N,F71,'Trial Balance'!K:K),0)+G71)</f>
        <v>0</v>
      </c>
      <c r="F71" s="59" t="s">
        <v>234</v>
      </c>
      <c r="I71" s="46">
        <f>SUMIF('Trial Balance'!$N:$N,F71,'Trial Balance'!H:H)</f>
        <v>0</v>
      </c>
      <c r="J71" s="46">
        <f>SUMIF('Trial Balance'!$N:$N,F71,'Trial Balance'!K:K)</f>
        <v>0</v>
      </c>
      <c r="O71" s="315">
        <f t="shared" si="0"/>
        <v>0</v>
      </c>
      <c r="P71" s="315">
        <f t="shared" si="1"/>
        <v>0</v>
      </c>
      <c r="AV71" s="3" t="s">
        <v>2551</v>
      </c>
      <c r="AW71" s="3" t="s">
        <v>2552</v>
      </c>
    </row>
    <row r="72" spans="1:49" s="75" customFormat="1" ht="12.75" x14ac:dyDescent="0.2">
      <c r="A72" s="83" t="s">
        <v>2158</v>
      </c>
      <c r="B72" s="129">
        <f t="shared" ref="B72:B77" si="5">B71+1</f>
        <v>58</v>
      </c>
      <c r="C72" s="84">
        <v>46</v>
      </c>
      <c r="D72" s="85">
        <f>ABS(ROUND(SUMIF('Trial Balance'!N:N,F72,'Trial Balance'!H:H),0))</f>
        <v>0</v>
      </c>
      <c r="E72" s="87">
        <f>ABS(ROUND(SUMIF('Trial Balance'!N:N,F72,'Trial Balance'!K:K),0)+G72)</f>
        <v>0</v>
      </c>
      <c r="F72" s="59" t="s">
        <v>235</v>
      </c>
      <c r="I72" s="46">
        <f>SUMIF('Trial Balance'!$N:$N,F72,'Trial Balance'!H:H)</f>
        <v>0</v>
      </c>
      <c r="J72" s="46">
        <f>SUMIF('Trial Balance'!$N:$N,F72,'Trial Balance'!K:K)</f>
        <v>0</v>
      </c>
      <c r="O72" s="315">
        <f t="shared" si="0"/>
        <v>0</v>
      </c>
      <c r="P72" s="315">
        <f t="shared" si="1"/>
        <v>0</v>
      </c>
      <c r="AV72" s="3" t="s">
        <v>2553</v>
      </c>
      <c r="AW72" s="3" t="s">
        <v>2554</v>
      </c>
    </row>
    <row r="73" spans="1:49" s="75" customFormat="1" ht="12.75" x14ac:dyDescent="0.2">
      <c r="A73" s="83" t="s">
        <v>2205</v>
      </c>
      <c r="B73" s="129">
        <f t="shared" si="5"/>
        <v>59</v>
      </c>
      <c r="C73" s="84">
        <v>47</v>
      </c>
      <c r="D73" s="85">
        <f>ABS(ROUND(SUMIF('Trial Balance'!N:N,F73,'Trial Balance'!H:H),0))</f>
        <v>0</v>
      </c>
      <c r="E73" s="87">
        <f>ABS(ROUND(SUMIF('Trial Balance'!N:N,F73,'Trial Balance'!K:K),0)+G73)</f>
        <v>0</v>
      </c>
      <c r="F73" s="59" t="s">
        <v>236</v>
      </c>
      <c r="I73" s="46">
        <f>SUMIF('Trial Balance'!$N:$N,F73,'Trial Balance'!H:H)</f>
        <v>0</v>
      </c>
      <c r="J73" s="46">
        <f>SUMIF('Trial Balance'!$N:$N,F73,'Trial Balance'!K:K)</f>
        <v>0</v>
      </c>
      <c r="O73" s="315">
        <f t="shared" si="0"/>
        <v>0</v>
      </c>
      <c r="P73" s="315">
        <f t="shared" si="1"/>
        <v>0</v>
      </c>
      <c r="AV73" s="3" t="s">
        <v>2555</v>
      </c>
      <c r="AW73" s="3" t="s">
        <v>2556</v>
      </c>
    </row>
    <row r="74" spans="1:49" s="75" customFormat="1" ht="12.75" x14ac:dyDescent="0.2">
      <c r="A74" s="83" t="s">
        <v>2159</v>
      </c>
      <c r="B74" s="129">
        <f t="shared" si="5"/>
        <v>60</v>
      </c>
      <c r="C74" s="84">
        <v>48</v>
      </c>
      <c r="D74" s="85">
        <f>ABS(ROUND(SUMIF('Trial Balance'!N:N,F74,'Trial Balance'!H:H),0))</f>
        <v>0</v>
      </c>
      <c r="E74" s="87">
        <f>ABS(ROUND(SUMIF('Trial Balance'!N:N,F74,'Trial Balance'!K:K),0)+G74)</f>
        <v>0</v>
      </c>
      <c r="F74" s="59" t="s">
        <v>237</v>
      </c>
      <c r="I74" s="46">
        <f>SUMIF('Trial Balance'!$N:$N,F74,'Trial Balance'!H:H)</f>
        <v>0</v>
      </c>
      <c r="J74" s="46">
        <f>SUMIF('Trial Balance'!$N:$N,F74,'Trial Balance'!K:K)</f>
        <v>0</v>
      </c>
      <c r="O74" s="315">
        <f t="shared" si="0"/>
        <v>0</v>
      </c>
      <c r="P74" s="315">
        <f t="shared" si="1"/>
        <v>0</v>
      </c>
      <c r="AV74" s="3" t="s">
        <v>2557</v>
      </c>
      <c r="AW74" s="3" t="s">
        <v>2558</v>
      </c>
    </row>
    <row r="75" spans="1:49" s="75" customFormat="1" ht="12.75" x14ac:dyDescent="0.2">
      <c r="A75" s="83" t="s">
        <v>2206</v>
      </c>
      <c r="B75" s="129">
        <f t="shared" si="5"/>
        <v>61</v>
      </c>
      <c r="C75" s="84">
        <v>49</v>
      </c>
      <c r="D75" s="85">
        <f>ABS(ROUND(SUMIF('Trial Balance'!N:N,F75,'Trial Balance'!H:H),0))</f>
        <v>0</v>
      </c>
      <c r="E75" s="87">
        <f>ABS(ROUND(SUMIF('Trial Balance'!N:N,F75,'Trial Balance'!K:K),0)+G75)</f>
        <v>0</v>
      </c>
      <c r="F75" s="59" t="s">
        <v>238</v>
      </c>
      <c r="I75" s="46">
        <f>SUMIF('Trial Balance'!$N:$N,F75,'Trial Balance'!H:H)</f>
        <v>0</v>
      </c>
      <c r="J75" s="46">
        <f>SUMIF('Trial Balance'!$N:$N,F75,'Trial Balance'!K:K)</f>
        <v>0</v>
      </c>
      <c r="O75" s="315">
        <f t="shared" si="0"/>
        <v>0</v>
      </c>
      <c r="P75" s="315">
        <f t="shared" si="1"/>
        <v>0</v>
      </c>
      <c r="AV75" s="3" t="s">
        <v>2559</v>
      </c>
      <c r="AW75" s="3" t="s">
        <v>2560</v>
      </c>
    </row>
    <row r="76" spans="1:49" s="75" customFormat="1" ht="12.75" x14ac:dyDescent="0.2">
      <c r="A76" s="83" t="s">
        <v>2207</v>
      </c>
      <c r="B76" s="129">
        <f t="shared" si="5"/>
        <v>62</v>
      </c>
      <c r="C76" s="84">
        <v>50</v>
      </c>
      <c r="D76" s="85">
        <f>ABS(ROUND(SUMIF('Trial Balance'!N:N,F76,'Trial Balance'!H:H),0))</f>
        <v>0</v>
      </c>
      <c r="E76" s="87">
        <f>ABS(ROUND(SUMIF('Trial Balance'!N:N,F76,'Trial Balance'!K:K),0)+G76)</f>
        <v>0</v>
      </c>
      <c r="F76" s="59" t="s">
        <v>158</v>
      </c>
      <c r="I76" s="46">
        <f>SUMIF('Trial Balance'!$N:$N,F76,'Trial Balance'!H:H)</f>
        <v>0</v>
      </c>
      <c r="J76" s="46">
        <f>SUMIF('Trial Balance'!$N:$N,F76,'Trial Balance'!K:K)</f>
        <v>0</v>
      </c>
      <c r="O76" s="315">
        <f t="shared" si="0"/>
        <v>0</v>
      </c>
      <c r="P76" s="315">
        <f t="shared" si="1"/>
        <v>0</v>
      </c>
      <c r="AV76" s="3" t="s">
        <v>2561</v>
      </c>
      <c r="AW76" s="3" t="s">
        <v>2562</v>
      </c>
    </row>
    <row r="77" spans="1:49" s="75" customFormat="1" ht="12.75" x14ac:dyDescent="0.2">
      <c r="A77" s="83" t="s">
        <v>2208</v>
      </c>
      <c r="B77" s="129">
        <f t="shared" si="5"/>
        <v>63</v>
      </c>
      <c r="C77" s="84">
        <v>51</v>
      </c>
      <c r="D77" s="85">
        <f>ABS(ROUND(SUMIF('Trial Balance'!N:N,F77,'Trial Balance'!H:H),0))</f>
        <v>0</v>
      </c>
      <c r="E77" s="87">
        <f>ABS(ROUND(SUMIF('Trial Balance'!N:N,F77,'Trial Balance'!K:K),0)+G77)</f>
        <v>0</v>
      </c>
      <c r="F77" s="59" t="s">
        <v>239</v>
      </c>
      <c r="I77" s="46">
        <f>SUMIF('Trial Balance'!$N:$N,F77,'Trial Balance'!H:H)</f>
        <v>0</v>
      </c>
      <c r="J77" s="46">
        <f>SUMIF('Trial Balance'!$N:$N,F77,'Trial Balance'!K:K)</f>
        <v>0</v>
      </c>
      <c r="O77" s="315">
        <f t="shared" si="0"/>
        <v>0</v>
      </c>
      <c r="P77" s="315">
        <f t="shared" si="1"/>
        <v>0</v>
      </c>
      <c r="AV77" s="3" t="s">
        <v>2563</v>
      </c>
      <c r="AW77" s="3" t="s">
        <v>2564</v>
      </c>
    </row>
    <row r="78" spans="1:49" s="75" customFormat="1" ht="12.75" x14ac:dyDescent="0.2">
      <c r="A78" s="79" t="s">
        <v>2172</v>
      </c>
      <c r="B78" s="130">
        <f>B77+1</f>
        <v>64</v>
      </c>
      <c r="C78" s="90">
        <v>52</v>
      </c>
      <c r="D78" s="81">
        <f>D71+D73+D75+D76</f>
        <v>0</v>
      </c>
      <c r="E78" s="82">
        <f>E71+E73+E75+E76</f>
        <v>0</v>
      </c>
      <c r="F78" s="59" t="s">
        <v>240</v>
      </c>
      <c r="O78" s="315">
        <f t="shared" si="0"/>
        <v>0</v>
      </c>
      <c r="P78" s="315">
        <f t="shared" si="1"/>
        <v>0</v>
      </c>
      <c r="AV78" s="3" t="s">
        <v>2565</v>
      </c>
      <c r="AW78" s="3" t="s">
        <v>2566</v>
      </c>
    </row>
    <row r="79" spans="1:49" s="75" customFormat="1" ht="21" x14ac:dyDescent="0.2">
      <c r="A79" s="88" t="s">
        <v>2173</v>
      </c>
      <c r="B79" s="130">
        <f>B78+1</f>
        <v>65</v>
      </c>
      <c r="C79" s="90">
        <v>53</v>
      </c>
      <c r="D79" s="81">
        <f>D80-D81</f>
        <v>0</v>
      </c>
      <c r="E79" s="82">
        <f>E80-E81</f>
        <v>0</v>
      </c>
      <c r="F79" s="59" t="s">
        <v>241</v>
      </c>
      <c r="O79" s="315">
        <f t="shared" si="0"/>
        <v>0</v>
      </c>
      <c r="P79" s="315">
        <f t="shared" si="1"/>
        <v>0</v>
      </c>
      <c r="AV79" s="3" t="s">
        <v>2567</v>
      </c>
      <c r="AW79" s="3" t="s">
        <v>2568</v>
      </c>
    </row>
    <row r="80" spans="1:49" s="75" customFormat="1" ht="12.75" x14ac:dyDescent="0.2">
      <c r="A80" s="83" t="s">
        <v>2209</v>
      </c>
      <c r="B80" s="129">
        <f>B79+1</f>
        <v>66</v>
      </c>
      <c r="C80" s="84">
        <v>54</v>
      </c>
      <c r="D80" s="85">
        <f>ABS(ROUND(SUMIF('Trial Balance'!N:N,F80,'Trial Balance'!H:H),0))</f>
        <v>0</v>
      </c>
      <c r="E80" s="87">
        <f>ABS(ROUND(SUMIF('Trial Balance'!N:N,F80,'Trial Balance'!K:K),0)+G80)</f>
        <v>0</v>
      </c>
      <c r="F80" s="59" t="s">
        <v>242</v>
      </c>
      <c r="I80" s="46">
        <f>SUMIF('Trial Balance'!$N:$N,F80,'Trial Balance'!H:H)</f>
        <v>0</v>
      </c>
      <c r="J80" s="46">
        <f>SUMIF('Trial Balance'!$N:$N,F80,'Trial Balance'!K:K)</f>
        <v>0</v>
      </c>
      <c r="O80" s="315">
        <f t="shared" si="0"/>
        <v>0</v>
      </c>
      <c r="P80" s="315">
        <f t="shared" si="1"/>
        <v>0</v>
      </c>
      <c r="AV80" s="3" t="s">
        <v>2569</v>
      </c>
      <c r="AW80" s="3" t="s">
        <v>2570</v>
      </c>
    </row>
    <row r="81" spans="1:49" s="75" customFormat="1" ht="12.75" x14ac:dyDescent="0.2">
      <c r="A81" s="83" t="s">
        <v>2210</v>
      </c>
      <c r="B81" s="129">
        <f t="shared" ref="B81:B84" si="6">B80+1</f>
        <v>67</v>
      </c>
      <c r="C81" s="84">
        <v>55</v>
      </c>
      <c r="D81" s="85">
        <f>ABS(ROUND(SUMIF('Trial Balance'!N:N,F81,'Trial Balance'!H:H),0))</f>
        <v>0</v>
      </c>
      <c r="E81" s="87">
        <f>ABS(ROUND(SUMIF('Trial Balance'!N:N,F81,'Trial Balance'!K:K),0)+G81)</f>
        <v>0</v>
      </c>
      <c r="F81" s="59" t="s">
        <v>243</v>
      </c>
      <c r="I81" s="46">
        <f>SUMIF('Trial Balance'!$N:$N,F81,'Trial Balance'!H:H)</f>
        <v>0</v>
      </c>
      <c r="J81" s="46">
        <f>SUMIF('Trial Balance'!$N:$N,F81,'Trial Balance'!K:K)</f>
        <v>0</v>
      </c>
      <c r="O81" s="315">
        <f t="shared" si="0"/>
        <v>0</v>
      </c>
      <c r="P81" s="315">
        <f t="shared" si="1"/>
        <v>0</v>
      </c>
      <c r="AV81" s="3" t="s">
        <v>2571</v>
      </c>
      <c r="AW81" s="3" t="s">
        <v>2572</v>
      </c>
    </row>
    <row r="82" spans="1:49" s="75" customFormat="1" ht="12.75" x14ac:dyDescent="0.2">
      <c r="A82" s="83" t="s">
        <v>2211</v>
      </c>
      <c r="B82" s="129">
        <f t="shared" si="6"/>
        <v>68</v>
      </c>
      <c r="C82" s="84">
        <v>56</v>
      </c>
      <c r="D82" s="85">
        <f>ABS(ROUND(SUMIF('Trial Balance'!N:N,F82,'Trial Balance'!H:H),0))</f>
        <v>0</v>
      </c>
      <c r="E82" s="87">
        <f>ABS(ROUND(SUMIF('Trial Balance'!N:N,F82,'Trial Balance'!K:K),0)+G82)</f>
        <v>0</v>
      </c>
      <c r="F82" s="59" t="s">
        <v>244</v>
      </c>
      <c r="I82" s="46">
        <f>SUMIF('Trial Balance'!$N:$N,F82,'Trial Balance'!H:H)</f>
        <v>0</v>
      </c>
      <c r="J82" s="46">
        <f>SUMIF('Trial Balance'!$N:$N,F82,'Trial Balance'!K:K)</f>
        <v>0</v>
      </c>
      <c r="O82" s="315">
        <f t="shared" si="0"/>
        <v>0</v>
      </c>
      <c r="P82" s="315">
        <f t="shared" si="1"/>
        <v>0</v>
      </c>
      <c r="AV82" s="3" t="s">
        <v>2573</v>
      </c>
      <c r="AW82" s="3" t="s">
        <v>2574</v>
      </c>
    </row>
    <row r="83" spans="1:49" s="75" customFormat="1" ht="12.75" x14ac:dyDescent="0.2">
      <c r="A83" s="126" t="s">
        <v>2160</v>
      </c>
      <c r="B83" s="129">
        <f t="shared" si="6"/>
        <v>69</v>
      </c>
      <c r="C83" s="84">
        <v>57</v>
      </c>
      <c r="D83" s="85">
        <f>ABS(ROUND(SUMIF('Trial Balance'!N:N,F83,'Trial Balance'!H:H),0))</f>
        <v>0</v>
      </c>
      <c r="E83" s="87">
        <f>ABS(ROUND(SUMIF('Trial Balance'!N:N,F83,'Trial Balance'!K:K),0)+G83)</f>
        <v>0</v>
      </c>
      <c r="F83" s="59" t="s">
        <v>245</v>
      </c>
      <c r="I83" s="46">
        <f>SUMIF('Trial Balance'!$N:$N,F83,'Trial Balance'!H:H)</f>
        <v>0</v>
      </c>
      <c r="J83" s="46">
        <f>SUMIF('Trial Balance'!$N:$N,F83,'Trial Balance'!K:K)</f>
        <v>0</v>
      </c>
      <c r="O83" s="315">
        <f t="shared" si="0"/>
        <v>0</v>
      </c>
      <c r="P83" s="315">
        <f t="shared" si="1"/>
        <v>0</v>
      </c>
      <c r="AV83" s="3" t="s">
        <v>2575</v>
      </c>
      <c r="AW83" s="3" t="s">
        <v>2576</v>
      </c>
    </row>
    <row r="84" spans="1:49" s="75" customFormat="1" ht="12.75" x14ac:dyDescent="0.2">
      <c r="A84" s="83" t="s">
        <v>2212</v>
      </c>
      <c r="B84" s="129">
        <f t="shared" si="6"/>
        <v>70</v>
      </c>
      <c r="C84" s="84">
        <v>58</v>
      </c>
      <c r="D84" s="85">
        <f>ABS(ROUND(SUMIF('Trial Balance'!N:N,F84,'Trial Balance'!H:H),0))</f>
        <v>0</v>
      </c>
      <c r="E84" s="87">
        <f>ABS(ROUND(SUMIF('Trial Balance'!N:N,F84,'Trial Balance'!K:K),0)+G84)</f>
        <v>0</v>
      </c>
      <c r="F84" s="59" t="s">
        <v>147</v>
      </c>
      <c r="I84" s="46">
        <f>SUMIF('Trial Balance'!$N:$N,F84,'Trial Balance'!H:H)</f>
        <v>0</v>
      </c>
      <c r="J84" s="46">
        <f>SUMIF('Trial Balance'!$N:$N,F84,'Trial Balance'!K:K)</f>
        <v>0</v>
      </c>
      <c r="O84" s="315">
        <f t="shared" si="0"/>
        <v>0</v>
      </c>
      <c r="P84" s="315">
        <f t="shared" si="1"/>
        <v>0</v>
      </c>
      <c r="AV84" s="3" t="s">
        <v>2577</v>
      </c>
      <c r="AW84" s="3" t="s">
        <v>2578</v>
      </c>
    </row>
    <row r="85" spans="1:49" s="75" customFormat="1" ht="12.75" x14ac:dyDescent="0.2">
      <c r="A85" s="79" t="s">
        <v>2174</v>
      </c>
      <c r="B85" s="130">
        <f>B84+1</f>
        <v>71</v>
      </c>
      <c r="C85" s="90">
        <v>59</v>
      </c>
      <c r="D85" s="81">
        <f>D79+D82+D84</f>
        <v>0</v>
      </c>
      <c r="E85" s="82">
        <f>E79+E82+E84</f>
        <v>0</v>
      </c>
      <c r="F85" s="59" t="s">
        <v>246</v>
      </c>
      <c r="O85" s="315">
        <f t="shared" si="0"/>
        <v>0</v>
      </c>
      <c r="P85" s="315">
        <f t="shared" si="1"/>
        <v>0</v>
      </c>
      <c r="AV85" s="3" t="s">
        <v>2579</v>
      </c>
      <c r="AW85" s="3" t="s">
        <v>2580</v>
      </c>
    </row>
    <row r="86" spans="1:49" s="75" customFormat="1" ht="12.75" x14ac:dyDescent="0.2">
      <c r="A86" s="78" t="s">
        <v>2161</v>
      </c>
      <c r="B86" s="133"/>
      <c r="C86" s="84"/>
      <c r="D86" s="92"/>
      <c r="E86" s="93"/>
      <c r="F86" s="59" t="s">
        <v>208</v>
      </c>
      <c r="O86" s="315">
        <f t="shared" si="0"/>
        <v>0</v>
      </c>
      <c r="P86" s="315">
        <f t="shared" si="1"/>
        <v>0</v>
      </c>
      <c r="AV86" s="3"/>
      <c r="AW86" s="3"/>
    </row>
    <row r="87" spans="1:49" s="75" customFormat="1" ht="12.75" x14ac:dyDescent="0.2">
      <c r="A87" s="79" t="s">
        <v>2175</v>
      </c>
      <c r="B87" s="130">
        <f>B85+1</f>
        <v>72</v>
      </c>
      <c r="C87" s="90">
        <v>60</v>
      </c>
      <c r="D87" s="81">
        <f>IF((D85-D78)&lt;0,-(D85-D78),0)</f>
        <v>0</v>
      </c>
      <c r="E87" s="82">
        <f>IF((E85-E78)&lt;0,-(E85-E78),0)</f>
        <v>0</v>
      </c>
      <c r="F87" s="59" t="s">
        <v>247</v>
      </c>
      <c r="O87" s="315">
        <f t="shared" si="0"/>
        <v>0</v>
      </c>
      <c r="P87" s="315">
        <f t="shared" si="1"/>
        <v>0</v>
      </c>
      <c r="AV87" s="3" t="s">
        <v>2581</v>
      </c>
      <c r="AW87" s="3" t="s">
        <v>2582</v>
      </c>
    </row>
    <row r="88" spans="1:49" s="75" customFormat="1" ht="12.75" x14ac:dyDescent="0.2">
      <c r="A88" s="79" t="s">
        <v>2176</v>
      </c>
      <c r="B88" s="130">
        <f>B87+1</f>
        <v>73</v>
      </c>
      <c r="C88" s="90">
        <v>61</v>
      </c>
      <c r="D88" s="81">
        <f>IF(D87=0,D85-D78,0)</f>
        <v>0</v>
      </c>
      <c r="E88" s="82">
        <f>IF(E87=0,E85-E78,0)</f>
        <v>0</v>
      </c>
      <c r="F88" s="59" t="s">
        <v>248</v>
      </c>
      <c r="O88" s="315">
        <f t="shared" si="0"/>
        <v>0</v>
      </c>
      <c r="P88" s="315">
        <f t="shared" si="1"/>
        <v>0</v>
      </c>
      <c r="AV88" s="3" t="s">
        <v>2583</v>
      </c>
      <c r="AW88" s="3" t="s">
        <v>2584</v>
      </c>
    </row>
    <row r="89" spans="1:49" s="75" customFormat="1" ht="12.75" x14ac:dyDescent="0.2">
      <c r="A89" s="79" t="s">
        <v>2177</v>
      </c>
      <c r="B89" s="130">
        <f>B88+1</f>
        <v>74</v>
      </c>
      <c r="C89" s="90">
        <v>62</v>
      </c>
      <c r="D89" s="81">
        <f>D28+D78</f>
        <v>0</v>
      </c>
      <c r="E89" s="82">
        <f>E28+E78</f>
        <v>0</v>
      </c>
      <c r="F89" s="59" t="s">
        <v>249</v>
      </c>
      <c r="O89" s="315">
        <f t="shared" ref="O89:O101" si="7">D89-M89</f>
        <v>0</v>
      </c>
      <c r="P89" s="315">
        <f t="shared" ref="P89:P101" si="8">E89-N89</f>
        <v>0</v>
      </c>
      <c r="AV89" s="3" t="s">
        <v>2585</v>
      </c>
      <c r="AW89" s="3" t="s">
        <v>2586</v>
      </c>
    </row>
    <row r="90" spans="1:49" s="75" customFormat="1" ht="12.75" x14ac:dyDescent="0.2">
      <c r="A90" s="79" t="s">
        <v>2178</v>
      </c>
      <c r="B90" s="130">
        <f>B89+1</f>
        <v>75</v>
      </c>
      <c r="C90" s="90">
        <v>63</v>
      </c>
      <c r="D90" s="81">
        <f>D67+D85</f>
        <v>0</v>
      </c>
      <c r="E90" s="82">
        <f>E67+E85</f>
        <v>0</v>
      </c>
      <c r="F90" s="59" t="s">
        <v>250</v>
      </c>
      <c r="O90" s="315">
        <f t="shared" si="7"/>
        <v>0</v>
      </c>
      <c r="P90" s="315">
        <f t="shared" si="8"/>
        <v>0</v>
      </c>
      <c r="AV90" s="3" t="s">
        <v>2587</v>
      </c>
      <c r="AW90" s="3" t="s">
        <v>2588</v>
      </c>
    </row>
    <row r="91" spans="1:49" s="75" customFormat="1" ht="12.75" x14ac:dyDescent="0.2">
      <c r="A91" s="78" t="s">
        <v>2162</v>
      </c>
      <c r="B91" s="133"/>
      <c r="C91" s="84"/>
      <c r="D91" s="92"/>
      <c r="E91" s="93"/>
      <c r="F91" s="59" t="s">
        <v>208</v>
      </c>
      <c r="O91" s="315">
        <f t="shared" si="7"/>
        <v>0</v>
      </c>
      <c r="P91" s="315">
        <f t="shared" si="8"/>
        <v>0</v>
      </c>
      <c r="AV91" s="3"/>
      <c r="AW91" s="3"/>
    </row>
    <row r="92" spans="1:49" s="75" customFormat="1" ht="12.75" x14ac:dyDescent="0.2">
      <c r="A92" s="79" t="s">
        <v>2179</v>
      </c>
      <c r="B92" s="130">
        <f>B90+1</f>
        <v>76</v>
      </c>
      <c r="C92" s="90">
        <v>64</v>
      </c>
      <c r="D92" s="81">
        <f>IF((D90-D89)&lt;0,-(D90-D89),0)</f>
        <v>0</v>
      </c>
      <c r="E92" s="82">
        <f>IF((E90-E89)&lt;0,-(E90-E89),0)</f>
        <v>0</v>
      </c>
      <c r="F92" s="59" t="s">
        <v>251</v>
      </c>
      <c r="O92" s="315">
        <f t="shared" si="7"/>
        <v>0</v>
      </c>
      <c r="P92" s="315">
        <f t="shared" si="8"/>
        <v>0</v>
      </c>
      <c r="AV92" s="3" t="s">
        <v>2589</v>
      </c>
      <c r="AW92" s="3" t="s">
        <v>2590</v>
      </c>
    </row>
    <row r="93" spans="1:49" s="75" customFormat="1" ht="12.75" x14ac:dyDescent="0.2">
      <c r="A93" s="79" t="s">
        <v>2180</v>
      </c>
      <c r="B93" s="130">
        <f>B92+1</f>
        <v>77</v>
      </c>
      <c r="C93" s="90">
        <v>65</v>
      </c>
      <c r="D93" s="81">
        <f>IF(D92=0,D90-D89,0)</f>
        <v>0</v>
      </c>
      <c r="E93" s="82">
        <f>IF(E92=0,E90-E89,0)</f>
        <v>0</v>
      </c>
      <c r="F93" s="59" t="s">
        <v>252</v>
      </c>
      <c r="O93" s="315">
        <f t="shared" si="7"/>
        <v>0</v>
      </c>
      <c r="P93" s="315">
        <f t="shared" si="8"/>
        <v>0</v>
      </c>
      <c r="AV93" s="3" t="s">
        <v>2591</v>
      </c>
      <c r="AW93" s="3" t="s">
        <v>2592</v>
      </c>
    </row>
    <row r="94" spans="1:49" s="75" customFormat="1" ht="12.75" x14ac:dyDescent="0.2">
      <c r="A94" s="83" t="s">
        <v>2163</v>
      </c>
      <c r="B94" s="129">
        <f>B93+1</f>
        <v>78</v>
      </c>
      <c r="C94" s="84">
        <v>66</v>
      </c>
      <c r="D94" s="85">
        <f>ABS(ROUND(SUMIF('Trial Balance'!N:N,F94,'Trial Balance'!H:H),0))</f>
        <v>0</v>
      </c>
      <c r="E94" s="87">
        <f>ABS(ROUND(SUMIF('Trial Balance'!N:N,F94,'Trial Balance'!K:K),0)+G94)</f>
        <v>0</v>
      </c>
      <c r="F94" s="59" t="s">
        <v>151</v>
      </c>
      <c r="I94" s="46">
        <f>SUMIF('Trial Balance'!$N:$N,F94,'Trial Balance'!H:H)</f>
        <v>0</v>
      </c>
      <c r="J94" s="46">
        <f>SUMIF('Trial Balance'!$N:$N,F94,'Trial Balance'!K:K)</f>
        <v>0</v>
      </c>
      <c r="O94" s="315">
        <f t="shared" si="7"/>
        <v>0</v>
      </c>
      <c r="P94" s="315">
        <f t="shared" si="8"/>
        <v>0</v>
      </c>
      <c r="AV94" s="3" t="s">
        <v>2593</v>
      </c>
      <c r="AW94" s="3" t="s">
        <v>2594</v>
      </c>
    </row>
    <row r="95" spans="1:49" s="75" customFormat="1" ht="21" x14ac:dyDescent="0.2">
      <c r="A95" s="83" t="s">
        <v>2213</v>
      </c>
      <c r="B95" s="129">
        <f t="shared" ref="B95:B99" si="9">B94+1</f>
        <v>79</v>
      </c>
      <c r="C95" s="84" t="s">
        <v>1433</v>
      </c>
      <c r="D95" s="85">
        <f>ABS(ROUND(SUMIF('Trial Balance'!N:N,F95,'Trial Balance'!H:H),0))</f>
        <v>0</v>
      </c>
      <c r="E95" s="87">
        <f>ABS(ROUND(SUMIF('Trial Balance'!N:N,F95,'Trial Balance'!K:K),0)+G95)</f>
        <v>0</v>
      </c>
      <c r="F95" s="59" t="s">
        <v>1435</v>
      </c>
      <c r="I95" s="46"/>
      <c r="J95" s="46"/>
      <c r="O95" s="315">
        <f t="shared" si="7"/>
        <v>0</v>
      </c>
      <c r="P95" s="315">
        <f t="shared" si="8"/>
        <v>0</v>
      </c>
      <c r="AV95" s="3" t="s">
        <v>2595</v>
      </c>
      <c r="AW95" s="3" t="s">
        <v>2596</v>
      </c>
    </row>
    <row r="96" spans="1:49" s="75" customFormat="1" ht="21" x14ac:dyDescent="0.2">
      <c r="A96" s="83" t="s">
        <v>2214</v>
      </c>
      <c r="B96" s="129">
        <f t="shared" si="9"/>
        <v>80</v>
      </c>
      <c r="C96" s="84" t="s">
        <v>1434</v>
      </c>
      <c r="D96" s="85">
        <f>ABS(ROUND(SUMIF('Trial Balance'!N:N,F96,'Trial Balance'!H:H),0))</f>
        <v>0</v>
      </c>
      <c r="E96" s="87">
        <f>ABS(ROUND(SUMIF('Trial Balance'!N:N,F96,'Trial Balance'!K:K),0)+G96)</f>
        <v>0</v>
      </c>
      <c r="F96" s="59" t="s">
        <v>1436</v>
      </c>
      <c r="I96" s="46"/>
      <c r="J96" s="46"/>
      <c r="O96" s="315">
        <f t="shared" si="7"/>
        <v>0</v>
      </c>
      <c r="P96" s="315">
        <f t="shared" si="8"/>
        <v>0</v>
      </c>
      <c r="AV96" s="3" t="s">
        <v>2597</v>
      </c>
      <c r="AW96" s="3" t="s">
        <v>2598</v>
      </c>
    </row>
    <row r="97" spans="1:49" s="75" customFormat="1" ht="12.75" x14ac:dyDescent="0.2">
      <c r="A97" s="83" t="s">
        <v>2215</v>
      </c>
      <c r="B97" s="129">
        <f t="shared" si="9"/>
        <v>81</v>
      </c>
      <c r="C97" s="84">
        <v>67</v>
      </c>
      <c r="D97" s="85">
        <f>ABS(ROUND(SUMIF('Trial Balance'!N:N,F97,'Trial Balance'!H:H),0))</f>
        <v>0</v>
      </c>
      <c r="E97" s="87">
        <f>ABS(ROUND(SUMIF('Trial Balance'!N:N,F97,'Trial Balance'!K:K),0)+G97)</f>
        <v>0</v>
      </c>
      <c r="F97" s="59" t="s">
        <v>253</v>
      </c>
      <c r="I97" s="46">
        <f>SUMIF('Trial Balance'!$N:$N,F97,'Trial Balance'!H:H)</f>
        <v>0</v>
      </c>
      <c r="J97" s="46">
        <f>SUMIF('Trial Balance'!$N:$N,F97,'Trial Balance'!K:K)</f>
        <v>0</v>
      </c>
      <c r="O97" s="315">
        <f t="shared" si="7"/>
        <v>0</v>
      </c>
      <c r="P97" s="315">
        <f t="shared" si="8"/>
        <v>0</v>
      </c>
      <c r="AV97" s="3" t="s">
        <v>2599</v>
      </c>
      <c r="AW97" s="3" t="s">
        <v>2600</v>
      </c>
    </row>
    <row r="98" spans="1:49" s="75" customFormat="1" ht="12.75" x14ac:dyDescent="0.2">
      <c r="A98" s="83" t="s">
        <v>2216</v>
      </c>
      <c r="B98" s="129">
        <f t="shared" si="9"/>
        <v>82</v>
      </c>
      <c r="C98" s="84">
        <v>68</v>
      </c>
      <c r="D98" s="85">
        <f>ABS(ROUND(SUMIF('Trial Balance'!N:N,F98,'Trial Balance'!H:H),0))</f>
        <v>0</v>
      </c>
      <c r="E98" s="87">
        <f>ABS(ROUND(SUMIF('Trial Balance'!N:N,F98,'Trial Balance'!K:K),0)+G98)</f>
        <v>0</v>
      </c>
      <c r="F98" s="59" t="s">
        <v>254</v>
      </c>
      <c r="I98" s="46">
        <f>SUMIF('Trial Balance'!$N:$N,F98,'Trial Balance'!H:H)</f>
        <v>0</v>
      </c>
      <c r="J98" s="46">
        <f>SUMIF('Trial Balance'!$N:$N,F98,'Trial Balance'!K:K)</f>
        <v>0</v>
      </c>
      <c r="O98" s="315">
        <f t="shared" si="7"/>
        <v>0</v>
      </c>
      <c r="P98" s="315">
        <f t="shared" si="8"/>
        <v>0</v>
      </c>
      <c r="AV98" s="3" t="s">
        <v>2601</v>
      </c>
      <c r="AW98" s="3" t="s">
        <v>2602</v>
      </c>
    </row>
    <row r="99" spans="1:49" s="75" customFormat="1" ht="12.75" x14ac:dyDescent="0.2">
      <c r="A99" s="78" t="s">
        <v>2164</v>
      </c>
      <c r="B99" s="129"/>
      <c r="C99" s="92"/>
      <c r="D99" s="92"/>
      <c r="E99" s="93"/>
      <c r="F99" s="59" t="s">
        <v>208</v>
      </c>
      <c r="O99" s="315">
        <f t="shared" si="7"/>
        <v>0</v>
      </c>
      <c r="P99" s="315">
        <f t="shared" si="8"/>
        <v>0</v>
      </c>
      <c r="AV99" s="3"/>
      <c r="AW99" s="3"/>
    </row>
    <row r="100" spans="1:49" s="75" customFormat="1" ht="12.75" x14ac:dyDescent="0.2">
      <c r="A100" s="79" t="s">
        <v>2181</v>
      </c>
      <c r="B100" s="130">
        <f>B98+1</f>
        <v>83</v>
      </c>
      <c r="C100" s="90">
        <v>69</v>
      </c>
      <c r="D100" s="81">
        <f>IF((D92-D93-D94-D97-D98-D95+D96)&gt;0,(D92-D93-D94-D97-D98-D95+D96),0)</f>
        <v>0</v>
      </c>
      <c r="E100" s="81">
        <f>IF((E92-E93-E94-E97-E98-E95+E96)&gt;0,(E92-E93-E94-E97-E98-E95+E96),0)</f>
        <v>0</v>
      </c>
      <c r="F100" s="59" t="s">
        <v>255</v>
      </c>
      <c r="O100" s="315">
        <f t="shared" si="7"/>
        <v>0</v>
      </c>
      <c r="P100" s="315">
        <f t="shared" si="8"/>
        <v>0</v>
      </c>
      <c r="AV100" s="3" t="s">
        <v>2603</v>
      </c>
      <c r="AW100" s="3" t="s">
        <v>2604</v>
      </c>
    </row>
    <row r="101" spans="1:49" s="75" customFormat="1" ht="13.5" thickBot="1" x14ac:dyDescent="0.25">
      <c r="A101" s="94" t="s">
        <v>2182</v>
      </c>
      <c r="B101" s="134">
        <f>B100+1</f>
        <v>84</v>
      </c>
      <c r="C101" s="95">
        <v>70</v>
      </c>
      <c r="D101" s="96">
        <f>IF(D100=0,-(D92-D93-D94-D97-D98-D95+D96),0)</f>
        <v>0</v>
      </c>
      <c r="E101" s="96">
        <f>IF(E100=0,-(E92-E93-E94-E97-E98-E95+E96),0)</f>
        <v>0</v>
      </c>
      <c r="F101" s="59" t="s">
        <v>256</v>
      </c>
      <c r="O101" s="315">
        <f t="shared" si="7"/>
        <v>0</v>
      </c>
      <c r="P101" s="315">
        <f t="shared" si="8"/>
        <v>0</v>
      </c>
      <c r="AV101" s="3" t="s">
        <v>2605</v>
      </c>
      <c r="AW101" s="3" t="s">
        <v>2606</v>
      </c>
    </row>
    <row r="102" spans="1:49" s="75" customFormat="1" ht="12.75" x14ac:dyDescent="0.2">
      <c r="A102" s="76"/>
      <c r="B102" s="127"/>
      <c r="C102" s="36"/>
      <c r="D102" s="97"/>
      <c r="E102" s="98"/>
      <c r="F102" s="34"/>
      <c r="AV102" s="3"/>
      <c r="AW102" s="3"/>
    </row>
    <row r="103" spans="1:49" s="75" customFormat="1" ht="13.5" thickBot="1" x14ac:dyDescent="0.25">
      <c r="A103" s="76"/>
      <c r="B103" s="127"/>
      <c r="C103" s="34"/>
      <c r="D103" s="98"/>
      <c r="E103" s="98"/>
      <c r="F103" s="34"/>
      <c r="AV103" s="3"/>
      <c r="AW103" s="3"/>
    </row>
    <row r="104" spans="1:49" s="75" customFormat="1" ht="12.75" x14ac:dyDescent="0.2">
      <c r="A104" s="99" t="s">
        <v>257</v>
      </c>
      <c r="B104" s="135"/>
      <c r="C104" s="34"/>
      <c r="D104" s="100">
        <f>SUM('1. F10'!D59:D60)</f>
        <v>0</v>
      </c>
      <c r="E104" s="101">
        <f>SUM('1. F10'!E59:E60)</f>
        <v>0</v>
      </c>
      <c r="F104" s="34"/>
      <c r="AV104" s="3"/>
      <c r="AW104" s="3"/>
    </row>
    <row r="105" spans="1:49" s="75" customFormat="1" ht="13.5" thickBot="1" x14ac:dyDescent="0.25">
      <c r="A105" s="102" t="s">
        <v>202</v>
      </c>
      <c r="B105" s="136"/>
      <c r="C105" s="34"/>
      <c r="D105" s="103">
        <f>(D100-D101)-D104</f>
        <v>0</v>
      </c>
      <c r="E105" s="104">
        <f>SUM(E100:E101)-E104</f>
        <v>0</v>
      </c>
      <c r="F105" s="34"/>
      <c r="AV105" s="3"/>
      <c r="AW105" s="3"/>
    </row>
  </sheetData>
  <autoFilter ref="A11:J101"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51"/>
  <sheetViews>
    <sheetView showGridLines="0" workbookViewId="0">
      <pane ySplit="1" topLeftCell="A2" activePane="bottomLeft" state="frozen"/>
      <selection pane="bottomLeft" activeCell="C2" sqref="C2:C151"/>
    </sheetView>
  </sheetViews>
  <sheetFormatPr defaultRowHeight="12" x14ac:dyDescent="0.2"/>
  <cols>
    <col min="2" max="2" width="21.1640625" customWidth="1"/>
    <col min="3" max="3" width="17.1640625" customWidth="1"/>
    <col min="4" max="4" width="16.1640625" customWidth="1"/>
    <col min="6" max="6" width="13.33203125" bestFit="1" customWidth="1"/>
    <col min="7" max="7" width="3.1640625" customWidth="1"/>
    <col min="8" max="9" width="0" hidden="1" customWidth="1"/>
  </cols>
  <sheetData>
    <row r="1" spans="1:9" ht="24.75" thickBot="1" x14ac:dyDescent="0.25">
      <c r="A1" s="147" t="s">
        <v>258</v>
      </c>
      <c r="B1" s="147" t="s">
        <v>15</v>
      </c>
      <c r="C1" s="147" t="s">
        <v>259</v>
      </c>
      <c r="D1" s="148" t="s">
        <v>1951</v>
      </c>
      <c r="E1" s="148" t="s">
        <v>1952</v>
      </c>
      <c r="F1" s="148" t="s">
        <v>51</v>
      </c>
      <c r="G1" s="2"/>
      <c r="H1" s="149" t="s">
        <v>1953</v>
      </c>
      <c r="I1" s="18" t="s">
        <v>1951</v>
      </c>
    </row>
    <row r="2" spans="1:9" ht="12.75" thickTop="1" x14ac:dyDescent="0.2">
      <c r="A2" t="s">
        <v>867</v>
      </c>
      <c r="B2" t="s">
        <v>868</v>
      </c>
      <c r="C2" t="s">
        <v>112</v>
      </c>
      <c r="D2">
        <v>0</v>
      </c>
      <c r="I2">
        <v>0</v>
      </c>
    </row>
    <row r="3" spans="1:9" x14ac:dyDescent="0.2">
      <c r="A3" t="s">
        <v>869</v>
      </c>
      <c r="B3" t="s">
        <v>870</v>
      </c>
      <c r="C3" t="s">
        <v>112</v>
      </c>
      <c r="D3">
        <v>0</v>
      </c>
      <c r="I3">
        <v>0</v>
      </c>
    </row>
    <row r="4" spans="1:9" x14ac:dyDescent="0.2">
      <c r="A4" t="s">
        <v>871</v>
      </c>
      <c r="B4" t="s">
        <v>872</v>
      </c>
      <c r="C4" t="s">
        <v>112</v>
      </c>
      <c r="D4">
        <v>0</v>
      </c>
      <c r="I4">
        <v>0</v>
      </c>
    </row>
    <row r="5" spans="1:9" x14ac:dyDescent="0.2">
      <c r="A5" t="s">
        <v>873</v>
      </c>
      <c r="B5" t="s">
        <v>874</v>
      </c>
      <c r="C5" t="s">
        <v>112</v>
      </c>
      <c r="D5">
        <v>0</v>
      </c>
      <c r="I5">
        <v>0</v>
      </c>
    </row>
    <row r="6" spans="1:9" x14ac:dyDescent="0.2">
      <c r="A6" t="s">
        <v>875</v>
      </c>
      <c r="B6" t="s">
        <v>876</v>
      </c>
      <c r="C6" t="s">
        <v>112</v>
      </c>
      <c r="D6">
        <v>0</v>
      </c>
      <c r="I6">
        <v>0</v>
      </c>
    </row>
    <row r="7" spans="1:9" x14ac:dyDescent="0.2">
      <c r="A7" t="s">
        <v>877</v>
      </c>
      <c r="B7" t="s">
        <v>878</v>
      </c>
      <c r="C7" t="s">
        <v>112</v>
      </c>
      <c r="D7">
        <v>0</v>
      </c>
      <c r="I7">
        <v>0</v>
      </c>
    </row>
    <row r="8" spans="1:9" x14ac:dyDescent="0.2">
      <c r="A8" t="s">
        <v>879</v>
      </c>
      <c r="B8" t="s">
        <v>880</v>
      </c>
      <c r="C8" t="s">
        <v>112</v>
      </c>
      <c r="D8">
        <v>0</v>
      </c>
      <c r="I8">
        <v>0</v>
      </c>
    </row>
    <row r="9" spans="1:9" x14ac:dyDescent="0.2">
      <c r="A9" t="s">
        <v>111</v>
      </c>
      <c r="B9" t="s">
        <v>881</v>
      </c>
      <c r="C9" t="s">
        <v>112</v>
      </c>
      <c r="D9">
        <v>0</v>
      </c>
      <c r="I9">
        <v>0</v>
      </c>
    </row>
    <row r="10" spans="1:9" x14ac:dyDescent="0.2">
      <c r="A10" t="s">
        <v>113</v>
      </c>
      <c r="B10" t="s">
        <v>882</v>
      </c>
      <c r="C10" t="s">
        <v>114</v>
      </c>
      <c r="D10">
        <v>0</v>
      </c>
      <c r="I10">
        <v>0</v>
      </c>
    </row>
    <row r="11" spans="1:9" x14ac:dyDescent="0.2">
      <c r="A11" t="s">
        <v>115</v>
      </c>
      <c r="B11" t="s">
        <v>883</v>
      </c>
      <c r="C11" t="s">
        <v>114</v>
      </c>
      <c r="D11">
        <v>0</v>
      </c>
      <c r="I11">
        <v>0</v>
      </c>
    </row>
    <row r="12" spans="1:9" x14ac:dyDescent="0.2">
      <c r="A12" t="s">
        <v>116</v>
      </c>
      <c r="B12" t="s">
        <v>884</v>
      </c>
      <c r="C12" t="s">
        <v>117</v>
      </c>
      <c r="D12">
        <v>0</v>
      </c>
      <c r="I12">
        <v>0</v>
      </c>
    </row>
    <row r="13" spans="1:9" x14ac:dyDescent="0.2">
      <c r="A13" t="s">
        <v>885</v>
      </c>
      <c r="B13" t="s">
        <v>886</v>
      </c>
      <c r="C13" t="s">
        <v>114</v>
      </c>
      <c r="D13">
        <v>0</v>
      </c>
      <c r="I13">
        <v>0</v>
      </c>
    </row>
    <row r="14" spans="1:9" x14ac:dyDescent="0.2">
      <c r="A14" t="s">
        <v>887</v>
      </c>
      <c r="B14" t="s">
        <v>888</v>
      </c>
      <c r="C14" t="s">
        <v>217</v>
      </c>
      <c r="D14">
        <v>0</v>
      </c>
      <c r="I14">
        <v>0</v>
      </c>
    </row>
    <row r="15" spans="1:9" x14ac:dyDescent="0.2">
      <c r="A15" t="s">
        <v>889</v>
      </c>
      <c r="B15" t="s">
        <v>890</v>
      </c>
      <c r="C15" t="s">
        <v>114</v>
      </c>
      <c r="D15">
        <v>0</v>
      </c>
      <c r="I15">
        <v>0</v>
      </c>
    </row>
    <row r="16" spans="1:9" x14ac:dyDescent="0.2">
      <c r="A16" t="s">
        <v>118</v>
      </c>
      <c r="B16" t="s">
        <v>891</v>
      </c>
      <c r="C16" t="s">
        <v>119</v>
      </c>
      <c r="D16">
        <v>0</v>
      </c>
      <c r="I16">
        <v>0</v>
      </c>
    </row>
    <row r="17" spans="1:9" x14ac:dyDescent="0.2">
      <c r="A17" t="s">
        <v>120</v>
      </c>
      <c r="B17" t="s">
        <v>892</v>
      </c>
      <c r="C17" t="s">
        <v>121</v>
      </c>
      <c r="D17" t="s">
        <v>2050</v>
      </c>
      <c r="I17" t="s">
        <v>2050</v>
      </c>
    </row>
    <row r="18" spans="1:9" x14ac:dyDescent="0.2">
      <c r="A18" t="s">
        <v>122</v>
      </c>
      <c r="B18" t="s">
        <v>893</v>
      </c>
      <c r="C18" t="s">
        <v>134</v>
      </c>
      <c r="D18" t="s">
        <v>2051</v>
      </c>
      <c r="I18" t="s">
        <v>2051</v>
      </c>
    </row>
    <row r="19" spans="1:9" x14ac:dyDescent="0.2">
      <c r="A19" s="310">
        <v>6121</v>
      </c>
      <c r="B19" s="310" t="s">
        <v>2351</v>
      </c>
      <c r="C19" s="311" t="s">
        <v>2610</v>
      </c>
      <c r="D19" s="311" t="s">
        <v>2051</v>
      </c>
    </row>
    <row r="20" spans="1:9" x14ac:dyDescent="0.2">
      <c r="A20" s="310">
        <v>6122</v>
      </c>
      <c r="B20" s="310" t="s">
        <v>2352</v>
      </c>
      <c r="C20" s="311" t="s">
        <v>2611</v>
      </c>
      <c r="D20" s="311" t="s">
        <v>2051</v>
      </c>
    </row>
    <row r="21" spans="1:9" x14ac:dyDescent="0.2">
      <c r="A21" s="310">
        <v>6123</v>
      </c>
      <c r="B21" s="310" t="s">
        <v>2353</v>
      </c>
      <c r="C21" s="311" t="s">
        <v>2612</v>
      </c>
      <c r="D21" s="311" t="s">
        <v>2051</v>
      </c>
    </row>
    <row r="22" spans="1:9" x14ac:dyDescent="0.2">
      <c r="A22" t="s">
        <v>123</v>
      </c>
      <c r="B22" t="s">
        <v>894</v>
      </c>
      <c r="C22" t="s">
        <v>121</v>
      </c>
      <c r="D22" t="s">
        <v>2052</v>
      </c>
      <c r="I22" t="s">
        <v>2052</v>
      </c>
    </row>
    <row r="23" spans="1:9" x14ac:dyDescent="0.2">
      <c r="A23" t="s">
        <v>895</v>
      </c>
      <c r="B23" t="s">
        <v>896</v>
      </c>
      <c r="C23" t="s">
        <v>121</v>
      </c>
      <c r="D23">
        <v>0</v>
      </c>
      <c r="I23">
        <v>0</v>
      </c>
    </row>
    <row r="24" spans="1:9" x14ac:dyDescent="0.2">
      <c r="A24" t="s">
        <v>124</v>
      </c>
      <c r="B24" t="s">
        <v>897</v>
      </c>
      <c r="C24" t="s">
        <v>121</v>
      </c>
      <c r="D24">
        <v>0</v>
      </c>
      <c r="I24">
        <v>0</v>
      </c>
    </row>
    <row r="25" spans="1:9" x14ac:dyDescent="0.2">
      <c r="A25" s="311">
        <v>616</v>
      </c>
      <c r="B25" s="311" t="s">
        <v>2354</v>
      </c>
      <c r="C25" s="311" t="s">
        <v>2613</v>
      </c>
      <c r="D25" s="311"/>
    </row>
    <row r="26" spans="1:9" x14ac:dyDescent="0.2">
      <c r="A26" s="311">
        <v>617</v>
      </c>
      <c r="B26" s="311" t="s">
        <v>2355</v>
      </c>
      <c r="C26" s="311" t="s">
        <v>2614</v>
      </c>
      <c r="D26" s="311"/>
    </row>
    <row r="27" spans="1:9" x14ac:dyDescent="0.2">
      <c r="A27" s="311">
        <v>618</v>
      </c>
      <c r="B27" s="311" t="s">
        <v>2356</v>
      </c>
      <c r="C27" s="311" t="s">
        <v>2615</v>
      </c>
      <c r="D27" s="311"/>
    </row>
    <row r="28" spans="1:9" x14ac:dyDescent="0.2">
      <c r="A28" t="s">
        <v>125</v>
      </c>
      <c r="B28" t="s">
        <v>898</v>
      </c>
      <c r="C28" t="s">
        <v>121</v>
      </c>
      <c r="D28">
        <v>0</v>
      </c>
      <c r="I28">
        <v>0</v>
      </c>
    </row>
    <row r="29" spans="1:9" x14ac:dyDescent="0.2">
      <c r="A29" t="s">
        <v>126</v>
      </c>
      <c r="B29" t="s">
        <v>899</v>
      </c>
      <c r="C29" t="s">
        <v>121</v>
      </c>
      <c r="D29" t="s">
        <v>2053</v>
      </c>
      <c r="I29" t="s">
        <v>2053</v>
      </c>
    </row>
    <row r="30" spans="1:9" x14ac:dyDescent="0.2">
      <c r="A30" t="s">
        <v>127</v>
      </c>
      <c r="B30" t="s">
        <v>900</v>
      </c>
      <c r="C30" t="s">
        <v>121</v>
      </c>
      <c r="D30" t="s">
        <v>2054</v>
      </c>
      <c r="I30" t="s">
        <v>2054</v>
      </c>
    </row>
    <row r="31" spans="1:9" x14ac:dyDescent="0.2">
      <c r="A31" t="s">
        <v>128</v>
      </c>
      <c r="B31" t="s">
        <v>901</v>
      </c>
      <c r="C31" t="s">
        <v>121</v>
      </c>
      <c r="D31" t="s">
        <v>2055</v>
      </c>
      <c r="I31" t="s">
        <v>2055</v>
      </c>
    </row>
    <row r="32" spans="1:9" x14ac:dyDescent="0.2">
      <c r="A32" t="s">
        <v>129</v>
      </c>
      <c r="B32" t="s">
        <v>902</v>
      </c>
      <c r="C32" t="s">
        <v>121</v>
      </c>
      <c r="D32" t="s">
        <v>2056</v>
      </c>
      <c r="I32" t="s">
        <v>2056</v>
      </c>
    </row>
    <row r="33" spans="1:9" x14ac:dyDescent="0.2">
      <c r="A33" t="s">
        <v>130</v>
      </c>
      <c r="B33" t="s">
        <v>903</v>
      </c>
      <c r="C33" t="s">
        <v>121</v>
      </c>
      <c r="D33" t="s">
        <v>2057</v>
      </c>
      <c r="I33" t="s">
        <v>2057</v>
      </c>
    </row>
    <row r="34" spans="1:9" x14ac:dyDescent="0.2">
      <c r="A34" t="s">
        <v>131</v>
      </c>
      <c r="B34" t="s">
        <v>904</v>
      </c>
      <c r="C34" t="s">
        <v>121</v>
      </c>
      <c r="D34" t="s">
        <v>2058</v>
      </c>
      <c r="I34" t="s">
        <v>2058</v>
      </c>
    </row>
    <row r="35" spans="1:9" x14ac:dyDescent="0.2">
      <c r="A35" t="s">
        <v>132</v>
      </c>
      <c r="B35" t="s">
        <v>905</v>
      </c>
      <c r="C35" t="s">
        <v>121</v>
      </c>
      <c r="D35" t="s">
        <v>2059</v>
      </c>
      <c r="I35" t="s">
        <v>2059</v>
      </c>
    </row>
    <row r="36" spans="1:9" x14ac:dyDescent="0.2">
      <c r="A36" t="s">
        <v>133</v>
      </c>
      <c r="B36" t="s">
        <v>906</v>
      </c>
      <c r="C36" t="s">
        <v>2616</v>
      </c>
      <c r="D36" t="s">
        <v>2060</v>
      </c>
      <c r="I36" t="s">
        <v>2060</v>
      </c>
    </row>
    <row r="37" spans="1:9" x14ac:dyDescent="0.2">
      <c r="A37" t="s">
        <v>135</v>
      </c>
      <c r="B37" t="s">
        <v>907</v>
      </c>
      <c r="C37" t="s">
        <v>136</v>
      </c>
      <c r="D37" t="s">
        <v>2061</v>
      </c>
      <c r="I37" t="s">
        <v>2061</v>
      </c>
    </row>
    <row r="38" spans="1:9" x14ac:dyDescent="0.2">
      <c r="A38" t="s">
        <v>137</v>
      </c>
      <c r="B38" t="s">
        <v>908</v>
      </c>
      <c r="C38" t="s">
        <v>136</v>
      </c>
      <c r="D38" t="s">
        <v>2062</v>
      </c>
      <c r="I38" t="s">
        <v>2062</v>
      </c>
    </row>
    <row r="39" spans="1:9" x14ac:dyDescent="0.2">
      <c r="A39" t="s">
        <v>909</v>
      </c>
      <c r="B39" t="s">
        <v>910</v>
      </c>
      <c r="C39" t="s">
        <v>136</v>
      </c>
      <c r="D39" t="s">
        <v>2062</v>
      </c>
      <c r="I39" t="s">
        <v>2062</v>
      </c>
    </row>
    <row r="40" spans="1:9" x14ac:dyDescent="0.2">
      <c r="A40" t="s">
        <v>138</v>
      </c>
      <c r="B40" t="s">
        <v>911</v>
      </c>
      <c r="C40" t="s">
        <v>136</v>
      </c>
      <c r="D40" t="s">
        <v>2063</v>
      </c>
      <c r="I40" t="s">
        <v>2063</v>
      </c>
    </row>
    <row r="41" spans="1:9" x14ac:dyDescent="0.2">
      <c r="A41" t="s">
        <v>912</v>
      </c>
      <c r="B41" t="s">
        <v>913</v>
      </c>
      <c r="C41" t="s">
        <v>136</v>
      </c>
      <c r="D41" t="s">
        <v>2064</v>
      </c>
      <c r="I41" t="s">
        <v>2064</v>
      </c>
    </row>
    <row r="42" spans="1:9" x14ac:dyDescent="0.2">
      <c r="A42" t="s">
        <v>914</v>
      </c>
      <c r="B42" t="s">
        <v>915</v>
      </c>
      <c r="C42" t="s">
        <v>136</v>
      </c>
      <c r="D42" t="s">
        <v>2065</v>
      </c>
      <c r="I42" t="s">
        <v>2065</v>
      </c>
    </row>
    <row r="43" spans="1:9" x14ac:dyDescent="0.2">
      <c r="A43" t="s">
        <v>139</v>
      </c>
      <c r="B43" t="s">
        <v>916</v>
      </c>
      <c r="C43" t="s">
        <v>141</v>
      </c>
      <c r="D43" t="s">
        <v>2066</v>
      </c>
      <c r="I43" t="s">
        <v>2066</v>
      </c>
    </row>
    <row r="44" spans="1:9" x14ac:dyDescent="0.2">
      <c r="A44" t="s">
        <v>142</v>
      </c>
      <c r="B44" t="s">
        <v>917</v>
      </c>
      <c r="C44" t="s">
        <v>141</v>
      </c>
      <c r="D44" t="s">
        <v>2066</v>
      </c>
      <c r="I44" t="s">
        <v>2066</v>
      </c>
    </row>
    <row r="45" spans="1:9" x14ac:dyDescent="0.2">
      <c r="A45" t="s">
        <v>918</v>
      </c>
      <c r="B45" t="s">
        <v>919</v>
      </c>
      <c r="C45" t="s">
        <v>141</v>
      </c>
      <c r="D45" t="s">
        <v>2066</v>
      </c>
      <c r="I45" t="s">
        <v>2066</v>
      </c>
    </row>
    <row r="46" spans="1:9" x14ac:dyDescent="0.2">
      <c r="A46" t="s">
        <v>920</v>
      </c>
      <c r="B46" t="s">
        <v>921</v>
      </c>
      <c r="C46" t="s">
        <v>141</v>
      </c>
      <c r="D46" t="s">
        <v>2066</v>
      </c>
      <c r="I46" t="s">
        <v>2066</v>
      </c>
    </row>
    <row r="47" spans="1:9" x14ac:dyDescent="0.2">
      <c r="A47" t="s">
        <v>922</v>
      </c>
      <c r="B47" t="s">
        <v>923</v>
      </c>
      <c r="C47" t="s">
        <v>141</v>
      </c>
      <c r="D47" t="s">
        <v>2066</v>
      </c>
      <c r="I47" t="s">
        <v>2066</v>
      </c>
    </row>
    <row r="48" spans="1:9" x14ac:dyDescent="0.2">
      <c r="A48" t="s">
        <v>924</v>
      </c>
      <c r="B48" t="s">
        <v>925</v>
      </c>
      <c r="C48" t="s">
        <v>141</v>
      </c>
      <c r="D48" t="s">
        <v>2066</v>
      </c>
      <c r="I48" t="s">
        <v>2066</v>
      </c>
    </row>
    <row r="49" spans="1:9" x14ac:dyDescent="0.2">
      <c r="A49" t="s">
        <v>926</v>
      </c>
      <c r="B49" t="s">
        <v>927</v>
      </c>
      <c r="C49" t="s">
        <v>141</v>
      </c>
      <c r="D49" t="s">
        <v>2066</v>
      </c>
      <c r="I49" t="s">
        <v>2066</v>
      </c>
    </row>
    <row r="50" spans="1:9" x14ac:dyDescent="0.2">
      <c r="A50" t="s">
        <v>140</v>
      </c>
      <c r="B50" t="s">
        <v>928</v>
      </c>
      <c r="C50" t="s">
        <v>141</v>
      </c>
      <c r="D50" t="s">
        <v>2066</v>
      </c>
      <c r="I50" t="s">
        <v>2066</v>
      </c>
    </row>
    <row r="51" spans="1:9" x14ac:dyDescent="0.2">
      <c r="A51" t="s">
        <v>929</v>
      </c>
      <c r="B51" t="s">
        <v>930</v>
      </c>
      <c r="C51" t="s">
        <v>141</v>
      </c>
      <c r="D51" t="s">
        <v>2066</v>
      </c>
      <c r="I51" t="s">
        <v>2066</v>
      </c>
    </row>
    <row r="52" spans="1:9" x14ac:dyDescent="0.2">
      <c r="A52" t="s">
        <v>931</v>
      </c>
      <c r="B52" t="s">
        <v>932</v>
      </c>
      <c r="C52" t="s">
        <v>144</v>
      </c>
      <c r="D52">
        <v>0</v>
      </c>
      <c r="I52">
        <v>0</v>
      </c>
    </row>
    <row r="53" spans="1:9" x14ac:dyDescent="0.2">
      <c r="A53" t="s">
        <v>933</v>
      </c>
      <c r="B53" t="s">
        <v>934</v>
      </c>
      <c r="C53" t="s">
        <v>144</v>
      </c>
      <c r="D53">
        <v>0</v>
      </c>
      <c r="I53">
        <v>0</v>
      </c>
    </row>
    <row r="54" spans="1:9" x14ac:dyDescent="0.2">
      <c r="A54" t="s">
        <v>935</v>
      </c>
      <c r="B54" t="s">
        <v>936</v>
      </c>
      <c r="C54" t="s">
        <v>144</v>
      </c>
      <c r="D54">
        <v>0</v>
      </c>
      <c r="I54">
        <v>0</v>
      </c>
    </row>
    <row r="55" spans="1:9" x14ac:dyDescent="0.2">
      <c r="A55" t="s">
        <v>937</v>
      </c>
      <c r="B55" t="s">
        <v>938</v>
      </c>
      <c r="C55" t="s">
        <v>225</v>
      </c>
      <c r="D55" t="s">
        <v>2067</v>
      </c>
      <c r="I55" t="s">
        <v>2067</v>
      </c>
    </row>
    <row r="56" spans="1:9" x14ac:dyDescent="0.2">
      <c r="A56" t="s">
        <v>939</v>
      </c>
      <c r="B56" t="s">
        <v>940</v>
      </c>
      <c r="C56" t="s">
        <v>222</v>
      </c>
      <c r="D56" t="s">
        <v>2068</v>
      </c>
      <c r="I56" t="s">
        <v>2068</v>
      </c>
    </row>
    <row r="57" spans="1:9" x14ac:dyDescent="0.2">
      <c r="A57" t="s">
        <v>941</v>
      </c>
      <c r="B57" t="s">
        <v>942</v>
      </c>
      <c r="C57" t="s">
        <v>226</v>
      </c>
      <c r="D57" t="s">
        <v>2069</v>
      </c>
      <c r="I57" t="s">
        <v>2069</v>
      </c>
    </row>
    <row r="58" spans="1:9" x14ac:dyDescent="0.2">
      <c r="A58" t="s">
        <v>943</v>
      </c>
      <c r="B58" t="s">
        <v>944</v>
      </c>
      <c r="C58" t="s">
        <v>144</v>
      </c>
      <c r="D58" t="s">
        <v>2068</v>
      </c>
      <c r="I58" t="s">
        <v>2068</v>
      </c>
    </row>
    <row r="59" spans="1:9" x14ac:dyDescent="0.2">
      <c r="A59" t="s">
        <v>945</v>
      </c>
      <c r="B59" t="s">
        <v>946</v>
      </c>
      <c r="C59" t="s">
        <v>144</v>
      </c>
      <c r="D59" t="s">
        <v>2068</v>
      </c>
      <c r="I59" t="s">
        <v>2068</v>
      </c>
    </row>
    <row r="60" spans="1:9" x14ac:dyDescent="0.2">
      <c r="A60" t="s">
        <v>947</v>
      </c>
      <c r="B60" t="s">
        <v>948</v>
      </c>
      <c r="C60" t="s">
        <v>144</v>
      </c>
      <c r="D60" t="s">
        <v>2068</v>
      </c>
      <c r="I60" t="s">
        <v>2068</v>
      </c>
    </row>
    <row r="61" spans="1:9" x14ac:dyDescent="0.2">
      <c r="A61" t="s">
        <v>949</v>
      </c>
      <c r="B61" t="s">
        <v>950</v>
      </c>
      <c r="C61" t="s">
        <v>144</v>
      </c>
      <c r="D61" t="s">
        <v>2068</v>
      </c>
      <c r="I61" t="s">
        <v>2068</v>
      </c>
    </row>
    <row r="62" spans="1:9" x14ac:dyDescent="0.2">
      <c r="A62" t="s">
        <v>951</v>
      </c>
      <c r="B62" t="s">
        <v>952</v>
      </c>
      <c r="C62" t="s">
        <v>2616</v>
      </c>
      <c r="D62" t="s">
        <v>2068</v>
      </c>
      <c r="I62" t="s">
        <v>2068</v>
      </c>
    </row>
    <row r="63" spans="1:9" x14ac:dyDescent="0.2">
      <c r="A63" t="s">
        <v>143</v>
      </c>
      <c r="B63" t="s">
        <v>953</v>
      </c>
      <c r="C63" t="s">
        <v>144</v>
      </c>
      <c r="D63" t="s">
        <v>2068</v>
      </c>
      <c r="I63" t="s">
        <v>2068</v>
      </c>
    </row>
    <row r="64" spans="1:9" x14ac:dyDescent="0.2">
      <c r="A64" t="s">
        <v>954</v>
      </c>
      <c r="B64" t="s">
        <v>955</v>
      </c>
      <c r="C64" t="s">
        <v>227</v>
      </c>
      <c r="D64" t="s">
        <v>2068</v>
      </c>
      <c r="I64" t="s">
        <v>2068</v>
      </c>
    </row>
    <row r="65" spans="1:9" x14ac:dyDescent="0.2">
      <c r="A65" t="s">
        <v>956</v>
      </c>
      <c r="B65" t="s">
        <v>957</v>
      </c>
      <c r="C65" t="s">
        <v>147</v>
      </c>
      <c r="D65">
        <v>0</v>
      </c>
      <c r="I65">
        <v>0</v>
      </c>
    </row>
    <row r="66" spans="1:9" x14ac:dyDescent="0.2">
      <c r="A66" t="s">
        <v>958</v>
      </c>
      <c r="B66" t="s">
        <v>959</v>
      </c>
      <c r="C66" t="s">
        <v>147</v>
      </c>
      <c r="D66">
        <v>0</v>
      </c>
      <c r="I66">
        <v>0</v>
      </c>
    </row>
    <row r="67" spans="1:9" x14ac:dyDescent="0.2">
      <c r="A67" t="s">
        <v>960</v>
      </c>
      <c r="B67" t="s">
        <v>961</v>
      </c>
      <c r="C67" t="s">
        <v>147</v>
      </c>
      <c r="D67">
        <v>0</v>
      </c>
      <c r="I67">
        <v>0</v>
      </c>
    </row>
    <row r="68" spans="1:9" x14ac:dyDescent="0.2">
      <c r="A68" t="s">
        <v>145</v>
      </c>
      <c r="B68" t="s">
        <v>962</v>
      </c>
      <c r="C68" t="s">
        <v>147</v>
      </c>
      <c r="D68">
        <v>0</v>
      </c>
      <c r="I68">
        <v>0</v>
      </c>
    </row>
    <row r="69" spans="1:9" x14ac:dyDescent="0.2">
      <c r="A69" t="s">
        <v>146</v>
      </c>
      <c r="B69" t="s">
        <v>963</v>
      </c>
      <c r="C69" t="s">
        <v>147</v>
      </c>
      <c r="D69">
        <v>0</v>
      </c>
      <c r="I69">
        <v>0</v>
      </c>
    </row>
    <row r="70" spans="1:9" x14ac:dyDescent="0.2">
      <c r="A70" t="s">
        <v>964</v>
      </c>
      <c r="B70" t="s">
        <v>965</v>
      </c>
      <c r="C70" t="s">
        <v>147</v>
      </c>
      <c r="D70">
        <v>0</v>
      </c>
      <c r="I70">
        <v>0</v>
      </c>
    </row>
    <row r="71" spans="1:9" x14ac:dyDescent="0.2">
      <c r="A71" t="s">
        <v>966</v>
      </c>
      <c r="B71" t="s">
        <v>967</v>
      </c>
      <c r="C71" t="s">
        <v>244</v>
      </c>
      <c r="D71">
        <v>0</v>
      </c>
      <c r="I71">
        <v>0</v>
      </c>
    </row>
    <row r="72" spans="1:9" x14ac:dyDescent="0.2">
      <c r="A72" t="s">
        <v>968</v>
      </c>
      <c r="B72" t="s">
        <v>969</v>
      </c>
      <c r="C72" t="s">
        <v>147</v>
      </c>
      <c r="D72">
        <v>0</v>
      </c>
      <c r="I72">
        <v>0</v>
      </c>
    </row>
    <row r="73" spans="1:9" x14ac:dyDescent="0.2">
      <c r="A73" t="s">
        <v>970</v>
      </c>
      <c r="B73" t="s">
        <v>971</v>
      </c>
      <c r="C73" t="s">
        <v>147</v>
      </c>
      <c r="D73">
        <v>0</v>
      </c>
      <c r="I73">
        <v>0</v>
      </c>
    </row>
    <row r="74" spans="1:9" x14ac:dyDescent="0.2">
      <c r="A74" t="s">
        <v>972</v>
      </c>
      <c r="B74" t="s">
        <v>973</v>
      </c>
      <c r="C74" t="s">
        <v>117</v>
      </c>
      <c r="D74">
        <v>0</v>
      </c>
      <c r="I74">
        <v>0</v>
      </c>
    </row>
    <row r="75" spans="1:9" x14ac:dyDescent="0.2">
      <c r="A75" t="s">
        <v>148</v>
      </c>
      <c r="B75" t="s">
        <v>974</v>
      </c>
      <c r="C75" t="s">
        <v>2617</v>
      </c>
      <c r="D75">
        <v>0</v>
      </c>
      <c r="I75">
        <v>0</v>
      </c>
    </row>
    <row r="76" spans="1:9" x14ac:dyDescent="0.2">
      <c r="A76" t="s">
        <v>975</v>
      </c>
      <c r="B76" t="s">
        <v>976</v>
      </c>
      <c r="C76" t="s">
        <v>229</v>
      </c>
      <c r="D76">
        <v>0</v>
      </c>
      <c r="I76">
        <v>0</v>
      </c>
    </row>
    <row r="77" spans="1:9" x14ac:dyDescent="0.2">
      <c r="A77" t="s">
        <v>977</v>
      </c>
      <c r="B77" t="s">
        <v>978</v>
      </c>
      <c r="C77" t="s">
        <v>149</v>
      </c>
      <c r="D77">
        <v>0</v>
      </c>
      <c r="I77">
        <v>0</v>
      </c>
    </row>
    <row r="78" spans="1:9" x14ac:dyDescent="0.2">
      <c r="A78" t="s">
        <v>979</v>
      </c>
      <c r="B78" t="s">
        <v>980</v>
      </c>
      <c r="C78" t="s">
        <v>222</v>
      </c>
      <c r="D78">
        <v>0</v>
      </c>
      <c r="I78">
        <v>0</v>
      </c>
    </row>
    <row r="79" spans="1:9" x14ac:dyDescent="0.2">
      <c r="A79" t="s">
        <v>981</v>
      </c>
      <c r="B79" t="s">
        <v>982</v>
      </c>
      <c r="C79" t="s">
        <v>149</v>
      </c>
      <c r="D79">
        <v>0</v>
      </c>
      <c r="I79">
        <v>0</v>
      </c>
    </row>
    <row r="80" spans="1:9" x14ac:dyDescent="0.2">
      <c r="A80" t="s">
        <v>983</v>
      </c>
      <c r="B80" t="s">
        <v>984</v>
      </c>
      <c r="C80" t="s">
        <v>985</v>
      </c>
      <c r="D80">
        <v>0</v>
      </c>
      <c r="I80">
        <v>0</v>
      </c>
    </row>
    <row r="81" spans="1:9" x14ac:dyDescent="0.2">
      <c r="A81" t="s">
        <v>986</v>
      </c>
      <c r="B81" t="s">
        <v>987</v>
      </c>
      <c r="C81" t="s">
        <v>242</v>
      </c>
      <c r="D81">
        <v>0</v>
      </c>
      <c r="I81">
        <v>0</v>
      </c>
    </row>
    <row r="82" spans="1:9" x14ac:dyDescent="0.2">
      <c r="A82" t="s">
        <v>988</v>
      </c>
      <c r="B82" t="s">
        <v>989</v>
      </c>
      <c r="C82" t="s">
        <v>242</v>
      </c>
      <c r="D82">
        <v>0</v>
      </c>
      <c r="I82">
        <v>0</v>
      </c>
    </row>
    <row r="83" spans="1:9" x14ac:dyDescent="0.2">
      <c r="A83" t="s">
        <v>990</v>
      </c>
      <c r="B83" t="s">
        <v>991</v>
      </c>
      <c r="C83" t="s">
        <v>242</v>
      </c>
      <c r="D83">
        <v>0</v>
      </c>
      <c r="I83">
        <v>0</v>
      </c>
    </row>
    <row r="84" spans="1:9" x14ac:dyDescent="0.2">
      <c r="A84" t="s">
        <v>992</v>
      </c>
      <c r="B84" t="s">
        <v>993</v>
      </c>
      <c r="C84" t="s">
        <v>242</v>
      </c>
      <c r="D84">
        <v>0</v>
      </c>
      <c r="I84">
        <v>0</v>
      </c>
    </row>
    <row r="85" spans="1:9" x14ac:dyDescent="0.2">
      <c r="A85" t="s">
        <v>994</v>
      </c>
      <c r="B85" t="s">
        <v>995</v>
      </c>
      <c r="C85" t="s">
        <v>242</v>
      </c>
      <c r="D85">
        <v>0</v>
      </c>
      <c r="I85">
        <v>0</v>
      </c>
    </row>
    <row r="86" spans="1:9" x14ac:dyDescent="0.2">
      <c r="A86" t="s">
        <v>150</v>
      </c>
      <c r="B86" t="s">
        <v>996</v>
      </c>
      <c r="C86" t="s">
        <v>151</v>
      </c>
      <c r="D86">
        <v>0</v>
      </c>
      <c r="I86">
        <v>0</v>
      </c>
    </row>
    <row r="87" spans="1:9" x14ac:dyDescent="0.2">
      <c r="A87" t="s">
        <v>1437</v>
      </c>
      <c r="C87" t="s">
        <v>1435</v>
      </c>
      <c r="D87">
        <v>0</v>
      </c>
      <c r="I87">
        <v>0</v>
      </c>
    </row>
    <row r="88" spans="1:9" x14ac:dyDescent="0.2">
      <c r="A88" t="s">
        <v>997</v>
      </c>
      <c r="B88" t="s">
        <v>998</v>
      </c>
      <c r="C88" t="s">
        <v>253</v>
      </c>
      <c r="D88">
        <v>0</v>
      </c>
      <c r="I88">
        <v>0</v>
      </c>
    </row>
    <row r="89" spans="1:9" x14ac:dyDescent="0.2">
      <c r="A89" t="s">
        <v>999</v>
      </c>
      <c r="B89" t="s">
        <v>1000</v>
      </c>
      <c r="C89" t="s">
        <v>254</v>
      </c>
      <c r="D89">
        <v>0</v>
      </c>
      <c r="I89">
        <v>0</v>
      </c>
    </row>
    <row r="90" spans="1:9" x14ac:dyDescent="0.2">
      <c r="A90" t="s">
        <v>1001</v>
      </c>
      <c r="B90" t="s">
        <v>1002</v>
      </c>
      <c r="C90" t="s">
        <v>153</v>
      </c>
      <c r="D90">
        <v>0</v>
      </c>
      <c r="I90">
        <v>0</v>
      </c>
    </row>
    <row r="91" spans="1:9" x14ac:dyDescent="0.2">
      <c r="A91" t="s">
        <v>1003</v>
      </c>
      <c r="B91" t="s">
        <v>1004</v>
      </c>
      <c r="C91" t="s">
        <v>153</v>
      </c>
      <c r="D91">
        <v>0</v>
      </c>
      <c r="I91">
        <v>0</v>
      </c>
    </row>
    <row r="92" spans="1:9" x14ac:dyDescent="0.2">
      <c r="A92" t="s">
        <v>1005</v>
      </c>
      <c r="B92" t="s">
        <v>1006</v>
      </c>
      <c r="C92" t="s">
        <v>153</v>
      </c>
      <c r="D92">
        <v>0</v>
      </c>
      <c r="I92">
        <v>0</v>
      </c>
    </row>
    <row r="93" spans="1:9" x14ac:dyDescent="0.2">
      <c r="A93" t="s">
        <v>1007</v>
      </c>
      <c r="B93" t="s">
        <v>1002</v>
      </c>
      <c r="C93" t="s">
        <v>153</v>
      </c>
      <c r="D93">
        <v>0</v>
      </c>
      <c r="I93">
        <v>0</v>
      </c>
    </row>
    <row r="94" spans="1:9" x14ac:dyDescent="0.2">
      <c r="A94" t="s">
        <v>1008</v>
      </c>
      <c r="B94" t="s">
        <v>1009</v>
      </c>
      <c r="C94" t="s">
        <v>153</v>
      </c>
      <c r="D94">
        <v>0</v>
      </c>
      <c r="I94">
        <v>0</v>
      </c>
    </row>
    <row r="95" spans="1:9" x14ac:dyDescent="0.2">
      <c r="A95" t="s">
        <v>1010</v>
      </c>
      <c r="B95" t="s">
        <v>1011</v>
      </c>
      <c r="C95" t="s">
        <v>153</v>
      </c>
      <c r="D95">
        <v>0</v>
      </c>
      <c r="I95">
        <v>0</v>
      </c>
    </row>
    <row r="96" spans="1:9" x14ac:dyDescent="0.2">
      <c r="A96" t="s">
        <v>152</v>
      </c>
      <c r="B96" t="s">
        <v>1012</v>
      </c>
      <c r="C96" t="s">
        <v>153</v>
      </c>
      <c r="D96">
        <v>0</v>
      </c>
      <c r="I96">
        <v>0</v>
      </c>
    </row>
    <row r="97" spans="1:9" x14ac:dyDescent="0.2">
      <c r="A97" t="s">
        <v>1013</v>
      </c>
      <c r="B97" t="s">
        <v>1014</v>
      </c>
      <c r="C97" t="s">
        <v>153</v>
      </c>
      <c r="D97">
        <v>0</v>
      </c>
      <c r="I97">
        <v>0</v>
      </c>
    </row>
    <row r="98" spans="1:9" x14ac:dyDescent="0.2">
      <c r="A98" t="s">
        <v>1015</v>
      </c>
      <c r="B98" t="s">
        <v>1016</v>
      </c>
      <c r="C98" t="s">
        <v>153</v>
      </c>
      <c r="D98">
        <v>0</v>
      </c>
      <c r="I98">
        <v>0</v>
      </c>
    </row>
    <row r="99" spans="1:9" x14ac:dyDescent="0.2">
      <c r="A99" t="s">
        <v>1017</v>
      </c>
      <c r="B99" t="s">
        <v>1018</v>
      </c>
      <c r="C99" t="s">
        <v>205</v>
      </c>
      <c r="D99">
        <v>0</v>
      </c>
      <c r="I99">
        <v>0</v>
      </c>
    </row>
    <row r="100" spans="1:9" x14ac:dyDescent="0.2">
      <c r="A100" t="s">
        <v>1019</v>
      </c>
      <c r="B100" t="s">
        <v>1020</v>
      </c>
      <c r="C100" t="s">
        <v>153</v>
      </c>
      <c r="D100">
        <v>0</v>
      </c>
      <c r="I100">
        <v>0</v>
      </c>
    </row>
    <row r="101" spans="1:9" x14ac:dyDescent="0.2">
      <c r="A101" t="s">
        <v>1021</v>
      </c>
      <c r="B101" t="s">
        <v>1022</v>
      </c>
      <c r="C101" t="s">
        <v>206</v>
      </c>
      <c r="D101">
        <v>0</v>
      </c>
      <c r="I101">
        <v>0</v>
      </c>
    </row>
    <row r="102" spans="1:9" x14ac:dyDescent="0.2">
      <c r="A102" t="s">
        <v>1023</v>
      </c>
      <c r="B102" t="s">
        <v>1024</v>
      </c>
      <c r="C102" t="s">
        <v>209</v>
      </c>
      <c r="D102">
        <v>0</v>
      </c>
      <c r="I102">
        <v>0</v>
      </c>
    </row>
    <row r="103" spans="1:9" x14ac:dyDescent="0.2">
      <c r="A103" t="s">
        <v>1025</v>
      </c>
      <c r="B103" t="s">
        <v>1026</v>
      </c>
      <c r="C103" t="s">
        <v>209</v>
      </c>
      <c r="D103">
        <v>0</v>
      </c>
      <c r="I103">
        <v>0</v>
      </c>
    </row>
    <row r="104" spans="1:9" x14ac:dyDescent="0.2">
      <c r="A104" t="s">
        <v>1027</v>
      </c>
      <c r="B104" t="s">
        <v>1028</v>
      </c>
      <c r="C104" t="s">
        <v>210</v>
      </c>
      <c r="D104">
        <v>0</v>
      </c>
      <c r="I104">
        <v>0</v>
      </c>
    </row>
    <row r="105" spans="1:9" x14ac:dyDescent="0.2">
      <c r="A105" t="s">
        <v>1029</v>
      </c>
      <c r="B105" t="s">
        <v>1030</v>
      </c>
      <c r="C105" t="s">
        <v>210</v>
      </c>
      <c r="D105">
        <v>0</v>
      </c>
      <c r="I105">
        <v>0</v>
      </c>
    </row>
    <row r="106" spans="1:9" x14ac:dyDescent="0.2">
      <c r="A106" t="s">
        <v>1031</v>
      </c>
      <c r="B106" t="s">
        <v>1032</v>
      </c>
      <c r="C106" t="s">
        <v>212</v>
      </c>
      <c r="D106">
        <v>0</v>
      </c>
      <c r="I106">
        <v>0</v>
      </c>
    </row>
    <row r="107" spans="1:9" x14ac:dyDescent="0.2">
      <c r="A107" t="s">
        <v>1033</v>
      </c>
      <c r="B107" t="s">
        <v>1034</v>
      </c>
      <c r="C107" t="s">
        <v>207</v>
      </c>
      <c r="D107">
        <v>0</v>
      </c>
      <c r="I107">
        <v>0</v>
      </c>
    </row>
    <row r="108" spans="1:9" x14ac:dyDescent="0.2">
      <c r="A108" t="s">
        <v>1035</v>
      </c>
      <c r="B108" t="s">
        <v>1036</v>
      </c>
      <c r="C108" t="s">
        <v>213</v>
      </c>
      <c r="D108">
        <v>0</v>
      </c>
      <c r="I108">
        <v>0</v>
      </c>
    </row>
    <row r="109" spans="1:9" x14ac:dyDescent="0.2">
      <c r="A109" t="s">
        <v>1037</v>
      </c>
      <c r="B109" t="s">
        <v>1038</v>
      </c>
      <c r="C109" t="s">
        <v>213</v>
      </c>
      <c r="D109">
        <v>0</v>
      </c>
      <c r="I109">
        <v>0</v>
      </c>
    </row>
    <row r="110" spans="1:9" x14ac:dyDescent="0.2">
      <c r="A110" t="s">
        <v>1039</v>
      </c>
      <c r="B110" t="s">
        <v>1040</v>
      </c>
      <c r="C110" t="s">
        <v>213</v>
      </c>
      <c r="D110">
        <v>0</v>
      </c>
      <c r="I110">
        <v>0</v>
      </c>
    </row>
    <row r="111" spans="1:9" x14ac:dyDescent="0.2">
      <c r="A111" t="s">
        <v>1041</v>
      </c>
      <c r="B111" t="s">
        <v>1042</v>
      </c>
      <c r="C111" t="s">
        <v>213</v>
      </c>
      <c r="D111">
        <v>0</v>
      </c>
      <c r="I111">
        <v>0</v>
      </c>
    </row>
    <row r="112" spans="1:9" x14ac:dyDescent="0.2">
      <c r="A112" t="s">
        <v>1043</v>
      </c>
      <c r="B112" t="s">
        <v>1044</v>
      </c>
      <c r="C112" t="s">
        <v>213</v>
      </c>
      <c r="D112">
        <v>0</v>
      </c>
      <c r="I112">
        <v>0</v>
      </c>
    </row>
    <row r="113" spans="1:9" x14ac:dyDescent="0.2">
      <c r="A113" t="s">
        <v>1045</v>
      </c>
      <c r="B113" t="s">
        <v>1046</v>
      </c>
      <c r="C113" t="s">
        <v>213</v>
      </c>
      <c r="D113">
        <v>0</v>
      </c>
      <c r="I113">
        <v>0</v>
      </c>
    </row>
    <row r="114" spans="1:9" x14ac:dyDescent="0.2">
      <c r="A114" t="s">
        <v>1047</v>
      </c>
      <c r="B114" t="s">
        <v>1048</v>
      </c>
      <c r="C114" t="s">
        <v>238</v>
      </c>
      <c r="D114">
        <v>0</v>
      </c>
      <c r="I114">
        <v>0</v>
      </c>
    </row>
    <row r="115" spans="1:9" x14ac:dyDescent="0.2">
      <c r="A115" t="s">
        <v>1049</v>
      </c>
      <c r="B115" t="s">
        <v>1050</v>
      </c>
      <c r="C115" t="s">
        <v>213</v>
      </c>
      <c r="D115">
        <v>0</v>
      </c>
      <c r="I115">
        <v>0</v>
      </c>
    </row>
    <row r="116" spans="1:9" x14ac:dyDescent="0.2">
      <c r="A116" t="s">
        <v>1051</v>
      </c>
      <c r="B116" t="s">
        <v>1052</v>
      </c>
      <c r="C116" t="s">
        <v>155</v>
      </c>
      <c r="D116">
        <v>0</v>
      </c>
      <c r="I116">
        <v>0</v>
      </c>
    </row>
    <row r="117" spans="1:9" x14ac:dyDescent="0.2">
      <c r="A117" t="s">
        <v>1053</v>
      </c>
      <c r="B117" t="s">
        <v>1054</v>
      </c>
      <c r="C117" t="s">
        <v>155</v>
      </c>
      <c r="D117">
        <v>0</v>
      </c>
      <c r="I117">
        <v>0</v>
      </c>
    </row>
    <row r="118" spans="1:9" x14ac:dyDescent="0.2">
      <c r="A118" t="s">
        <v>1055</v>
      </c>
      <c r="B118" t="s">
        <v>1056</v>
      </c>
      <c r="C118" t="s">
        <v>155</v>
      </c>
      <c r="D118">
        <v>0</v>
      </c>
      <c r="I118">
        <v>0</v>
      </c>
    </row>
    <row r="119" spans="1:9" x14ac:dyDescent="0.2">
      <c r="A119" t="s">
        <v>1057</v>
      </c>
      <c r="B119" t="s">
        <v>1058</v>
      </c>
      <c r="C119" t="s">
        <v>223</v>
      </c>
      <c r="D119">
        <v>0</v>
      </c>
      <c r="I119">
        <v>0</v>
      </c>
    </row>
    <row r="120" spans="1:9" x14ac:dyDescent="0.2">
      <c r="A120" t="s">
        <v>1059</v>
      </c>
      <c r="B120" t="s">
        <v>1060</v>
      </c>
      <c r="C120" t="s">
        <v>211</v>
      </c>
      <c r="D120">
        <v>0</v>
      </c>
      <c r="I120">
        <v>0</v>
      </c>
    </row>
    <row r="121" spans="1:9" x14ac:dyDescent="0.2">
      <c r="A121" t="s">
        <v>1061</v>
      </c>
      <c r="B121" t="s">
        <v>1062</v>
      </c>
      <c r="C121" t="s">
        <v>155</v>
      </c>
      <c r="D121">
        <v>0</v>
      </c>
      <c r="I121">
        <v>0</v>
      </c>
    </row>
    <row r="122" spans="1:9" x14ac:dyDescent="0.2">
      <c r="A122" t="s">
        <v>1063</v>
      </c>
      <c r="B122" t="s">
        <v>1064</v>
      </c>
      <c r="C122" t="s">
        <v>155</v>
      </c>
      <c r="D122">
        <v>0</v>
      </c>
      <c r="I122">
        <v>0</v>
      </c>
    </row>
    <row r="123" spans="1:9" x14ac:dyDescent="0.2">
      <c r="A123" t="s">
        <v>1065</v>
      </c>
      <c r="B123" t="s">
        <v>1066</v>
      </c>
      <c r="C123" t="s">
        <v>155</v>
      </c>
      <c r="D123">
        <v>0</v>
      </c>
      <c r="I123">
        <v>0</v>
      </c>
    </row>
    <row r="124" spans="1:9" x14ac:dyDescent="0.2">
      <c r="A124" t="s">
        <v>1067</v>
      </c>
      <c r="B124" t="s">
        <v>1068</v>
      </c>
      <c r="C124" t="s">
        <v>155</v>
      </c>
      <c r="D124">
        <v>0</v>
      </c>
      <c r="I124">
        <v>0</v>
      </c>
    </row>
    <row r="125" spans="1:9" x14ac:dyDescent="0.2">
      <c r="A125" t="s">
        <v>154</v>
      </c>
      <c r="B125" t="s">
        <v>1069</v>
      </c>
      <c r="C125" t="s">
        <v>155</v>
      </c>
      <c r="D125">
        <v>0</v>
      </c>
      <c r="I125">
        <v>0</v>
      </c>
    </row>
    <row r="126" spans="1:9" x14ac:dyDescent="0.2">
      <c r="A126" t="s">
        <v>1070</v>
      </c>
      <c r="B126" t="s">
        <v>1071</v>
      </c>
      <c r="C126" t="s">
        <v>234</v>
      </c>
      <c r="D126">
        <v>0</v>
      </c>
      <c r="I126">
        <v>0</v>
      </c>
    </row>
    <row r="127" spans="1:9" x14ac:dyDescent="0.2">
      <c r="A127" t="s">
        <v>1072</v>
      </c>
      <c r="B127" t="s">
        <v>1073</v>
      </c>
      <c r="C127" t="s">
        <v>234</v>
      </c>
      <c r="D127">
        <v>0</v>
      </c>
      <c r="I127">
        <v>0</v>
      </c>
    </row>
    <row r="128" spans="1:9" x14ac:dyDescent="0.2">
      <c r="A128" t="s">
        <v>1074</v>
      </c>
      <c r="B128" t="s">
        <v>1075</v>
      </c>
      <c r="C128" t="s">
        <v>158</v>
      </c>
      <c r="D128">
        <v>0</v>
      </c>
      <c r="I128">
        <v>0</v>
      </c>
    </row>
    <row r="129" spans="1:9" x14ac:dyDescent="0.2">
      <c r="A129" t="s">
        <v>1076</v>
      </c>
      <c r="B129" t="s">
        <v>1077</v>
      </c>
      <c r="C129" t="s">
        <v>234</v>
      </c>
      <c r="D129">
        <v>0</v>
      </c>
      <c r="I129">
        <v>0</v>
      </c>
    </row>
    <row r="130" spans="1:9" x14ac:dyDescent="0.2">
      <c r="A130" t="s">
        <v>1078</v>
      </c>
      <c r="B130" t="s">
        <v>1079</v>
      </c>
      <c r="C130" t="s">
        <v>158</v>
      </c>
      <c r="D130">
        <v>0</v>
      </c>
      <c r="I130">
        <v>0</v>
      </c>
    </row>
    <row r="131" spans="1:9" x14ac:dyDescent="0.2">
      <c r="A131" t="s">
        <v>1080</v>
      </c>
      <c r="B131" t="s">
        <v>1081</v>
      </c>
      <c r="C131" t="s">
        <v>158</v>
      </c>
      <c r="D131">
        <v>0</v>
      </c>
      <c r="I131">
        <v>0</v>
      </c>
    </row>
    <row r="132" spans="1:9" x14ac:dyDescent="0.2">
      <c r="A132" t="s">
        <v>1082</v>
      </c>
      <c r="B132" t="s">
        <v>1083</v>
      </c>
      <c r="C132" t="s">
        <v>158</v>
      </c>
      <c r="D132">
        <v>0</v>
      </c>
      <c r="I132">
        <v>0</v>
      </c>
    </row>
    <row r="133" spans="1:9" x14ac:dyDescent="0.2">
      <c r="A133" t="s">
        <v>1084</v>
      </c>
      <c r="B133" t="s">
        <v>1085</v>
      </c>
      <c r="C133" t="s">
        <v>158</v>
      </c>
      <c r="D133">
        <v>0</v>
      </c>
      <c r="I133">
        <v>0</v>
      </c>
    </row>
    <row r="134" spans="1:9" x14ac:dyDescent="0.2">
      <c r="A134" t="s">
        <v>1086</v>
      </c>
      <c r="B134" t="s">
        <v>1087</v>
      </c>
      <c r="C134" t="s">
        <v>158</v>
      </c>
      <c r="D134">
        <v>0</v>
      </c>
      <c r="I134">
        <v>0</v>
      </c>
    </row>
    <row r="135" spans="1:9" x14ac:dyDescent="0.2">
      <c r="A135" t="s">
        <v>156</v>
      </c>
      <c r="B135" t="s">
        <v>1088</v>
      </c>
      <c r="C135" t="s">
        <v>158</v>
      </c>
      <c r="D135">
        <v>0</v>
      </c>
      <c r="I135">
        <v>0</v>
      </c>
    </row>
    <row r="136" spans="1:9" x14ac:dyDescent="0.2">
      <c r="A136" t="s">
        <v>157</v>
      </c>
      <c r="B136" t="s">
        <v>1089</v>
      </c>
      <c r="C136" t="s">
        <v>158</v>
      </c>
      <c r="D136">
        <v>0</v>
      </c>
      <c r="I136">
        <v>0</v>
      </c>
    </row>
    <row r="137" spans="1:9" x14ac:dyDescent="0.2">
      <c r="A137" t="s">
        <v>1090</v>
      </c>
      <c r="B137" t="s">
        <v>1091</v>
      </c>
      <c r="C137" t="s">
        <v>158</v>
      </c>
      <c r="D137">
        <v>0</v>
      </c>
      <c r="I137">
        <v>0</v>
      </c>
    </row>
    <row r="138" spans="1:9" x14ac:dyDescent="0.2">
      <c r="A138" t="s">
        <v>1092</v>
      </c>
      <c r="B138" t="s">
        <v>1093</v>
      </c>
      <c r="C138" t="s">
        <v>236</v>
      </c>
      <c r="D138">
        <v>0</v>
      </c>
      <c r="I138">
        <v>0</v>
      </c>
    </row>
    <row r="139" spans="1:9" x14ac:dyDescent="0.2">
      <c r="A139" t="s">
        <v>1094</v>
      </c>
      <c r="B139" t="s">
        <v>1095</v>
      </c>
      <c r="C139" t="s">
        <v>158</v>
      </c>
      <c r="D139">
        <v>0</v>
      </c>
      <c r="I139">
        <v>0</v>
      </c>
    </row>
    <row r="140" spans="1:9" x14ac:dyDescent="0.2">
      <c r="A140" t="s">
        <v>1096</v>
      </c>
      <c r="B140" t="s">
        <v>1097</v>
      </c>
      <c r="C140" t="s">
        <v>158</v>
      </c>
      <c r="D140">
        <v>0</v>
      </c>
      <c r="I140">
        <v>0</v>
      </c>
    </row>
    <row r="141" spans="1:9" x14ac:dyDescent="0.2">
      <c r="A141" t="s">
        <v>1098</v>
      </c>
      <c r="B141" t="s">
        <v>1099</v>
      </c>
      <c r="C141" t="s">
        <v>155</v>
      </c>
      <c r="D141">
        <v>0</v>
      </c>
      <c r="I141">
        <v>0</v>
      </c>
    </row>
    <row r="142" spans="1:9" x14ac:dyDescent="0.2">
      <c r="A142" t="s">
        <v>1100</v>
      </c>
      <c r="B142" t="s">
        <v>1101</v>
      </c>
      <c r="C142" t="s">
        <v>230</v>
      </c>
      <c r="D142">
        <v>0</v>
      </c>
      <c r="I142">
        <v>0</v>
      </c>
    </row>
    <row r="143" spans="1:9" x14ac:dyDescent="0.2">
      <c r="A143" t="s">
        <v>1102</v>
      </c>
      <c r="B143" t="s">
        <v>1103</v>
      </c>
      <c r="C143" t="s">
        <v>220</v>
      </c>
      <c r="D143">
        <v>0</v>
      </c>
      <c r="I143">
        <v>0</v>
      </c>
    </row>
    <row r="144" spans="1:9" x14ac:dyDescent="0.2">
      <c r="A144" t="s">
        <v>1104</v>
      </c>
      <c r="B144" t="s">
        <v>1105</v>
      </c>
      <c r="C144" t="s">
        <v>223</v>
      </c>
      <c r="D144">
        <v>0</v>
      </c>
      <c r="I144">
        <v>0</v>
      </c>
    </row>
    <row r="145" spans="1:9" x14ac:dyDescent="0.2">
      <c r="A145" t="s">
        <v>1106</v>
      </c>
      <c r="B145" t="s">
        <v>1107</v>
      </c>
      <c r="C145" t="s">
        <v>155</v>
      </c>
      <c r="D145">
        <v>0</v>
      </c>
      <c r="I145">
        <v>0</v>
      </c>
    </row>
    <row r="146" spans="1:9" x14ac:dyDescent="0.2">
      <c r="A146" t="s">
        <v>1108</v>
      </c>
      <c r="B146" t="s">
        <v>1109</v>
      </c>
      <c r="C146" t="s">
        <v>1110</v>
      </c>
      <c r="D146">
        <v>0</v>
      </c>
      <c r="I146">
        <v>0</v>
      </c>
    </row>
    <row r="147" spans="1:9" x14ac:dyDescent="0.2">
      <c r="A147" t="s">
        <v>1111</v>
      </c>
      <c r="B147" t="s">
        <v>1112</v>
      </c>
      <c r="C147" t="s">
        <v>243</v>
      </c>
      <c r="D147">
        <v>0</v>
      </c>
      <c r="I147">
        <v>0</v>
      </c>
    </row>
    <row r="148" spans="1:9" x14ac:dyDescent="0.2">
      <c r="A148" t="s">
        <v>1113</v>
      </c>
      <c r="B148" t="s">
        <v>1114</v>
      </c>
      <c r="C148" t="s">
        <v>243</v>
      </c>
      <c r="D148">
        <v>0</v>
      </c>
      <c r="I148">
        <v>0</v>
      </c>
    </row>
    <row r="149" spans="1:9" x14ac:dyDescent="0.2">
      <c r="A149" t="s">
        <v>1115</v>
      </c>
      <c r="B149" t="s">
        <v>1116</v>
      </c>
      <c r="C149" t="s">
        <v>243</v>
      </c>
      <c r="D149">
        <v>0</v>
      </c>
      <c r="I149">
        <v>0</v>
      </c>
    </row>
    <row r="150" spans="1:9" x14ac:dyDescent="0.2">
      <c r="A150" t="s">
        <v>1438</v>
      </c>
      <c r="C150" t="s">
        <v>1436</v>
      </c>
      <c r="D150">
        <v>0</v>
      </c>
      <c r="I150">
        <v>0</v>
      </c>
    </row>
    <row r="151" spans="1:9" x14ac:dyDescent="0.2">
      <c r="A151" t="s">
        <v>1117</v>
      </c>
      <c r="B151" t="s">
        <v>1034</v>
      </c>
      <c r="C151" t="s">
        <v>207</v>
      </c>
      <c r="D151">
        <v>0</v>
      </c>
      <c r="I151">
        <v>0</v>
      </c>
    </row>
  </sheetData>
  <autoFilter ref="A1:I151" xr:uid="{7B7BDB5B-C4C6-4094-BF65-6545FB15ECB9}"/>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A26" zoomScaleNormal="100" workbookViewId="0">
      <selection activeCell="F44" sqref="F44"/>
    </sheetView>
  </sheetViews>
  <sheetFormatPr defaultRowHeight="12" x14ac:dyDescent="0.2"/>
  <cols>
    <col min="1" max="1" width="74.5" customWidth="1"/>
    <col min="2" max="2" width="78.1640625" hidden="1" customWidth="1"/>
    <col min="3" max="4" width="12" style="108" bestFit="1" customWidth="1"/>
    <col min="5" max="5" width="21.1640625" style="5" customWidth="1"/>
    <col min="6" max="6" width="16.83203125" style="5" bestFit="1" customWidth="1"/>
    <col min="7" max="7" width="24.5" style="5" customWidth="1"/>
    <col min="8" max="8" width="1.6640625" customWidth="1"/>
    <col min="9" max="9" width="23.6640625" bestFit="1" customWidth="1"/>
    <col min="10" max="10" width="29.1640625" style="139" customWidth="1"/>
  </cols>
  <sheetData>
    <row r="1" spans="1:3" x14ac:dyDescent="0.2">
      <c r="A1" s="1" t="s">
        <v>0</v>
      </c>
      <c r="C1" s="3" t="str">
        <f>'2. F20'!B1</f>
        <v>X</v>
      </c>
    </row>
    <row r="2" spans="1:3" x14ac:dyDescent="0.2">
      <c r="A2" s="1" t="s">
        <v>2</v>
      </c>
      <c r="C2" s="3" t="str">
        <f>'2. F20'!B2</f>
        <v>X</v>
      </c>
    </row>
    <row r="3" spans="1:3" x14ac:dyDescent="0.2">
      <c r="A3" s="1" t="s">
        <v>3</v>
      </c>
      <c r="C3" s="3" t="str">
        <f>'2. F20'!B3</f>
        <v>X</v>
      </c>
    </row>
    <row r="4" spans="1:3" x14ac:dyDescent="0.2">
      <c r="A4" s="1" t="s">
        <v>4</v>
      </c>
      <c r="C4" s="3" t="str">
        <f>'2. F20'!B4</f>
        <v>X</v>
      </c>
    </row>
    <row r="5" spans="1:3" x14ac:dyDescent="0.2">
      <c r="A5" s="1" t="s">
        <v>5</v>
      </c>
      <c r="C5" s="3" t="str">
        <f>'2. F20'!B5</f>
        <v>X</v>
      </c>
    </row>
    <row r="6" spans="1:3" x14ac:dyDescent="0.2">
      <c r="A6" s="1" t="s">
        <v>6</v>
      </c>
      <c r="C6" s="3" t="str">
        <f>'2. F20'!B6</f>
        <v>X</v>
      </c>
    </row>
    <row r="7" spans="1:3" x14ac:dyDescent="0.2">
      <c r="A7" s="1" t="s">
        <v>7</v>
      </c>
      <c r="C7" s="3">
        <f>'2. F20'!B7</f>
        <v>2022</v>
      </c>
    </row>
    <row r="17" spans="1:14" ht="36" x14ac:dyDescent="0.2">
      <c r="A17" s="116" t="s">
        <v>1118</v>
      </c>
      <c r="B17" s="110" t="s">
        <v>1119</v>
      </c>
      <c r="C17" s="121" t="s">
        <v>2219</v>
      </c>
      <c r="D17" s="110" t="s">
        <v>2220</v>
      </c>
      <c r="E17" s="111" t="s">
        <v>1120</v>
      </c>
      <c r="F17" s="111" t="s">
        <v>1121</v>
      </c>
      <c r="I17" s="144" t="s">
        <v>1427</v>
      </c>
      <c r="J17" s="145" t="s">
        <v>51</v>
      </c>
    </row>
    <row r="18" spans="1:14" x14ac:dyDescent="0.2">
      <c r="A18" s="112" t="s">
        <v>1122</v>
      </c>
      <c r="B18" s="112" t="s">
        <v>1122</v>
      </c>
      <c r="C18" s="110"/>
      <c r="D18" s="110" t="s">
        <v>1123</v>
      </c>
      <c r="E18" s="109">
        <v>1</v>
      </c>
      <c r="F18" s="109">
        <v>2</v>
      </c>
      <c r="G18" s="26"/>
      <c r="H18" s="2"/>
      <c r="I18" s="2"/>
      <c r="J18" s="138"/>
      <c r="K18" s="2"/>
      <c r="L18" s="2"/>
      <c r="M18" s="2"/>
      <c r="N18" s="2"/>
    </row>
    <row r="19" spans="1:14" ht="24" x14ac:dyDescent="0.2">
      <c r="A19" s="113" t="s">
        <v>1124</v>
      </c>
      <c r="B19" s="113" t="s">
        <v>1125</v>
      </c>
      <c r="C19" s="114">
        <v>1</v>
      </c>
      <c r="D19" s="114">
        <v>1</v>
      </c>
      <c r="E19" s="45">
        <f>IF(F19=0,0,1)</f>
        <v>0</v>
      </c>
      <c r="F19" s="45">
        <f>ABS(ROUND(SUMIF('Trial Balance'!$Q$3:$Q$5,"BS43",'Trial Balance'!$P$3:$P$5),0))</f>
        <v>0</v>
      </c>
      <c r="I19" t="s">
        <v>1126</v>
      </c>
      <c r="J19" s="139" t="s">
        <v>1127</v>
      </c>
    </row>
    <row r="20" spans="1:14" ht="24" x14ac:dyDescent="0.2">
      <c r="A20" s="113" t="s">
        <v>1128</v>
      </c>
      <c r="B20" s="113" t="s">
        <v>1129</v>
      </c>
      <c r="C20" s="114">
        <v>2</v>
      </c>
      <c r="D20" s="114">
        <v>2</v>
      </c>
      <c r="E20" s="45">
        <f>IF(F20=0,0,1)</f>
        <v>0</v>
      </c>
      <c r="F20" s="45">
        <f>ABS(ROUND(SUMIF('Trial Balance'!$Q$3:$Q$5,"BS44",'Trial Balance'!$P$3:$P$5),0))</f>
        <v>0</v>
      </c>
      <c r="I20" t="s">
        <v>1126</v>
      </c>
      <c r="J20" s="139" t="s">
        <v>1127</v>
      </c>
    </row>
    <row r="21" spans="1:14" x14ac:dyDescent="0.2">
      <c r="A21" s="113" t="s">
        <v>1130</v>
      </c>
      <c r="B21" s="113" t="s">
        <v>1131</v>
      </c>
      <c r="C21" s="114">
        <v>3</v>
      </c>
      <c r="D21" s="114">
        <v>3</v>
      </c>
      <c r="E21" s="45">
        <v>0</v>
      </c>
      <c r="F21" s="45">
        <v>0</v>
      </c>
      <c r="I21" t="s">
        <v>1133</v>
      </c>
    </row>
    <row r="23" spans="1:14" ht="36" x14ac:dyDescent="0.2">
      <c r="A23" s="116" t="s">
        <v>1134</v>
      </c>
      <c r="B23" s="116" t="s">
        <v>1135</v>
      </c>
      <c r="C23" s="121" t="s">
        <v>2219</v>
      </c>
      <c r="D23" s="110" t="s">
        <v>2220</v>
      </c>
      <c r="E23" s="117" t="s">
        <v>1136</v>
      </c>
      <c r="F23" s="117" t="s">
        <v>1137</v>
      </c>
      <c r="G23" s="117" t="s">
        <v>1138</v>
      </c>
      <c r="H23" s="2"/>
      <c r="J23" s="138"/>
      <c r="K23" s="2"/>
      <c r="L23" s="2"/>
      <c r="M23" s="2"/>
      <c r="N23" s="2"/>
    </row>
    <row r="24" spans="1:14" x14ac:dyDescent="0.2">
      <c r="A24" s="112" t="s">
        <v>1139</v>
      </c>
      <c r="B24" s="112" t="s">
        <v>1139</v>
      </c>
      <c r="C24" s="110"/>
      <c r="D24" s="110" t="s">
        <v>1123</v>
      </c>
      <c r="E24" s="111" t="s">
        <v>1140</v>
      </c>
      <c r="F24" s="111">
        <v>2</v>
      </c>
      <c r="G24" s="111">
        <v>3</v>
      </c>
      <c r="H24" s="2"/>
      <c r="J24" s="138"/>
      <c r="K24" s="2"/>
      <c r="L24" s="2"/>
      <c r="M24" s="2"/>
      <c r="N24" s="2"/>
    </row>
    <row r="25" spans="1:14" x14ac:dyDescent="0.2">
      <c r="A25" s="113" t="s">
        <v>1141</v>
      </c>
      <c r="B25" s="112" t="s">
        <v>1439</v>
      </c>
      <c r="C25" s="110">
        <v>4</v>
      </c>
      <c r="D25" s="110">
        <v>4</v>
      </c>
      <c r="E25" s="109">
        <f>E26+SUM(E36:E38)+E40+E30</f>
        <v>0</v>
      </c>
      <c r="F25" s="109">
        <f>F26+SUM(F36:F38)+F40+F30</f>
        <v>0</v>
      </c>
      <c r="G25" s="109">
        <f>G26+SUM(G36:G38)+G40+G30</f>
        <v>0</v>
      </c>
      <c r="I25" t="s">
        <v>1150</v>
      </c>
    </row>
    <row r="26" spans="1:14" x14ac:dyDescent="0.2">
      <c r="A26" s="113" t="s">
        <v>1142</v>
      </c>
      <c r="B26" s="112" t="s">
        <v>1440</v>
      </c>
      <c r="C26" s="110">
        <v>5</v>
      </c>
      <c r="D26" s="110">
        <v>5</v>
      </c>
      <c r="E26" s="109">
        <f>SUM(E27:E29)</f>
        <v>0</v>
      </c>
      <c r="F26" s="109">
        <f t="shared" ref="F26:G26" si="0">SUM(F27:F29)</f>
        <v>0</v>
      </c>
      <c r="G26" s="45">
        <f t="shared" si="0"/>
        <v>0</v>
      </c>
      <c r="I26" t="s">
        <v>1150</v>
      </c>
    </row>
    <row r="27" spans="1:14" ht="24" x14ac:dyDescent="0.2">
      <c r="A27" s="113" t="s">
        <v>1143</v>
      </c>
      <c r="B27" s="113" t="s">
        <v>1144</v>
      </c>
      <c r="C27" s="114">
        <v>6</v>
      </c>
      <c r="D27" s="114">
        <v>6</v>
      </c>
      <c r="E27" s="45">
        <f>F27</f>
        <v>0</v>
      </c>
      <c r="F27" s="45">
        <v>0</v>
      </c>
      <c r="G27" s="45">
        <v>0</v>
      </c>
      <c r="I27" t="s">
        <v>1133</v>
      </c>
      <c r="J27" s="139" t="s">
        <v>1428</v>
      </c>
    </row>
    <row r="28" spans="1:14" ht="24" x14ac:dyDescent="0.2">
      <c r="A28" s="113" t="s">
        <v>1145</v>
      </c>
      <c r="B28" s="113" t="s">
        <v>1146</v>
      </c>
      <c r="C28" s="114">
        <v>7</v>
      </c>
      <c r="D28" s="114">
        <v>7</v>
      </c>
      <c r="E28" s="45">
        <f>F28</f>
        <v>0</v>
      </c>
      <c r="F28" s="45">
        <v>0</v>
      </c>
      <c r="G28" s="45">
        <v>0</v>
      </c>
      <c r="I28" t="s">
        <v>1133</v>
      </c>
      <c r="J28" s="139" t="s">
        <v>1428</v>
      </c>
    </row>
    <row r="29" spans="1:14" x14ac:dyDescent="0.2">
      <c r="A29" s="113" t="s">
        <v>1147</v>
      </c>
      <c r="B29" s="113" t="s">
        <v>1148</v>
      </c>
      <c r="C29" s="114">
        <v>8</v>
      </c>
      <c r="D29" s="114">
        <v>8</v>
      </c>
      <c r="E29" s="45">
        <f>F29</f>
        <v>0</v>
      </c>
      <c r="F29" s="45">
        <f>SUM('N9 - TP'!F20:G20)</f>
        <v>0</v>
      </c>
      <c r="G29" s="45">
        <v>0</v>
      </c>
      <c r="I29" t="s">
        <v>1126</v>
      </c>
      <c r="J29" s="139" t="s">
        <v>2088</v>
      </c>
    </row>
    <row r="30" spans="1:14" x14ac:dyDescent="0.2">
      <c r="A30" s="113" t="s">
        <v>1149</v>
      </c>
      <c r="B30" s="112" t="s">
        <v>1441</v>
      </c>
      <c r="C30" s="110">
        <v>9</v>
      </c>
      <c r="D30" s="110">
        <v>9</v>
      </c>
      <c r="E30" s="109">
        <f>SUM(E31:E35)</f>
        <v>0</v>
      </c>
      <c r="F30" s="109">
        <f t="shared" ref="F30:G30" si="1">SUM(F31:F35)</f>
        <v>0</v>
      </c>
      <c r="G30" s="109">
        <f t="shared" si="1"/>
        <v>0</v>
      </c>
      <c r="I30" t="s">
        <v>1150</v>
      </c>
    </row>
    <row r="31" spans="1:14" ht="24" x14ac:dyDescent="0.2">
      <c r="A31" s="113" t="s">
        <v>1151</v>
      </c>
      <c r="B31" s="113" t="s">
        <v>1442</v>
      </c>
      <c r="C31" s="114">
        <v>10</v>
      </c>
      <c r="D31" s="114">
        <v>10</v>
      </c>
      <c r="E31" s="45">
        <f>F31</f>
        <v>0</v>
      </c>
      <c r="F31" s="45">
        <f>ABS(ROUND(SUMIF('Trial Balance'!W:W,D31,'Trial Balance'!K:K),0))</f>
        <v>0</v>
      </c>
      <c r="G31" s="45">
        <v>0</v>
      </c>
      <c r="I31" t="s">
        <v>1126</v>
      </c>
      <c r="J31" s="139" t="s">
        <v>1428</v>
      </c>
    </row>
    <row r="32" spans="1:14" ht="24" x14ac:dyDescent="0.2">
      <c r="A32" s="113" t="s">
        <v>1152</v>
      </c>
      <c r="B32" s="113" t="s">
        <v>1443</v>
      </c>
      <c r="C32" s="114">
        <v>11</v>
      </c>
      <c r="D32" s="114">
        <v>11</v>
      </c>
      <c r="E32" s="45">
        <f t="shared" ref="E32:E35" si="2">F32</f>
        <v>0</v>
      </c>
      <c r="F32" s="45">
        <f>ABS(ROUND(SUMIF('Trial Balance'!W:W,D32,'Trial Balance'!K:K),0))</f>
        <v>0</v>
      </c>
      <c r="G32" s="45">
        <v>0</v>
      </c>
      <c r="I32" t="s">
        <v>1126</v>
      </c>
      <c r="J32" s="139" t="s">
        <v>1428</v>
      </c>
    </row>
    <row r="33" spans="1:14" ht="24" x14ac:dyDescent="0.2">
      <c r="A33" s="113" t="s">
        <v>1153</v>
      </c>
      <c r="B33" s="113" t="s">
        <v>1154</v>
      </c>
      <c r="C33" s="114">
        <v>12</v>
      </c>
      <c r="D33" s="114">
        <v>12</v>
      </c>
      <c r="E33" s="45">
        <f t="shared" si="2"/>
        <v>0</v>
      </c>
      <c r="F33" s="45">
        <f>ABS(ROUND(SUMIF('Trial Balance'!W:W,D33,'Trial Balance'!K:K),0))</f>
        <v>0</v>
      </c>
      <c r="G33" s="45">
        <v>0</v>
      </c>
      <c r="I33" t="s">
        <v>1126</v>
      </c>
      <c r="J33" s="139" t="s">
        <v>1428</v>
      </c>
    </row>
    <row r="34" spans="1:14" ht="24" x14ac:dyDescent="0.2">
      <c r="A34" s="113" t="s">
        <v>1155</v>
      </c>
      <c r="B34" s="113" t="s">
        <v>1156</v>
      </c>
      <c r="C34" s="114">
        <v>13</v>
      </c>
      <c r="D34" s="114">
        <v>13</v>
      </c>
      <c r="E34" s="45">
        <f t="shared" si="2"/>
        <v>0</v>
      </c>
      <c r="F34" s="45">
        <f>ABS(ROUND(SUMIF('Trial Balance'!W:W,D34,'Trial Balance'!K:K),0))</f>
        <v>0</v>
      </c>
      <c r="G34" s="45">
        <v>0</v>
      </c>
      <c r="I34" t="s">
        <v>1126</v>
      </c>
      <c r="J34" s="139" t="s">
        <v>1428</v>
      </c>
    </row>
    <row r="35" spans="1:14" ht="24" x14ac:dyDescent="0.2">
      <c r="A35" s="113" t="s">
        <v>1157</v>
      </c>
      <c r="B35" s="113" t="s">
        <v>1158</v>
      </c>
      <c r="C35" s="114">
        <v>14</v>
      </c>
      <c r="D35" s="114">
        <v>14</v>
      </c>
      <c r="E35" s="45">
        <f t="shared" si="2"/>
        <v>0</v>
      </c>
      <c r="F35" s="45">
        <f>ABS(ROUND(SUMIF('Trial Balance'!W:W,D35,'Trial Balance'!K:K),0))</f>
        <v>0</v>
      </c>
      <c r="G35" s="45">
        <v>0</v>
      </c>
      <c r="I35" t="s">
        <v>1126</v>
      </c>
      <c r="J35" s="139" t="s">
        <v>1428</v>
      </c>
    </row>
    <row r="36" spans="1:14" x14ac:dyDescent="0.2">
      <c r="A36" s="113" t="s">
        <v>1159</v>
      </c>
      <c r="B36" s="113" t="s">
        <v>1444</v>
      </c>
      <c r="C36" s="114">
        <v>15</v>
      </c>
      <c r="D36" s="114">
        <v>15</v>
      </c>
      <c r="E36" s="45">
        <v>0</v>
      </c>
      <c r="F36" s="45">
        <v>0</v>
      </c>
      <c r="G36" s="45">
        <v>0</v>
      </c>
      <c r="I36" t="s">
        <v>1133</v>
      </c>
    </row>
    <row r="37" spans="1:14" x14ac:dyDescent="0.2">
      <c r="A37" s="113" t="s">
        <v>1160</v>
      </c>
      <c r="B37" s="113" t="s">
        <v>1445</v>
      </c>
      <c r="C37" s="114">
        <v>16</v>
      </c>
      <c r="D37" s="114">
        <v>16</v>
      </c>
      <c r="E37" s="45">
        <v>0</v>
      </c>
      <c r="F37" s="45">
        <v>0</v>
      </c>
      <c r="G37" s="45">
        <v>0</v>
      </c>
      <c r="I37" t="s">
        <v>1133</v>
      </c>
    </row>
    <row r="38" spans="1:14" x14ac:dyDescent="0.2">
      <c r="A38" s="113" t="s">
        <v>1161</v>
      </c>
      <c r="B38" s="113" t="s">
        <v>1446</v>
      </c>
      <c r="C38" s="114">
        <v>17</v>
      </c>
      <c r="D38" s="114">
        <v>17</v>
      </c>
      <c r="E38" s="45">
        <v>0</v>
      </c>
      <c r="F38" s="45">
        <v>0</v>
      </c>
      <c r="G38" s="45">
        <v>0</v>
      </c>
      <c r="I38" t="s">
        <v>1133</v>
      </c>
    </row>
    <row r="39" spans="1:14" x14ac:dyDescent="0.2">
      <c r="A39" s="113" t="s">
        <v>1162</v>
      </c>
      <c r="B39" s="113" t="s">
        <v>1447</v>
      </c>
      <c r="C39" s="114">
        <v>18</v>
      </c>
      <c r="D39" s="114" t="s">
        <v>1163</v>
      </c>
      <c r="E39" s="45">
        <v>0</v>
      </c>
      <c r="F39" s="45">
        <v>0</v>
      </c>
      <c r="G39" s="45">
        <v>0</v>
      </c>
      <c r="I39" t="s">
        <v>1133</v>
      </c>
    </row>
    <row r="40" spans="1:14" x14ac:dyDescent="0.2">
      <c r="A40" s="113" t="s">
        <v>1164</v>
      </c>
      <c r="B40" s="113" t="s">
        <v>1448</v>
      </c>
      <c r="C40" s="114">
        <v>19</v>
      </c>
      <c r="D40" s="114">
        <v>18</v>
      </c>
      <c r="E40" s="45">
        <v>0</v>
      </c>
      <c r="F40" s="45">
        <v>0</v>
      </c>
      <c r="G40" s="45">
        <v>0</v>
      </c>
      <c r="I40" t="s">
        <v>1133</v>
      </c>
    </row>
    <row r="42" spans="1:14" ht="36" x14ac:dyDescent="0.2">
      <c r="A42" s="116" t="s">
        <v>1165</v>
      </c>
      <c r="B42" s="112" t="s">
        <v>1166</v>
      </c>
      <c r="C42" s="121" t="s">
        <v>2219</v>
      </c>
      <c r="D42" s="110" t="s">
        <v>2220</v>
      </c>
      <c r="E42" s="261">
        <f>'Trial Balance'!$J$6</f>
        <v>2021</v>
      </c>
      <c r="F42" s="261">
        <f>'Trial Balance'!$K$6</f>
        <v>2022</v>
      </c>
      <c r="G42" s="26"/>
      <c r="H42" s="2"/>
      <c r="J42" s="138"/>
      <c r="K42" s="2"/>
      <c r="L42" s="2"/>
      <c r="M42" s="2"/>
      <c r="N42" s="2"/>
    </row>
    <row r="43" spans="1:14" x14ac:dyDescent="0.2">
      <c r="A43" s="112" t="s">
        <v>1167</v>
      </c>
      <c r="B43" s="112" t="s">
        <v>1122</v>
      </c>
      <c r="C43" s="110"/>
      <c r="D43" s="110" t="s">
        <v>1123</v>
      </c>
      <c r="E43" s="109">
        <v>1</v>
      </c>
      <c r="F43" s="109">
        <v>2</v>
      </c>
      <c r="G43" s="26"/>
      <c r="H43" s="2"/>
      <c r="J43" s="138"/>
      <c r="K43" s="2"/>
      <c r="L43" s="2"/>
      <c r="M43" s="2"/>
      <c r="N43" s="2"/>
    </row>
    <row r="44" spans="1:14" x14ac:dyDescent="0.2">
      <c r="A44" s="113" t="s">
        <v>1168</v>
      </c>
      <c r="B44" s="113" t="s">
        <v>1169</v>
      </c>
      <c r="C44" s="114">
        <v>20</v>
      </c>
      <c r="D44" s="114">
        <v>19</v>
      </c>
      <c r="E44" s="45"/>
      <c r="F44" s="45"/>
      <c r="I44" t="s">
        <v>1133</v>
      </c>
    </row>
    <row r="45" spans="1:14" x14ac:dyDescent="0.2">
      <c r="A45" s="113" t="s">
        <v>1170</v>
      </c>
      <c r="B45" s="113" t="s">
        <v>1449</v>
      </c>
      <c r="C45" s="114">
        <v>21</v>
      </c>
      <c r="D45" s="114">
        <v>20</v>
      </c>
      <c r="E45" s="45"/>
      <c r="F45" s="45"/>
      <c r="I45" t="s">
        <v>1133</v>
      </c>
    </row>
    <row r="46" spans="1:14" x14ac:dyDescent="0.2">
      <c r="D46" s="108" t="s">
        <v>1171</v>
      </c>
      <c r="E46" s="5" t="s">
        <v>1132</v>
      </c>
      <c r="F46" s="5" t="s">
        <v>1132</v>
      </c>
    </row>
    <row r="47" spans="1:14" x14ac:dyDescent="0.2">
      <c r="D47" s="108" t="s">
        <v>1171</v>
      </c>
      <c r="E47" s="5" t="s">
        <v>1132</v>
      </c>
      <c r="F47" s="5" t="s">
        <v>1132</v>
      </c>
    </row>
    <row r="48" spans="1:14" ht="36" x14ac:dyDescent="0.2">
      <c r="A48" s="116" t="s">
        <v>1172</v>
      </c>
      <c r="B48" s="119" t="s">
        <v>1173</v>
      </c>
      <c r="C48" s="121" t="s">
        <v>2219</v>
      </c>
      <c r="D48" s="110" t="s">
        <v>2220</v>
      </c>
      <c r="E48" s="109" t="s">
        <v>1174</v>
      </c>
      <c r="F48" s="26"/>
      <c r="G48" s="26"/>
      <c r="H48" s="2"/>
      <c r="J48" s="138"/>
      <c r="K48" s="2"/>
      <c r="L48" s="2"/>
      <c r="M48" s="2"/>
      <c r="N48" s="2"/>
    </row>
    <row r="49" spans="1:14" x14ac:dyDescent="0.2">
      <c r="A49" s="112" t="s">
        <v>1175</v>
      </c>
      <c r="B49" s="112" t="s">
        <v>1122</v>
      </c>
      <c r="C49" s="110"/>
      <c r="D49" s="110" t="s">
        <v>1123</v>
      </c>
      <c r="E49" s="109">
        <v>1</v>
      </c>
      <c r="F49" s="26"/>
      <c r="G49" s="26"/>
      <c r="H49" s="2"/>
      <c r="J49" s="138"/>
      <c r="K49" s="2"/>
      <c r="L49" s="2"/>
      <c r="M49" s="2"/>
      <c r="N49" s="2"/>
    </row>
    <row r="50" spans="1:14" x14ac:dyDescent="0.2">
      <c r="A50" s="113" t="s">
        <v>1176</v>
      </c>
      <c r="B50" s="113" t="s">
        <v>1177</v>
      </c>
      <c r="C50" s="114">
        <v>22</v>
      </c>
      <c r="D50" s="114">
        <v>21</v>
      </c>
      <c r="E50" s="45">
        <v>0</v>
      </c>
      <c r="I50" t="s">
        <v>1133</v>
      </c>
    </row>
    <row r="51" spans="1:14" x14ac:dyDescent="0.2">
      <c r="A51" s="113" t="s">
        <v>1178</v>
      </c>
      <c r="B51" s="113" t="s">
        <v>1179</v>
      </c>
      <c r="C51" s="114">
        <v>23</v>
      </c>
      <c r="D51" s="114">
        <v>22</v>
      </c>
      <c r="E51" s="45">
        <v>0</v>
      </c>
      <c r="I51" t="s">
        <v>1133</v>
      </c>
    </row>
    <row r="52" spans="1:14" x14ac:dyDescent="0.2">
      <c r="A52" s="113" t="s">
        <v>1180</v>
      </c>
      <c r="B52" s="113" t="s">
        <v>1181</v>
      </c>
      <c r="C52" s="114">
        <v>24</v>
      </c>
      <c r="D52" s="114">
        <v>23</v>
      </c>
      <c r="E52" s="45">
        <v>0</v>
      </c>
      <c r="I52" t="s">
        <v>1133</v>
      </c>
    </row>
    <row r="53" spans="1:14" x14ac:dyDescent="0.2">
      <c r="A53" s="113" t="s">
        <v>1182</v>
      </c>
      <c r="B53" s="113" t="s">
        <v>1183</v>
      </c>
      <c r="C53" s="114">
        <v>25</v>
      </c>
      <c r="D53" s="114">
        <v>24</v>
      </c>
      <c r="E53" s="45">
        <v>0</v>
      </c>
      <c r="I53" t="s">
        <v>1133</v>
      </c>
    </row>
    <row r="54" spans="1:14" x14ac:dyDescent="0.2">
      <c r="A54" s="113" t="s">
        <v>1184</v>
      </c>
      <c r="B54" s="113" t="s">
        <v>1450</v>
      </c>
      <c r="C54" s="114">
        <v>26</v>
      </c>
      <c r="D54" s="114">
        <v>25</v>
      </c>
      <c r="E54" s="45">
        <v>0</v>
      </c>
      <c r="I54" t="s">
        <v>1133</v>
      </c>
    </row>
    <row r="55" spans="1:14" x14ac:dyDescent="0.2">
      <c r="A55" s="113" t="s">
        <v>1185</v>
      </c>
      <c r="B55" s="113" t="s">
        <v>1186</v>
      </c>
      <c r="C55" s="114">
        <v>27</v>
      </c>
      <c r="D55" s="114">
        <v>26</v>
      </c>
      <c r="E55" s="45">
        <v>0</v>
      </c>
      <c r="I55" t="s">
        <v>1133</v>
      </c>
    </row>
    <row r="56" spans="1:14" x14ac:dyDescent="0.2">
      <c r="A56" s="113" t="s">
        <v>1187</v>
      </c>
      <c r="B56" s="113" t="s">
        <v>1188</v>
      </c>
      <c r="C56" s="114">
        <v>28</v>
      </c>
      <c r="D56" s="114">
        <v>27</v>
      </c>
      <c r="E56" s="45">
        <v>0</v>
      </c>
      <c r="I56" t="s">
        <v>1133</v>
      </c>
    </row>
    <row r="57" spans="1:14" x14ac:dyDescent="0.2">
      <c r="A57" s="113" t="s">
        <v>1189</v>
      </c>
      <c r="B57" s="113" t="s">
        <v>1190</v>
      </c>
      <c r="C57" s="114">
        <v>29</v>
      </c>
      <c r="D57" s="114">
        <v>28</v>
      </c>
      <c r="E57" s="45">
        <v>0</v>
      </c>
      <c r="I57" t="s">
        <v>1133</v>
      </c>
    </row>
    <row r="58" spans="1:14" x14ac:dyDescent="0.2">
      <c r="A58" s="113" t="s">
        <v>1187</v>
      </c>
      <c r="B58" s="113" t="s">
        <v>1188</v>
      </c>
      <c r="C58" s="114">
        <v>30</v>
      </c>
      <c r="D58" s="114">
        <v>29</v>
      </c>
      <c r="E58" s="45">
        <v>0</v>
      </c>
      <c r="I58" t="s">
        <v>1133</v>
      </c>
    </row>
    <row r="59" spans="1:14" x14ac:dyDescent="0.2">
      <c r="A59" s="113" t="s">
        <v>1191</v>
      </c>
      <c r="B59" s="113" t="s">
        <v>1192</v>
      </c>
      <c r="C59" s="114">
        <v>31</v>
      </c>
      <c r="D59" s="114">
        <v>30</v>
      </c>
      <c r="E59" s="45">
        <v>0</v>
      </c>
      <c r="I59" t="s">
        <v>1133</v>
      </c>
    </row>
    <row r="60" spans="1:14" x14ac:dyDescent="0.2">
      <c r="A60" s="113" t="s">
        <v>1193</v>
      </c>
      <c r="B60" s="113" t="s">
        <v>1194</v>
      </c>
      <c r="C60" s="114">
        <v>32</v>
      </c>
      <c r="D60" s="114">
        <v>31</v>
      </c>
      <c r="E60" s="45">
        <v>0</v>
      </c>
      <c r="I60" t="s">
        <v>1133</v>
      </c>
    </row>
    <row r="61" spans="1:14" x14ac:dyDescent="0.2">
      <c r="A61" s="113" t="s">
        <v>1195</v>
      </c>
      <c r="B61" s="113" t="s">
        <v>1196</v>
      </c>
      <c r="C61" s="114">
        <v>33</v>
      </c>
      <c r="D61" s="114">
        <v>32</v>
      </c>
      <c r="E61" s="45">
        <v>0</v>
      </c>
      <c r="I61" t="s">
        <v>1133</v>
      </c>
    </row>
    <row r="62" spans="1:14" x14ac:dyDescent="0.2">
      <c r="A62" s="113" t="s">
        <v>1197</v>
      </c>
      <c r="B62" s="113" t="s">
        <v>1451</v>
      </c>
      <c r="C62" s="114">
        <v>34</v>
      </c>
      <c r="D62" s="114">
        <v>33</v>
      </c>
      <c r="E62" s="45">
        <v>0</v>
      </c>
      <c r="I62" t="s">
        <v>1133</v>
      </c>
    </row>
    <row r="63" spans="1:14" x14ac:dyDescent="0.2">
      <c r="A63" s="113" t="s">
        <v>1198</v>
      </c>
      <c r="B63" s="113" t="s">
        <v>1452</v>
      </c>
      <c r="C63" s="114">
        <v>35</v>
      </c>
      <c r="D63" s="114" t="s">
        <v>1199</v>
      </c>
      <c r="E63" s="45">
        <v>0</v>
      </c>
      <c r="I63" t="s">
        <v>1133</v>
      </c>
    </row>
    <row r="64" spans="1:14" x14ac:dyDescent="0.2">
      <c r="A64" s="113" t="s">
        <v>1200</v>
      </c>
      <c r="B64" s="113" t="s">
        <v>1453</v>
      </c>
      <c r="C64" s="114">
        <v>36</v>
      </c>
      <c r="D64" s="114" t="s">
        <v>1201</v>
      </c>
      <c r="E64" s="45">
        <v>0</v>
      </c>
      <c r="I64" t="s">
        <v>1133</v>
      </c>
    </row>
    <row r="65" spans="1:14" x14ac:dyDescent="0.2">
      <c r="A65" s="113" t="s">
        <v>1202</v>
      </c>
      <c r="B65" s="113" t="s">
        <v>1203</v>
      </c>
      <c r="C65" s="114">
        <v>37</v>
      </c>
      <c r="D65" s="114">
        <v>34</v>
      </c>
      <c r="E65" s="45">
        <v>0</v>
      </c>
      <c r="I65" t="s">
        <v>1133</v>
      </c>
    </row>
    <row r="66" spans="1:14" x14ac:dyDescent="0.2">
      <c r="A66" s="113" t="s">
        <v>1204</v>
      </c>
      <c r="B66" s="113" t="s">
        <v>1205</v>
      </c>
      <c r="C66" s="114">
        <v>38</v>
      </c>
      <c r="D66" s="114">
        <v>35</v>
      </c>
      <c r="E66" s="45">
        <v>0</v>
      </c>
      <c r="I66" t="s">
        <v>1133</v>
      </c>
    </row>
    <row r="67" spans="1:14" x14ac:dyDescent="0.2">
      <c r="A67" s="113" t="s">
        <v>1206</v>
      </c>
      <c r="B67" s="113" t="s">
        <v>1207</v>
      </c>
      <c r="C67" s="114">
        <v>39</v>
      </c>
      <c r="D67" s="114">
        <v>36</v>
      </c>
      <c r="E67" s="45">
        <v>0</v>
      </c>
      <c r="I67" t="s">
        <v>1133</v>
      </c>
    </row>
    <row r="68" spans="1:14" x14ac:dyDescent="0.2">
      <c r="D68" s="108" t="s">
        <v>1171</v>
      </c>
      <c r="E68" s="5" t="s">
        <v>1208</v>
      </c>
    </row>
    <row r="69" spans="1:14" ht="36" x14ac:dyDescent="0.2">
      <c r="A69" s="116" t="s">
        <v>1209</v>
      </c>
      <c r="B69" s="112" t="s">
        <v>1210</v>
      </c>
      <c r="C69" s="121" t="s">
        <v>2219</v>
      </c>
      <c r="D69" s="110" t="s">
        <v>2220</v>
      </c>
      <c r="E69" s="109" t="s">
        <v>1211</v>
      </c>
      <c r="F69" s="26"/>
      <c r="G69" s="26"/>
      <c r="H69" s="2"/>
      <c r="J69" s="138"/>
      <c r="K69" s="2"/>
      <c r="L69" s="2"/>
      <c r="M69" s="2"/>
      <c r="N69" s="2"/>
    </row>
    <row r="70" spans="1:14" x14ac:dyDescent="0.2">
      <c r="A70" s="112" t="s">
        <v>1167</v>
      </c>
      <c r="B70" s="112" t="s">
        <v>1122</v>
      </c>
      <c r="C70" s="110"/>
      <c r="D70" s="110" t="s">
        <v>1123</v>
      </c>
      <c r="E70" s="109">
        <v>1</v>
      </c>
      <c r="F70" s="26"/>
      <c r="G70" s="26"/>
      <c r="H70" s="2"/>
      <c r="J70" s="138"/>
      <c r="K70" s="2"/>
      <c r="L70" s="2"/>
      <c r="M70" s="2"/>
      <c r="N70" s="2"/>
    </row>
    <row r="71" spans="1:14" x14ac:dyDescent="0.2">
      <c r="A71" s="113" t="s">
        <v>1212</v>
      </c>
      <c r="B71" s="113" t="s">
        <v>1454</v>
      </c>
      <c r="C71" s="114">
        <v>40</v>
      </c>
      <c r="D71" s="114">
        <v>37</v>
      </c>
      <c r="E71" s="45">
        <f>'N15 - Personnel'!C23</f>
        <v>0</v>
      </c>
      <c r="I71" t="s">
        <v>1263</v>
      </c>
      <c r="J71" s="139" t="s">
        <v>1429</v>
      </c>
    </row>
    <row r="72" spans="1:14" x14ac:dyDescent="0.2">
      <c r="A72" s="113" t="s">
        <v>1213</v>
      </c>
      <c r="B72" s="113" t="s">
        <v>1455</v>
      </c>
      <c r="C72" s="114">
        <v>41</v>
      </c>
      <c r="D72" s="114" t="s">
        <v>1214</v>
      </c>
      <c r="E72" s="45">
        <v>0</v>
      </c>
      <c r="I72" t="s">
        <v>1133</v>
      </c>
    </row>
    <row r="73" spans="1:14" x14ac:dyDescent="0.2">
      <c r="D73" s="108" t="s">
        <v>1171</v>
      </c>
      <c r="E73" s="5" t="s">
        <v>1208</v>
      </c>
    </row>
    <row r="74" spans="1:14" ht="36" x14ac:dyDescent="0.2">
      <c r="A74" s="116" t="s">
        <v>1215</v>
      </c>
      <c r="B74" s="112" t="s">
        <v>1216</v>
      </c>
      <c r="C74" s="121" t="s">
        <v>2219</v>
      </c>
      <c r="D74" s="110" t="s">
        <v>2220</v>
      </c>
      <c r="E74" s="261">
        <f>'Trial Balance'!$J$6</f>
        <v>2021</v>
      </c>
      <c r="F74" s="261">
        <f>'Trial Balance'!$K$6</f>
        <v>2022</v>
      </c>
      <c r="G74" s="26"/>
      <c r="H74" s="2"/>
      <c r="J74" s="138"/>
      <c r="K74" s="2"/>
      <c r="L74" s="2"/>
      <c r="M74" s="2"/>
      <c r="N74" s="2"/>
    </row>
    <row r="75" spans="1:14" x14ac:dyDescent="0.2">
      <c r="A75" s="112" t="s">
        <v>1217</v>
      </c>
      <c r="B75" s="112" t="s">
        <v>1218</v>
      </c>
      <c r="C75" s="110"/>
      <c r="D75" s="110" t="s">
        <v>1219</v>
      </c>
      <c r="E75" s="109"/>
      <c r="F75" s="109"/>
      <c r="G75" s="26"/>
      <c r="H75" s="2"/>
      <c r="J75" s="138"/>
      <c r="K75" s="2"/>
      <c r="L75" s="2"/>
      <c r="M75" s="2"/>
      <c r="N75" s="2"/>
    </row>
    <row r="76" spans="1:14" x14ac:dyDescent="0.2">
      <c r="A76" s="112" t="s">
        <v>1167</v>
      </c>
      <c r="B76" s="112" t="s">
        <v>1122</v>
      </c>
      <c r="C76" s="110"/>
      <c r="D76" s="110" t="s">
        <v>1123</v>
      </c>
      <c r="E76" s="109">
        <v>1</v>
      </c>
      <c r="F76" s="109">
        <v>2</v>
      </c>
      <c r="G76" s="26"/>
      <c r="H76" s="2"/>
      <c r="J76" s="138"/>
      <c r="K76" s="2"/>
      <c r="L76" s="2"/>
      <c r="M76" s="2"/>
      <c r="N76" s="2"/>
    </row>
    <row r="77" spans="1:14" x14ac:dyDescent="0.2">
      <c r="A77" s="113" t="s">
        <v>1220</v>
      </c>
      <c r="B77" s="113" t="s">
        <v>1456</v>
      </c>
      <c r="C77" s="114">
        <v>42</v>
      </c>
      <c r="D77" s="114">
        <v>38</v>
      </c>
      <c r="E77" s="45">
        <v>0</v>
      </c>
      <c r="F77" s="45">
        <v>0</v>
      </c>
      <c r="I77" t="s">
        <v>1133</v>
      </c>
    </row>
    <row r="78" spans="1:14" ht="36" x14ac:dyDescent="0.2">
      <c r="A78" s="113" t="s">
        <v>1221</v>
      </c>
      <c r="B78" s="120" t="s">
        <v>1457</v>
      </c>
      <c r="C78" s="114">
        <v>43</v>
      </c>
      <c r="D78" s="114" t="s">
        <v>1222</v>
      </c>
      <c r="E78" s="45">
        <v>0</v>
      </c>
      <c r="F78" s="45">
        <v>0</v>
      </c>
      <c r="I78" t="s">
        <v>1133</v>
      </c>
    </row>
    <row r="79" spans="1:14" x14ac:dyDescent="0.2">
      <c r="A79" s="113" t="s">
        <v>1223</v>
      </c>
      <c r="B79" s="112" t="s">
        <v>1458</v>
      </c>
      <c r="C79" s="110">
        <v>44</v>
      </c>
      <c r="D79" s="110">
        <v>39</v>
      </c>
      <c r="E79" s="109">
        <f>SUM(E80:E81)</f>
        <v>0</v>
      </c>
      <c r="F79" s="109">
        <f>SUM(F80:F81)</f>
        <v>0</v>
      </c>
      <c r="I79" t="s">
        <v>1150</v>
      </c>
    </row>
    <row r="80" spans="1:14" x14ac:dyDescent="0.2">
      <c r="A80" s="113" t="s">
        <v>1224</v>
      </c>
      <c r="B80" s="113" t="s">
        <v>1459</v>
      </c>
      <c r="C80" s="114">
        <v>45</v>
      </c>
      <c r="D80" s="114">
        <v>40</v>
      </c>
      <c r="E80" s="45">
        <v>0</v>
      </c>
      <c r="F80" s="45">
        <v>0</v>
      </c>
      <c r="I80" t="s">
        <v>1133</v>
      </c>
    </row>
    <row r="81" spans="1:14" x14ac:dyDescent="0.2">
      <c r="A81" s="113" t="s">
        <v>1225</v>
      </c>
      <c r="B81" s="113" t="s">
        <v>1460</v>
      </c>
      <c r="C81" s="114">
        <v>46</v>
      </c>
      <c r="D81" s="114">
        <v>41</v>
      </c>
      <c r="E81" s="45">
        <v>0</v>
      </c>
      <c r="F81" s="45">
        <v>0</v>
      </c>
      <c r="I81" t="s">
        <v>1133</v>
      </c>
    </row>
    <row r="82" spans="1:14" x14ac:dyDescent="0.2">
      <c r="A82" s="113" t="s">
        <v>1226</v>
      </c>
      <c r="B82" s="112" t="s">
        <v>1461</v>
      </c>
      <c r="C82" s="110">
        <v>47</v>
      </c>
      <c r="D82" s="110">
        <v>42</v>
      </c>
      <c r="E82" s="109">
        <f>SUM(E83:E84)</f>
        <v>0</v>
      </c>
      <c r="F82" s="109">
        <f>SUM(F83:F84)</f>
        <v>0</v>
      </c>
      <c r="I82" t="s">
        <v>1150</v>
      </c>
    </row>
    <row r="83" spans="1:14" x14ac:dyDescent="0.2">
      <c r="A83" s="113" t="s">
        <v>1227</v>
      </c>
      <c r="B83" s="113" t="s">
        <v>1228</v>
      </c>
      <c r="C83" s="114">
        <v>48</v>
      </c>
      <c r="D83" s="114">
        <v>43</v>
      </c>
      <c r="E83" s="45">
        <v>0</v>
      </c>
      <c r="F83" s="45">
        <v>0</v>
      </c>
      <c r="I83" t="s">
        <v>1133</v>
      </c>
    </row>
    <row r="84" spans="1:14" x14ac:dyDescent="0.2">
      <c r="A84" s="113" t="s">
        <v>1229</v>
      </c>
      <c r="B84" s="113" t="s">
        <v>1230</v>
      </c>
      <c r="C84" s="114">
        <v>49</v>
      </c>
      <c r="D84" s="114">
        <v>44</v>
      </c>
      <c r="E84" s="45">
        <v>0</v>
      </c>
      <c r="F84" s="45">
        <v>0</v>
      </c>
      <c r="I84" t="s">
        <v>1133</v>
      </c>
    </row>
    <row r="86" spans="1:14" ht="36" x14ac:dyDescent="0.2">
      <c r="A86" s="116" t="s">
        <v>1231</v>
      </c>
      <c r="B86" s="112" t="s">
        <v>1232</v>
      </c>
      <c r="C86" s="121" t="s">
        <v>2219</v>
      </c>
      <c r="D86" s="110" t="s">
        <v>2220</v>
      </c>
      <c r="E86" s="261">
        <f>'Trial Balance'!$J$6</f>
        <v>2021</v>
      </c>
      <c r="F86" s="261">
        <f>'Trial Balance'!$K$6</f>
        <v>2022</v>
      </c>
      <c r="G86" s="26"/>
      <c r="H86" s="2"/>
      <c r="J86" s="138"/>
      <c r="K86" s="2"/>
      <c r="L86" s="2"/>
      <c r="M86" s="2"/>
      <c r="N86" s="2"/>
    </row>
    <row r="87" spans="1:14" x14ac:dyDescent="0.2">
      <c r="A87" s="112" t="s">
        <v>1233</v>
      </c>
      <c r="B87" s="112" t="s">
        <v>1234</v>
      </c>
      <c r="C87" s="110"/>
      <c r="D87" s="110" t="s">
        <v>1123</v>
      </c>
      <c r="E87" s="109">
        <v>1</v>
      </c>
      <c r="F87" s="109">
        <v>2</v>
      </c>
      <c r="G87" s="26"/>
      <c r="H87" s="2"/>
      <c r="J87" s="138"/>
      <c r="K87" s="2"/>
      <c r="L87" s="2"/>
      <c r="M87" s="2"/>
      <c r="N87" s="2"/>
    </row>
    <row r="88" spans="1:14" x14ac:dyDescent="0.2">
      <c r="A88" s="113" t="s">
        <v>1235</v>
      </c>
      <c r="B88" s="113" t="s">
        <v>1236</v>
      </c>
      <c r="C88" s="114">
        <v>50</v>
      </c>
      <c r="D88" s="114">
        <v>45</v>
      </c>
      <c r="E88" s="45">
        <v>0</v>
      </c>
      <c r="F88" s="45">
        <v>0</v>
      </c>
      <c r="I88" t="s">
        <v>1133</v>
      </c>
    </row>
    <row r="89" spans="1:14" x14ac:dyDescent="0.2">
      <c r="A89" s="113" t="s">
        <v>1221</v>
      </c>
      <c r="B89" s="113" t="s">
        <v>1457</v>
      </c>
      <c r="C89" s="114">
        <v>51</v>
      </c>
      <c r="D89" s="114" t="s">
        <v>1237</v>
      </c>
      <c r="E89" s="45">
        <v>0</v>
      </c>
      <c r="F89" s="45">
        <v>0</v>
      </c>
      <c r="I89" t="s">
        <v>1133</v>
      </c>
    </row>
    <row r="91" spans="1:14" ht="36" x14ac:dyDescent="0.2">
      <c r="A91" s="116" t="s">
        <v>1238</v>
      </c>
      <c r="B91" s="112" t="s">
        <v>1239</v>
      </c>
      <c r="C91" s="121" t="s">
        <v>2219</v>
      </c>
      <c r="D91" s="110" t="s">
        <v>2220</v>
      </c>
      <c r="E91" s="261">
        <f>'Trial Balance'!$J$6</f>
        <v>2021</v>
      </c>
      <c r="F91" s="261">
        <f>'Trial Balance'!$K$6</f>
        <v>2022</v>
      </c>
      <c r="G91" s="26"/>
      <c r="H91" s="2"/>
      <c r="J91" s="138"/>
      <c r="K91" s="2"/>
      <c r="L91" s="2"/>
      <c r="M91" s="2"/>
      <c r="N91" s="2"/>
    </row>
    <row r="92" spans="1:14" x14ac:dyDescent="0.2">
      <c r="A92" s="112" t="s">
        <v>1240</v>
      </c>
      <c r="B92" s="112" t="s">
        <v>1234</v>
      </c>
      <c r="C92" s="110"/>
      <c r="D92" s="110" t="s">
        <v>1123</v>
      </c>
      <c r="E92" s="109">
        <v>1</v>
      </c>
      <c r="F92" s="109">
        <v>2</v>
      </c>
      <c r="G92" s="26"/>
      <c r="H92" s="2"/>
      <c r="J92" s="138"/>
      <c r="K92" s="2"/>
      <c r="L92" s="2"/>
      <c r="M92" s="2"/>
      <c r="N92" s="2"/>
    </row>
    <row r="93" spans="1:14" x14ac:dyDescent="0.2">
      <c r="A93" s="113" t="s">
        <v>1241</v>
      </c>
      <c r="B93" s="113" t="s">
        <v>1462</v>
      </c>
      <c r="C93" s="114">
        <v>52</v>
      </c>
      <c r="D93" s="114">
        <v>46</v>
      </c>
      <c r="E93" s="45">
        <f>ABS(ROUND(SUMIF('Trial Balance'!O:O,D93,'Trial Balance'!H:H),0))</f>
        <v>0</v>
      </c>
      <c r="F93" s="45">
        <f>ABS(ROUND(SUMIF('Trial Balance'!O:O,D93,'Trial Balance'!K:K),0))</f>
        <v>0</v>
      </c>
      <c r="I93" t="s">
        <v>1263</v>
      </c>
    </row>
    <row r="94" spans="1:14" ht="24" x14ac:dyDescent="0.2">
      <c r="A94" s="113" t="s">
        <v>1242</v>
      </c>
      <c r="B94" s="120" t="s">
        <v>1463</v>
      </c>
      <c r="C94" s="114">
        <v>53</v>
      </c>
      <c r="D94" s="114" t="s">
        <v>1243</v>
      </c>
      <c r="E94" s="45">
        <v>0</v>
      </c>
      <c r="F94" s="45">
        <v>0</v>
      </c>
      <c r="I94" t="s">
        <v>1133</v>
      </c>
    </row>
    <row r="95" spans="1:14" ht="24" x14ac:dyDescent="0.2">
      <c r="A95" s="113" t="s">
        <v>1244</v>
      </c>
      <c r="B95" s="120" t="s">
        <v>1464</v>
      </c>
      <c r="C95" s="114">
        <v>54</v>
      </c>
      <c r="D95" s="114" t="s">
        <v>1245</v>
      </c>
      <c r="E95" s="45">
        <v>0</v>
      </c>
      <c r="F95" s="45">
        <v>0</v>
      </c>
      <c r="I95" t="s">
        <v>1133</v>
      </c>
    </row>
    <row r="96" spans="1:14" x14ac:dyDescent="0.2">
      <c r="A96" s="113" t="s">
        <v>1246</v>
      </c>
      <c r="B96" s="120" t="s">
        <v>1465</v>
      </c>
      <c r="C96" s="114">
        <v>55</v>
      </c>
      <c r="D96" s="114">
        <v>47</v>
      </c>
      <c r="E96" s="45">
        <f>ABS(ROUND(SUMIF('Trial Balance'!O:O,D96,'Trial Balance'!H:H),0))</f>
        <v>0</v>
      </c>
      <c r="F96" s="45">
        <f>ABS(ROUND(SUMIF('Trial Balance'!O:O,D96,'Trial Balance'!K:K),0))</f>
        <v>0</v>
      </c>
      <c r="I96" t="s">
        <v>1263</v>
      </c>
    </row>
    <row r="97" spans="1:10" ht="24" x14ac:dyDescent="0.2">
      <c r="A97" s="113" t="s">
        <v>1247</v>
      </c>
      <c r="B97" s="120" t="s">
        <v>1466</v>
      </c>
      <c r="C97" s="114">
        <v>56</v>
      </c>
      <c r="D97" s="114" t="s">
        <v>1248</v>
      </c>
      <c r="E97" s="45">
        <v>0</v>
      </c>
      <c r="F97" s="45">
        <v>0</v>
      </c>
      <c r="I97" t="s">
        <v>1133</v>
      </c>
    </row>
    <row r="98" spans="1:10" ht="24" x14ac:dyDescent="0.2">
      <c r="A98" s="113" t="s">
        <v>1249</v>
      </c>
      <c r="B98" s="120" t="s">
        <v>1467</v>
      </c>
      <c r="C98" s="114">
        <v>57</v>
      </c>
      <c r="D98" s="114" t="s">
        <v>1250</v>
      </c>
      <c r="E98" s="45">
        <v>0</v>
      </c>
      <c r="F98" s="45">
        <v>0</v>
      </c>
      <c r="I98" t="s">
        <v>1133</v>
      </c>
    </row>
    <row r="99" spans="1:10" x14ac:dyDescent="0.2">
      <c r="A99" s="113" t="s">
        <v>1251</v>
      </c>
      <c r="B99" s="119" t="s">
        <v>1468</v>
      </c>
      <c r="C99" s="110">
        <v>58</v>
      </c>
      <c r="D99" s="110">
        <v>48</v>
      </c>
      <c r="E99" s="109">
        <f>E100+E106</f>
        <v>0</v>
      </c>
      <c r="F99" s="109">
        <f>F100+F106</f>
        <v>0</v>
      </c>
      <c r="I99" t="s">
        <v>1150</v>
      </c>
    </row>
    <row r="100" spans="1:10" ht="24" x14ac:dyDescent="0.2">
      <c r="A100" s="113" t="s">
        <v>1252</v>
      </c>
      <c r="B100" s="119" t="s">
        <v>1469</v>
      </c>
      <c r="C100" s="110">
        <v>59</v>
      </c>
      <c r="D100" s="110">
        <v>49</v>
      </c>
      <c r="E100" s="109">
        <f>SUM(E101:E103,E105)</f>
        <v>0</v>
      </c>
      <c r="F100" s="109">
        <f>SUM(F101:F103,F105)</f>
        <v>0</v>
      </c>
      <c r="I100" t="s">
        <v>1150</v>
      </c>
    </row>
    <row r="101" spans="1:10" x14ac:dyDescent="0.2">
      <c r="A101" s="113" t="s">
        <v>1253</v>
      </c>
      <c r="B101" s="120" t="s">
        <v>1254</v>
      </c>
      <c r="C101" s="114">
        <v>60</v>
      </c>
      <c r="D101" s="114">
        <v>50</v>
      </c>
      <c r="E101" s="45">
        <v>0</v>
      </c>
      <c r="F101" s="45">
        <v>0</v>
      </c>
      <c r="I101" t="s">
        <v>1133</v>
      </c>
    </row>
    <row r="102" spans="1:10" x14ac:dyDescent="0.2">
      <c r="A102" s="113" t="s">
        <v>1255</v>
      </c>
      <c r="B102" s="120" t="s">
        <v>1256</v>
      </c>
      <c r="C102" s="114">
        <v>61</v>
      </c>
      <c r="D102" s="114">
        <v>51</v>
      </c>
      <c r="E102" s="45">
        <v>0</v>
      </c>
      <c r="F102" s="45">
        <v>0</v>
      </c>
      <c r="I102" t="s">
        <v>1133</v>
      </c>
    </row>
    <row r="103" spans="1:10" x14ac:dyDescent="0.2">
      <c r="A103" s="113" t="s">
        <v>1257</v>
      </c>
      <c r="B103" s="120" t="s">
        <v>1470</v>
      </c>
      <c r="C103" s="114">
        <v>62</v>
      </c>
      <c r="D103" s="114">
        <v>52</v>
      </c>
      <c r="E103" s="45">
        <v>0</v>
      </c>
      <c r="F103" s="45">
        <v>0</v>
      </c>
      <c r="I103" t="s">
        <v>1133</v>
      </c>
    </row>
    <row r="104" spans="1:10" x14ac:dyDescent="0.2">
      <c r="A104" s="113" t="s">
        <v>1258</v>
      </c>
      <c r="B104" s="120" t="s">
        <v>1471</v>
      </c>
      <c r="C104" s="114">
        <v>63</v>
      </c>
      <c r="D104" s="114" t="s">
        <v>1259</v>
      </c>
      <c r="E104" s="45"/>
      <c r="F104" s="45"/>
      <c r="I104" t="s">
        <v>1133</v>
      </c>
    </row>
    <row r="105" spans="1:10" x14ac:dyDescent="0.2">
      <c r="A105" s="113" t="s">
        <v>1260</v>
      </c>
      <c r="B105" s="120" t="s">
        <v>1472</v>
      </c>
      <c r="C105" s="114">
        <v>64</v>
      </c>
      <c r="D105" s="114">
        <v>53</v>
      </c>
      <c r="E105" s="45">
        <v>0</v>
      </c>
      <c r="F105" s="45">
        <v>0</v>
      </c>
      <c r="I105" t="s">
        <v>1133</v>
      </c>
    </row>
    <row r="106" spans="1:10" x14ac:dyDescent="0.2">
      <c r="A106" s="113" t="s">
        <v>1261</v>
      </c>
      <c r="B106" s="119" t="s">
        <v>1473</v>
      </c>
      <c r="C106" s="110">
        <v>65</v>
      </c>
      <c r="D106" s="110">
        <v>54</v>
      </c>
      <c r="E106" s="109">
        <f>SUM(E107:E108)</f>
        <v>0</v>
      </c>
      <c r="F106" s="109">
        <f>SUM(F107:F108)</f>
        <v>0</v>
      </c>
      <c r="I106" t="s">
        <v>1150</v>
      </c>
    </row>
    <row r="107" spans="1:10" ht="24" x14ac:dyDescent="0.2">
      <c r="A107" s="113" t="s">
        <v>1262</v>
      </c>
      <c r="B107" s="120" t="s">
        <v>1474</v>
      </c>
      <c r="C107" s="114">
        <v>66</v>
      </c>
      <c r="D107" s="114">
        <v>55</v>
      </c>
      <c r="E107" s="45">
        <f>'1. F10'!$D$15</f>
        <v>0</v>
      </c>
      <c r="F107" s="45">
        <f>'1. F10'!$E$15</f>
        <v>0</v>
      </c>
      <c r="I107" t="s">
        <v>1263</v>
      </c>
      <c r="J107" s="139" t="s">
        <v>1595</v>
      </c>
    </row>
    <row r="108" spans="1:10" x14ac:dyDescent="0.2">
      <c r="A108" s="113" t="s">
        <v>1264</v>
      </c>
      <c r="B108" s="120" t="s">
        <v>1265</v>
      </c>
      <c r="C108" s="114">
        <v>67</v>
      </c>
      <c r="D108" s="114">
        <v>56</v>
      </c>
      <c r="E108" s="45">
        <v>0</v>
      </c>
      <c r="F108" s="45">
        <v>0</v>
      </c>
      <c r="I108" t="s">
        <v>1133</v>
      </c>
    </row>
    <row r="109" spans="1:10" ht="36" x14ac:dyDescent="0.2">
      <c r="A109" s="113" t="s">
        <v>1266</v>
      </c>
      <c r="B109" s="120" t="s">
        <v>1475</v>
      </c>
      <c r="C109" s="114">
        <v>68</v>
      </c>
      <c r="D109" s="114">
        <v>57</v>
      </c>
      <c r="E109" s="45">
        <f>ABS(ROUND(SUMIF('Trial Balance'!O:O,D109,'Trial Balance'!H:H),0))</f>
        <v>0</v>
      </c>
      <c r="F109" s="45">
        <f>ABS(ROUND(SUMIF('Trial Balance'!O:O,D109,'Trial Balance'!K:K),0))</f>
        <v>0</v>
      </c>
      <c r="I109" t="s">
        <v>1263</v>
      </c>
    </row>
    <row r="110" spans="1:10" ht="60" x14ac:dyDescent="0.2">
      <c r="A110" s="113" t="s">
        <v>1267</v>
      </c>
      <c r="B110" s="120" t="s">
        <v>1476</v>
      </c>
      <c r="C110" s="114">
        <v>69</v>
      </c>
      <c r="D110" s="114">
        <v>58</v>
      </c>
      <c r="E110" s="45">
        <v>0</v>
      </c>
      <c r="F110" s="45">
        <v>0</v>
      </c>
      <c r="I110" t="s">
        <v>1133</v>
      </c>
    </row>
    <row r="111" spans="1:10" ht="60" x14ac:dyDescent="0.2">
      <c r="A111" s="113" t="s">
        <v>1268</v>
      </c>
      <c r="B111" s="120" t="s">
        <v>1477</v>
      </c>
      <c r="C111" s="114">
        <v>70</v>
      </c>
      <c r="D111" s="114" t="s">
        <v>1269</v>
      </c>
      <c r="E111" s="45">
        <v>0</v>
      </c>
      <c r="F111" s="45">
        <v>0</v>
      </c>
      <c r="I111" t="s">
        <v>1133</v>
      </c>
    </row>
    <row r="112" spans="1:10" ht="24" x14ac:dyDescent="0.2">
      <c r="A112" s="113" t="s">
        <v>1270</v>
      </c>
      <c r="B112" s="120" t="s">
        <v>1478</v>
      </c>
      <c r="C112" s="114">
        <v>71</v>
      </c>
      <c r="D112" s="114">
        <v>59</v>
      </c>
      <c r="E112" s="45">
        <v>0</v>
      </c>
      <c r="F112" s="45">
        <v>0</v>
      </c>
      <c r="I112" t="s">
        <v>1133</v>
      </c>
    </row>
    <row r="113" spans="1:10" x14ac:dyDescent="0.2">
      <c r="A113" s="113" t="s">
        <v>1271</v>
      </c>
      <c r="B113" s="120" t="s">
        <v>1272</v>
      </c>
      <c r="C113" s="114">
        <v>72</v>
      </c>
      <c r="D113" s="114">
        <v>60</v>
      </c>
      <c r="E113" s="45">
        <f>ABS(ROUND(SUMIF('Trial Balance'!O:O,D113,'Trial Balance'!H:H),0))</f>
        <v>0</v>
      </c>
      <c r="F113" s="45">
        <f>ABS(ROUND(SUMIF('Trial Balance'!O:O,D113,'Trial Balance'!K:K),0))</f>
        <v>0</v>
      </c>
      <c r="I113" t="s">
        <v>1263</v>
      </c>
    </row>
    <row r="114" spans="1:10" ht="24" x14ac:dyDescent="0.2">
      <c r="A114" s="113" t="s">
        <v>1273</v>
      </c>
      <c r="B114" s="119" t="s">
        <v>1479</v>
      </c>
      <c r="C114" s="110">
        <v>73</v>
      </c>
      <c r="D114" s="110">
        <v>61</v>
      </c>
      <c r="E114" s="109">
        <f>SUM(E115:E119)</f>
        <v>0</v>
      </c>
      <c r="F114" s="109">
        <f>SUM(F115:F119)</f>
        <v>0</v>
      </c>
      <c r="I114" t="s">
        <v>1150</v>
      </c>
    </row>
    <row r="115" spans="1:10" ht="24" x14ac:dyDescent="0.2">
      <c r="A115" s="113" t="s">
        <v>1274</v>
      </c>
      <c r="B115" s="120" t="s">
        <v>1480</v>
      </c>
      <c r="C115" s="114">
        <v>74</v>
      </c>
      <c r="D115" s="114">
        <v>62</v>
      </c>
      <c r="E115" s="45">
        <f>ABS(ROUND(SUMIF('Trial Balance'!O:O,D115,'Trial Balance'!H:H),0))</f>
        <v>0</v>
      </c>
      <c r="F115" s="45">
        <f>ABS(ROUND(SUMIF('Trial Balance'!O:O,D115,'Trial Balance'!K:K),0))</f>
        <v>0</v>
      </c>
      <c r="I115" t="s">
        <v>1263</v>
      </c>
      <c r="J115" s="139" t="s">
        <v>1598</v>
      </c>
    </row>
    <row r="116" spans="1:10" ht="24" x14ac:dyDescent="0.2">
      <c r="A116" s="113" t="s">
        <v>1275</v>
      </c>
      <c r="B116" s="120" t="s">
        <v>1481</v>
      </c>
      <c r="C116" s="114">
        <v>75</v>
      </c>
      <c r="D116" s="114">
        <v>63</v>
      </c>
      <c r="E116" s="45">
        <f>ABS(ROUND(SUMIF('Trial Balance'!O:O,D116,'Trial Balance'!H:H),0))</f>
        <v>0</v>
      </c>
      <c r="F116" s="45">
        <f>ABS(ROUND(SUMIF('Trial Balance'!O:O,D116,'Trial Balance'!K:K),0))</f>
        <v>0</v>
      </c>
      <c r="I116" t="s">
        <v>1263</v>
      </c>
      <c r="J116" s="139" t="s">
        <v>1599</v>
      </c>
    </row>
    <row r="117" spans="1:10" x14ac:dyDescent="0.2">
      <c r="A117" s="113" t="s">
        <v>1276</v>
      </c>
      <c r="B117" s="120" t="s">
        <v>1482</v>
      </c>
      <c r="C117" s="114">
        <v>76</v>
      </c>
      <c r="D117" s="114">
        <v>64</v>
      </c>
      <c r="E117" s="45">
        <f>ABS(ROUND(SUMIF('Trial Balance'!O:O,D117,'Trial Balance'!H:H),0))</f>
        <v>0</v>
      </c>
      <c r="F117" s="45">
        <f>ABS(ROUND(SUMIF('Trial Balance'!O:O,D117,'Trial Balance'!K:K),0))</f>
        <v>0</v>
      </c>
      <c r="I117" t="s">
        <v>1263</v>
      </c>
    </row>
    <row r="118" spans="1:10" x14ac:dyDescent="0.2">
      <c r="A118" s="113" t="s">
        <v>1277</v>
      </c>
      <c r="B118" s="120" t="s">
        <v>1483</v>
      </c>
      <c r="C118" s="114">
        <v>77</v>
      </c>
      <c r="D118" s="114">
        <v>65</v>
      </c>
      <c r="E118" s="45">
        <v>0</v>
      </c>
      <c r="F118" s="45">
        <v>0</v>
      </c>
      <c r="I118" t="s">
        <v>1133</v>
      </c>
      <c r="J118" s="139" t="s">
        <v>1600</v>
      </c>
    </row>
    <row r="119" spans="1:10" x14ac:dyDescent="0.2">
      <c r="A119" s="113" t="s">
        <v>1278</v>
      </c>
      <c r="B119" s="120" t="s">
        <v>1484</v>
      </c>
      <c r="C119" s="114">
        <v>78</v>
      </c>
      <c r="D119" s="114">
        <v>66</v>
      </c>
      <c r="E119" s="45">
        <f>ABS(ROUND(SUMIF('Trial Balance'!O:O,D119,'Trial Balance'!H:H),0))</f>
        <v>0</v>
      </c>
      <c r="F119" s="45">
        <f>ABS(ROUND(SUMIF('Trial Balance'!O:O,D119,'Trial Balance'!K:K),0))</f>
        <v>0</v>
      </c>
      <c r="I119" t="s">
        <v>1263</v>
      </c>
    </row>
    <row r="120" spans="1:10" ht="36" x14ac:dyDescent="0.2">
      <c r="A120" s="113" t="s">
        <v>1279</v>
      </c>
      <c r="B120" s="120" t="s">
        <v>1485</v>
      </c>
      <c r="C120" s="114">
        <v>79</v>
      </c>
      <c r="D120" s="114">
        <v>67</v>
      </c>
      <c r="E120" s="45">
        <f>ABS(ROUND(SUMIF('Trial Balance'!D:D,"451",'Trial Balance'!H:H),0))</f>
        <v>0</v>
      </c>
      <c r="F120" s="45">
        <f>ABS(ROUND(SUMIF('Trial Balance'!D:D,"451",'Trial Balance'!K:K),0))</f>
        <v>0</v>
      </c>
      <c r="I120" t="s">
        <v>1263</v>
      </c>
      <c r="J120" s="139" t="s">
        <v>1597</v>
      </c>
    </row>
    <row r="121" spans="1:10" x14ac:dyDescent="0.2">
      <c r="A121" s="113" t="s">
        <v>1280</v>
      </c>
      <c r="B121" s="120" t="s">
        <v>1486</v>
      </c>
      <c r="C121" s="114">
        <v>80</v>
      </c>
      <c r="D121" s="114">
        <v>68</v>
      </c>
      <c r="E121" s="45">
        <v>0</v>
      </c>
      <c r="F121" s="45">
        <v>0</v>
      </c>
      <c r="I121" t="s">
        <v>1133</v>
      </c>
    </row>
    <row r="122" spans="1:10" x14ac:dyDescent="0.2">
      <c r="A122" s="113" t="s">
        <v>1281</v>
      </c>
      <c r="B122" s="120" t="s">
        <v>1282</v>
      </c>
      <c r="C122" s="114">
        <v>81</v>
      </c>
      <c r="D122" s="114">
        <v>69</v>
      </c>
      <c r="E122" s="45">
        <v>0</v>
      </c>
      <c r="F122" s="45">
        <v>0</v>
      </c>
      <c r="I122" t="s">
        <v>1133</v>
      </c>
    </row>
    <row r="123" spans="1:10" ht="48" x14ac:dyDescent="0.2">
      <c r="A123" s="113" t="s">
        <v>1283</v>
      </c>
      <c r="B123" s="120" t="s">
        <v>1487</v>
      </c>
      <c r="C123" s="114">
        <v>82</v>
      </c>
      <c r="D123" s="114">
        <v>70</v>
      </c>
      <c r="E123" s="45">
        <v>0</v>
      </c>
      <c r="F123" s="45">
        <v>0</v>
      </c>
      <c r="I123" t="s">
        <v>1133</v>
      </c>
    </row>
    <row r="124" spans="1:10" ht="24" x14ac:dyDescent="0.2">
      <c r="A124" s="113" t="s">
        <v>1284</v>
      </c>
      <c r="B124" s="120" t="s">
        <v>1488</v>
      </c>
      <c r="C124" s="114">
        <v>83</v>
      </c>
      <c r="D124" s="114">
        <v>71</v>
      </c>
      <c r="E124" s="45">
        <f>ABS(ROUND(SUMIF('Trial Balance'!D:D,"451",'Trial Balance'!H:H),0))</f>
        <v>0</v>
      </c>
      <c r="F124" s="45">
        <f>ABS(ROUND(SUMIF('Trial Balance'!D:D,"451",'Trial Balance'!K:K),0))</f>
        <v>0</v>
      </c>
      <c r="I124" t="s">
        <v>1263</v>
      </c>
      <c r="J124" s="139" t="s">
        <v>1596</v>
      </c>
    </row>
    <row r="125" spans="1:10" ht="24" x14ac:dyDescent="0.2">
      <c r="A125" s="113" t="s">
        <v>1285</v>
      </c>
      <c r="B125" s="120" t="s">
        <v>1489</v>
      </c>
      <c r="C125" s="114">
        <v>84</v>
      </c>
      <c r="D125" s="114">
        <v>72</v>
      </c>
      <c r="E125" s="45">
        <v>0</v>
      </c>
      <c r="F125" s="45">
        <v>0</v>
      </c>
      <c r="I125" t="s">
        <v>1133</v>
      </c>
    </row>
    <row r="126" spans="1:10" ht="36" x14ac:dyDescent="0.2">
      <c r="A126" s="113" t="s">
        <v>1286</v>
      </c>
      <c r="B126" s="120" t="s">
        <v>1490</v>
      </c>
      <c r="C126" s="114">
        <v>85</v>
      </c>
      <c r="D126" s="114">
        <v>73</v>
      </c>
      <c r="E126" s="45">
        <v>0</v>
      </c>
      <c r="F126" s="45">
        <v>0</v>
      </c>
      <c r="I126" t="s">
        <v>1133</v>
      </c>
    </row>
    <row r="127" spans="1:10" ht="36" x14ac:dyDescent="0.2">
      <c r="A127" s="113" t="s">
        <v>1287</v>
      </c>
      <c r="B127" s="120" t="s">
        <v>1491</v>
      </c>
      <c r="C127" s="114">
        <v>86</v>
      </c>
      <c r="D127" s="114">
        <v>74</v>
      </c>
      <c r="E127" s="45">
        <v>0</v>
      </c>
      <c r="F127" s="45">
        <v>0</v>
      </c>
      <c r="I127" t="s">
        <v>1133</v>
      </c>
    </row>
    <row r="128" spans="1:10" x14ac:dyDescent="0.2">
      <c r="A128" s="113" t="s">
        <v>1288</v>
      </c>
      <c r="B128" s="120" t="s">
        <v>1492</v>
      </c>
      <c r="C128" s="114">
        <v>87</v>
      </c>
      <c r="D128" s="114">
        <v>75</v>
      </c>
      <c r="E128" s="45">
        <f>ABS(ROUND(SUMIF('Trial Balance'!O:O,D128,'Trial Balance'!H:H),0))</f>
        <v>0</v>
      </c>
      <c r="F128" s="45">
        <f>ABS(ROUND(SUMIF('Trial Balance'!O:O,D128,'Trial Balance'!K:K),0))</f>
        <v>0</v>
      </c>
      <c r="I128" t="s">
        <v>1263</v>
      </c>
    </row>
    <row r="129" spans="1:9" x14ac:dyDescent="0.2">
      <c r="A129" s="113" t="s">
        <v>1289</v>
      </c>
      <c r="B129" s="120" t="s">
        <v>1493</v>
      </c>
      <c r="C129" s="114">
        <v>88</v>
      </c>
      <c r="D129" s="114">
        <v>76</v>
      </c>
      <c r="E129" s="45">
        <v>0</v>
      </c>
      <c r="F129" s="45">
        <v>0</v>
      </c>
      <c r="I129" t="s">
        <v>1133</v>
      </c>
    </row>
    <row r="130" spans="1:9" x14ac:dyDescent="0.2">
      <c r="A130" s="113" t="s">
        <v>1290</v>
      </c>
      <c r="B130" s="120" t="s">
        <v>1494</v>
      </c>
      <c r="C130" s="114">
        <v>89</v>
      </c>
      <c r="D130" s="114" t="s">
        <v>1291</v>
      </c>
      <c r="E130" s="45">
        <v>0</v>
      </c>
      <c r="F130" s="45">
        <v>0</v>
      </c>
      <c r="I130" t="s">
        <v>1133</v>
      </c>
    </row>
    <row r="131" spans="1:9" x14ac:dyDescent="0.2">
      <c r="A131" s="113" t="s">
        <v>1292</v>
      </c>
      <c r="B131" s="120" t="s">
        <v>1495</v>
      </c>
      <c r="C131" s="114">
        <v>90</v>
      </c>
      <c r="D131" s="114">
        <v>77</v>
      </c>
      <c r="E131" s="45">
        <v>0</v>
      </c>
      <c r="F131" s="45">
        <v>0</v>
      </c>
      <c r="I131" t="s">
        <v>1133</v>
      </c>
    </row>
    <row r="132" spans="1:9" ht="24" x14ac:dyDescent="0.2">
      <c r="A132" s="113" t="s">
        <v>1293</v>
      </c>
      <c r="B132" s="120" t="s">
        <v>1496</v>
      </c>
      <c r="C132" s="114">
        <v>91</v>
      </c>
      <c r="D132" s="114">
        <v>78</v>
      </c>
      <c r="E132" s="45">
        <v>0</v>
      </c>
      <c r="F132" s="45">
        <v>0</v>
      </c>
      <c r="I132" t="s">
        <v>1133</v>
      </c>
    </row>
    <row r="133" spans="1:9" x14ac:dyDescent="0.2">
      <c r="A133" s="113" t="s">
        <v>1253</v>
      </c>
      <c r="B133" s="120" t="s">
        <v>1497</v>
      </c>
      <c r="C133" s="114">
        <v>92</v>
      </c>
      <c r="D133" s="114">
        <v>79</v>
      </c>
      <c r="E133" s="45">
        <v>0</v>
      </c>
      <c r="F133" s="45">
        <v>0</v>
      </c>
      <c r="I133" t="s">
        <v>1133</v>
      </c>
    </row>
    <row r="134" spans="1:9" x14ac:dyDescent="0.2">
      <c r="A134" s="113" t="s">
        <v>1255</v>
      </c>
      <c r="B134" s="120" t="s">
        <v>1498</v>
      </c>
      <c r="C134" s="114">
        <v>93</v>
      </c>
      <c r="D134" s="114">
        <v>80</v>
      </c>
      <c r="E134" s="45">
        <v>0</v>
      </c>
      <c r="F134" s="45">
        <v>0</v>
      </c>
      <c r="I134" t="s">
        <v>1133</v>
      </c>
    </row>
    <row r="135" spans="1:9" x14ac:dyDescent="0.2">
      <c r="A135" s="113" t="s">
        <v>1294</v>
      </c>
      <c r="B135" s="120" t="s">
        <v>1499</v>
      </c>
      <c r="C135" s="114">
        <v>94</v>
      </c>
      <c r="D135" s="114">
        <v>81</v>
      </c>
      <c r="E135" s="45">
        <v>0</v>
      </c>
      <c r="F135" s="45">
        <v>0</v>
      </c>
      <c r="I135" t="s">
        <v>1133</v>
      </c>
    </row>
    <row r="136" spans="1:9" x14ac:dyDescent="0.2">
      <c r="A136" s="113" t="s">
        <v>1260</v>
      </c>
      <c r="B136" s="120" t="s">
        <v>1472</v>
      </c>
      <c r="C136" s="114">
        <v>95</v>
      </c>
      <c r="D136" s="114">
        <v>82</v>
      </c>
      <c r="E136" s="45">
        <v>0</v>
      </c>
      <c r="F136" s="45">
        <v>0</v>
      </c>
      <c r="I136" t="s">
        <v>1133</v>
      </c>
    </row>
    <row r="137" spans="1:9" x14ac:dyDescent="0.2">
      <c r="A137" s="113" t="s">
        <v>1295</v>
      </c>
      <c r="B137" s="120" t="s">
        <v>1500</v>
      </c>
      <c r="C137" s="114">
        <v>96</v>
      </c>
      <c r="D137" s="114" t="s">
        <v>1296</v>
      </c>
      <c r="E137" s="45"/>
      <c r="F137" s="45"/>
      <c r="I137" t="s">
        <v>1133</v>
      </c>
    </row>
    <row r="138" spans="1:9" x14ac:dyDescent="0.2">
      <c r="A138" s="113" t="s">
        <v>1297</v>
      </c>
      <c r="B138" s="120" t="s">
        <v>1501</v>
      </c>
      <c r="C138" s="114">
        <v>97</v>
      </c>
      <c r="D138" s="114">
        <v>83</v>
      </c>
      <c r="E138" s="45">
        <f>ABS(ROUND(SUMIF('Trial Balance'!O:O,D138,'Trial Balance'!H:H),0))</f>
        <v>0</v>
      </c>
      <c r="F138" s="45">
        <f>ABS(ROUND(SUMIF('Trial Balance'!O:O,D138,'Trial Balance'!K:K),0))</f>
        <v>0</v>
      </c>
      <c r="I138" t="s">
        <v>1263</v>
      </c>
    </row>
    <row r="139" spans="1:9" x14ac:dyDescent="0.2">
      <c r="A139" s="113" t="s">
        <v>1298</v>
      </c>
      <c r="B139" s="119" t="s">
        <v>1502</v>
      </c>
      <c r="C139" s="110">
        <v>98</v>
      </c>
      <c r="D139" s="110">
        <v>84</v>
      </c>
      <c r="E139" s="109">
        <f>SUM(E140:E141)</f>
        <v>0</v>
      </c>
      <c r="F139" s="109">
        <f>SUM(F140:F141)</f>
        <v>0</v>
      </c>
      <c r="I139" t="s">
        <v>1150</v>
      </c>
    </row>
    <row r="140" spans="1:9" x14ac:dyDescent="0.2">
      <c r="A140" s="113" t="s">
        <v>1299</v>
      </c>
      <c r="B140" s="120" t="s">
        <v>1503</v>
      </c>
      <c r="C140" s="114">
        <v>99</v>
      </c>
      <c r="D140" s="114">
        <v>85</v>
      </c>
      <c r="E140" s="45">
        <f>ABS(ROUND(SUMIF('Trial Balance'!O:O,D140,'Trial Balance'!H:H),0))</f>
        <v>0</v>
      </c>
      <c r="F140" s="45">
        <f>ABS(ROUND(SUMIF('Trial Balance'!O:O,D140,'Trial Balance'!K:K),0))</f>
        <v>0</v>
      </c>
      <c r="I140" t="s">
        <v>1263</v>
      </c>
    </row>
    <row r="141" spans="1:9" x14ac:dyDescent="0.2">
      <c r="A141" s="113" t="s">
        <v>1300</v>
      </c>
      <c r="B141" s="120" t="s">
        <v>1504</v>
      </c>
      <c r="C141" s="114">
        <v>100</v>
      </c>
      <c r="D141" s="114">
        <v>86</v>
      </c>
      <c r="E141" s="45">
        <f>ABS(ROUND(SUMIF('Trial Balance'!O:O,D141,'Trial Balance'!H:H),0))</f>
        <v>0</v>
      </c>
      <c r="F141" s="45">
        <f>ABS(ROUND(SUMIF('Trial Balance'!O:O,D141,'Trial Balance'!K:K),0))</f>
        <v>0</v>
      </c>
      <c r="I141" t="s">
        <v>1263</v>
      </c>
    </row>
    <row r="142" spans="1:9" x14ac:dyDescent="0.2">
      <c r="A142" s="113" t="s">
        <v>1301</v>
      </c>
      <c r="B142" s="119" t="s">
        <v>1505</v>
      </c>
      <c r="C142" s="110">
        <v>101</v>
      </c>
      <c r="D142" s="110">
        <v>87</v>
      </c>
      <c r="E142" s="109">
        <f>SUM(E143:E145)</f>
        <v>0</v>
      </c>
      <c r="F142" s="109">
        <f>SUM(F143:F145)</f>
        <v>0</v>
      </c>
      <c r="I142" t="s">
        <v>1150</v>
      </c>
    </row>
    <row r="143" spans="1:9" x14ac:dyDescent="0.2">
      <c r="A143" s="113" t="s">
        <v>1302</v>
      </c>
      <c r="B143" s="120" t="s">
        <v>1506</v>
      </c>
      <c r="C143" s="114">
        <v>102</v>
      </c>
      <c r="D143" s="114">
        <v>88</v>
      </c>
      <c r="E143" s="45">
        <f>ABS(ROUND(SUMIF('Trial Balance'!O:O,D143,'Trial Balance'!H:H),0))</f>
        <v>0</v>
      </c>
      <c r="F143" s="45">
        <f>ABS(ROUND(SUMIF('Trial Balance'!O:O,D143,'Trial Balance'!K:K),0))</f>
        <v>0</v>
      </c>
      <c r="I143" t="s">
        <v>1263</v>
      </c>
    </row>
    <row r="144" spans="1:9" x14ac:dyDescent="0.2">
      <c r="A144" s="113" t="s">
        <v>1303</v>
      </c>
      <c r="B144" s="120" t="s">
        <v>1507</v>
      </c>
      <c r="C144" s="114">
        <v>103</v>
      </c>
      <c r="D144" s="114">
        <v>89</v>
      </c>
      <c r="E144" s="45">
        <v>0</v>
      </c>
      <c r="F144" s="45">
        <v>0</v>
      </c>
      <c r="I144" t="s">
        <v>1133</v>
      </c>
    </row>
    <row r="145" spans="1:9" x14ac:dyDescent="0.2">
      <c r="A145" s="113" t="s">
        <v>1304</v>
      </c>
      <c r="B145" s="120" t="s">
        <v>1508</v>
      </c>
      <c r="C145" s="114">
        <v>104</v>
      </c>
      <c r="D145" s="114">
        <v>90</v>
      </c>
      <c r="E145" s="45">
        <f>ABS(ROUND(SUMIF('Trial Balance'!O:O,D145,'Trial Balance'!H:H),0))</f>
        <v>0</v>
      </c>
      <c r="F145" s="45">
        <f>ABS(ROUND(SUMIF('Trial Balance'!O:O,D145,'Trial Balance'!K:K),0))</f>
        <v>0</v>
      </c>
      <c r="I145" t="s">
        <v>1263</v>
      </c>
    </row>
    <row r="146" spans="1:9" x14ac:dyDescent="0.2">
      <c r="A146" s="113" t="s">
        <v>1305</v>
      </c>
      <c r="B146" s="120" t="s">
        <v>1509</v>
      </c>
      <c r="C146" s="114">
        <v>105</v>
      </c>
      <c r="D146" s="114">
        <v>91</v>
      </c>
      <c r="E146" s="45">
        <v>0</v>
      </c>
      <c r="F146" s="45">
        <v>0</v>
      </c>
      <c r="I146" t="s">
        <v>1133</v>
      </c>
    </row>
    <row r="147" spans="1:9" x14ac:dyDescent="0.2">
      <c r="A147" s="113" t="s">
        <v>1306</v>
      </c>
      <c r="B147" s="119" t="s">
        <v>1510</v>
      </c>
      <c r="C147" s="110">
        <v>106</v>
      </c>
      <c r="D147" s="110">
        <v>92</v>
      </c>
      <c r="E147" s="109">
        <f>SUM(E148:E149)</f>
        <v>0</v>
      </c>
      <c r="F147" s="109">
        <f>SUM(F148:F149)</f>
        <v>0</v>
      </c>
      <c r="I147" t="s">
        <v>1150</v>
      </c>
    </row>
    <row r="148" spans="1:9" ht="24" x14ac:dyDescent="0.2">
      <c r="A148" s="113" t="s">
        <v>1307</v>
      </c>
      <c r="B148" s="120" t="s">
        <v>1511</v>
      </c>
      <c r="C148" s="114">
        <v>107</v>
      </c>
      <c r="D148" s="114">
        <v>93</v>
      </c>
      <c r="E148" s="45">
        <f>ABS(ROUND(SUMIF('Trial Balance'!O:O,D148,'Trial Balance'!H:H),0))</f>
        <v>0</v>
      </c>
      <c r="F148" s="45">
        <f>ABS(ROUND(SUMIF('Trial Balance'!O:O,D148,'Trial Balance'!K:K),0))</f>
        <v>0</v>
      </c>
      <c r="I148" t="s">
        <v>1263</v>
      </c>
    </row>
    <row r="149" spans="1:9" x14ac:dyDescent="0.2">
      <c r="A149" s="113" t="s">
        <v>1308</v>
      </c>
      <c r="B149" s="120" t="s">
        <v>1512</v>
      </c>
      <c r="C149" s="114">
        <v>108</v>
      </c>
      <c r="D149" s="114">
        <v>94</v>
      </c>
      <c r="E149" s="45">
        <v>0</v>
      </c>
      <c r="F149" s="45">
        <v>0</v>
      </c>
      <c r="I149" t="s">
        <v>1133</v>
      </c>
    </row>
    <row r="150" spans="1:9" x14ac:dyDescent="0.2">
      <c r="A150" s="113" t="s">
        <v>1309</v>
      </c>
      <c r="B150" s="119" t="s">
        <v>1513</v>
      </c>
      <c r="C150" s="110">
        <v>109</v>
      </c>
      <c r="D150" s="110">
        <v>95</v>
      </c>
      <c r="E150" s="109">
        <f>SUM(E151,E154,E157,E158,E161,E164,E167,E168,E173,E177,E180,E186)</f>
        <v>0</v>
      </c>
      <c r="F150" s="109">
        <f>SUM(F151,F154,F157,F158,F161,F164,F167,F168,F173,F177,F180,F186)</f>
        <v>0</v>
      </c>
      <c r="I150" t="s">
        <v>1150</v>
      </c>
    </row>
    <row r="151" spans="1:9" ht="36" x14ac:dyDescent="0.2">
      <c r="A151" s="113" t="s">
        <v>1310</v>
      </c>
      <c r="B151" s="120" t="s">
        <v>1514</v>
      </c>
      <c r="C151" s="114">
        <v>110</v>
      </c>
      <c r="D151" s="114">
        <v>96</v>
      </c>
      <c r="E151" s="45">
        <v>0</v>
      </c>
      <c r="F151" s="45">
        <v>0</v>
      </c>
      <c r="I151" t="s">
        <v>1133</v>
      </c>
    </row>
    <row r="152" spans="1:9" x14ac:dyDescent="0.2">
      <c r="A152" s="113" t="s">
        <v>1311</v>
      </c>
      <c r="B152" s="120" t="s">
        <v>1515</v>
      </c>
      <c r="C152" s="114">
        <v>111</v>
      </c>
      <c r="D152" s="114">
        <v>97</v>
      </c>
      <c r="E152" s="45">
        <v>0</v>
      </c>
      <c r="F152" s="45">
        <v>0</v>
      </c>
      <c r="I152" t="s">
        <v>1133</v>
      </c>
    </row>
    <row r="153" spans="1:9" x14ac:dyDescent="0.2">
      <c r="A153" s="113" t="s">
        <v>1312</v>
      </c>
      <c r="B153" s="120" t="s">
        <v>1516</v>
      </c>
      <c r="C153" s="114">
        <v>112</v>
      </c>
      <c r="D153" s="114">
        <v>98</v>
      </c>
      <c r="E153" s="45">
        <v>0</v>
      </c>
      <c r="F153" s="45">
        <v>0</v>
      </c>
      <c r="I153" t="s">
        <v>1133</v>
      </c>
    </row>
    <row r="154" spans="1:9" ht="36" x14ac:dyDescent="0.2">
      <c r="A154" s="113" t="s">
        <v>1313</v>
      </c>
      <c r="B154" s="119" t="s">
        <v>1517</v>
      </c>
      <c r="C154" s="110">
        <v>113</v>
      </c>
      <c r="D154" s="110">
        <v>99</v>
      </c>
      <c r="E154" s="109">
        <f>SUM(E155:E156)</f>
        <v>0</v>
      </c>
      <c r="F154" s="109">
        <f>SUM(F155:F156)</f>
        <v>0</v>
      </c>
      <c r="I154" t="s">
        <v>1150</v>
      </c>
    </row>
    <row r="155" spans="1:9" x14ac:dyDescent="0.2">
      <c r="A155" s="113" t="s">
        <v>1311</v>
      </c>
      <c r="B155" s="120" t="s">
        <v>1518</v>
      </c>
      <c r="C155" s="114">
        <v>114</v>
      </c>
      <c r="D155" s="114">
        <v>100</v>
      </c>
      <c r="E155" s="45">
        <v>0</v>
      </c>
      <c r="F155" s="45">
        <v>0</v>
      </c>
      <c r="I155" t="s">
        <v>1133</v>
      </c>
    </row>
    <row r="156" spans="1:9" x14ac:dyDescent="0.2">
      <c r="A156" s="113" t="s">
        <v>1312</v>
      </c>
      <c r="B156" s="120" t="s">
        <v>1519</v>
      </c>
      <c r="C156" s="114">
        <v>115</v>
      </c>
      <c r="D156" s="114">
        <v>101</v>
      </c>
      <c r="E156" s="45">
        <v>0</v>
      </c>
      <c r="F156" s="45">
        <v>0</v>
      </c>
      <c r="I156" t="s">
        <v>1133</v>
      </c>
    </row>
    <row r="157" spans="1:9" x14ac:dyDescent="0.2">
      <c r="A157" s="113" t="s">
        <v>1314</v>
      </c>
      <c r="B157" s="120" t="s">
        <v>1520</v>
      </c>
      <c r="C157" s="114">
        <v>116</v>
      </c>
      <c r="D157" s="114">
        <v>102</v>
      </c>
      <c r="E157" s="45">
        <v>0</v>
      </c>
      <c r="F157" s="45">
        <v>0</v>
      </c>
      <c r="I157" t="s">
        <v>1133</v>
      </c>
    </row>
    <row r="158" spans="1:9" x14ac:dyDescent="0.2">
      <c r="A158" s="113" t="s">
        <v>1315</v>
      </c>
      <c r="B158" s="120" t="s">
        <v>1521</v>
      </c>
      <c r="C158" s="114">
        <v>117</v>
      </c>
      <c r="D158" s="114">
        <v>103</v>
      </c>
      <c r="E158" s="45">
        <v>0</v>
      </c>
      <c r="F158" s="45">
        <v>0</v>
      </c>
      <c r="I158" t="s">
        <v>1133</v>
      </c>
    </row>
    <row r="159" spans="1:9" ht="24" x14ac:dyDescent="0.2">
      <c r="A159" s="113" t="s">
        <v>1316</v>
      </c>
      <c r="B159" s="120" t="s">
        <v>1522</v>
      </c>
      <c r="C159" s="114">
        <v>118</v>
      </c>
      <c r="D159" s="114">
        <v>104</v>
      </c>
      <c r="E159" s="45">
        <v>0</v>
      </c>
      <c r="F159" s="45">
        <v>0</v>
      </c>
      <c r="I159" t="s">
        <v>1133</v>
      </c>
    </row>
    <row r="160" spans="1:9" x14ac:dyDescent="0.2">
      <c r="A160" s="113" t="s">
        <v>1312</v>
      </c>
      <c r="B160" s="120" t="s">
        <v>1516</v>
      </c>
      <c r="C160" s="114">
        <v>119</v>
      </c>
      <c r="D160" s="114">
        <v>105</v>
      </c>
      <c r="E160" s="45">
        <v>0</v>
      </c>
      <c r="F160" s="45">
        <v>0</v>
      </c>
      <c r="I160" t="s">
        <v>1133</v>
      </c>
    </row>
    <row r="161" spans="1:10" x14ac:dyDescent="0.2">
      <c r="A161" s="113" t="s">
        <v>1317</v>
      </c>
      <c r="B161" s="120" t="s">
        <v>1523</v>
      </c>
      <c r="C161" s="114">
        <v>120</v>
      </c>
      <c r="D161" s="114">
        <v>106</v>
      </c>
      <c r="E161" s="45">
        <f>ABS(ROUND(SUMIF('Trial Balance'!O:O,D161,'Trial Balance'!H:H),0))</f>
        <v>0</v>
      </c>
      <c r="F161" s="45">
        <f>ABS(ROUND(SUMIF('Trial Balance'!O:O,D161,'Trial Balance'!K:K),0))</f>
        <v>0</v>
      </c>
      <c r="I161" t="s">
        <v>1263</v>
      </c>
    </row>
    <row r="162" spans="1:10" x14ac:dyDescent="0.2">
      <c r="A162" s="113" t="s">
        <v>1318</v>
      </c>
      <c r="B162" s="120" t="s">
        <v>1524</v>
      </c>
      <c r="C162" s="114">
        <v>121</v>
      </c>
      <c r="D162" s="114">
        <v>107</v>
      </c>
      <c r="E162" s="45">
        <v>0</v>
      </c>
      <c r="F162" s="45">
        <v>0</v>
      </c>
      <c r="I162" t="s">
        <v>1133</v>
      </c>
    </row>
    <row r="163" spans="1:10" x14ac:dyDescent="0.2">
      <c r="A163" s="113" t="s">
        <v>1319</v>
      </c>
      <c r="B163" s="120" t="s">
        <v>1525</v>
      </c>
      <c r="C163" s="114">
        <v>122</v>
      </c>
      <c r="D163" s="114" t="s">
        <v>1320</v>
      </c>
      <c r="E163" s="45">
        <v>0</v>
      </c>
      <c r="F163" s="45">
        <v>0</v>
      </c>
      <c r="I163" t="s">
        <v>1133</v>
      </c>
    </row>
    <row r="164" spans="1:10" ht="24" x14ac:dyDescent="0.2">
      <c r="A164" s="113" t="s">
        <v>1321</v>
      </c>
      <c r="B164" s="120" t="s">
        <v>1526</v>
      </c>
      <c r="C164" s="114">
        <v>123</v>
      </c>
      <c r="D164" s="114">
        <v>108</v>
      </c>
      <c r="E164" s="45">
        <f>ABS(ROUND(SUMIF('Trial Balance'!O:O,D164,'Trial Balance'!H:H),0))</f>
        <v>0</v>
      </c>
      <c r="F164" s="45">
        <f>ABS(ROUND(SUMIF('Trial Balance'!O:O,D164,'Trial Balance'!K:K),0))</f>
        <v>0</v>
      </c>
      <c r="I164" t="s">
        <v>1263</v>
      </c>
    </row>
    <row r="165" spans="1:10" ht="48" x14ac:dyDescent="0.2">
      <c r="A165" s="113" t="s">
        <v>1322</v>
      </c>
      <c r="B165" s="120" t="s">
        <v>1527</v>
      </c>
      <c r="C165" s="114">
        <v>124</v>
      </c>
      <c r="D165" s="114">
        <v>109</v>
      </c>
      <c r="E165" s="45">
        <v>0</v>
      </c>
      <c r="F165" s="45">
        <v>0</v>
      </c>
      <c r="I165" t="s">
        <v>1133</v>
      </c>
    </row>
    <row r="166" spans="1:10" ht="48" x14ac:dyDescent="0.2">
      <c r="A166" s="113" t="s">
        <v>1323</v>
      </c>
      <c r="B166" s="120" t="s">
        <v>1528</v>
      </c>
      <c r="C166" s="114">
        <v>125</v>
      </c>
      <c r="D166" s="114" t="s">
        <v>1324</v>
      </c>
      <c r="E166" s="45">
        <v>0</v>
      </c>
      <c r="F166" s="45">
        <v>0</v>
      </c>
      <c r="I166" t="s">
        <v>1133</v>
      </c>
    </row>
    <row r="167" spans="1:10" ht="24" x14ac:dyDescent="0.2">
      <c r="A167" s="113" t="s">
        <v>1325</v>
      </c>
      <c r="B167" s="120" t="s">
        <v>1529</v>
      </c>
      <c r="C167" s="114">
        <v>126</v>
      </c>
      <c r="D167" s="114">
        <v>110</v>
      </c>
      <c r="E167" s="45">
        <f>ABS(ROUND(SUMIF('Trial Balance'!O:O,D167,'Trial Balance'!H:H),0))</f>
        <v>0</v>
      </c>
      <c r="F167" s="45">
        <f>ABS(ROUND(SUMIF('Trial Balance'!O:O,D167,'Trial Balance'!K:K),0))</f>
        <v>0</v>
      </c>
      <c r="I167" t="s">
        <v>1263</v>
      </c>
    </row>
    <row r="168" spans="1:10" ht="24" x14ac:dyDescent="0.2">
      <c r="A168" s="113" t="s">
        <v>1326</v>
      </c>
      <c r="B168" s="119" t="s">
        <v>1530</v>
      </c>
      <c r="C168" s="110">
        <v>127</v>
      </c>
      <c r="D168" s="110">
        <v>111</v>
      </c>
      <c r="E168" s="109">
        <f>SUM(E169:E172)</f>
        <v>0</v>
      </c>
      <c r="F168" s="109">
        <f>SUM(F169:F172)</f>
        <v>0</v>
      </c>
      <c r="I168" t="s">
        <v>1150</v>
      </c>
    </row>
    <row r="169" spans="1:10" ht="48" x14ac:dyDescent="0.2">
      <c r="A169" s="113" t="s">
        <v>1327</v>
      </c>
      <c r="B169" s="120" t="s">
        <v>1531</v>
      </c>
      <c r="C169" s="114">
        <v>128</v>
      </c>
      <c r="D169" s="114">
        <v>112</v>
      </c>
      <c r="E169" s="45">
        <f>ABS(ROUND(SUMIF('Trial Balance'!O:O,D169,'Trial Balance'!H:H),0))</f>
        <v>0</v>
      </c>
      <c r="F169" s="45">
        <f>ABS(ROUND(SUMIF('Trial Balance'!O:O,D169,'Trial Balance'!K:K),0))</f>
        <v>0</v>
      </c>
      <c r="I169" t="s">
        <v>1263</v>
      </c>
      <c r="J169" s="139" t="s">
        <v>1601</v>
      </c>
    </row>
    <row r="170" spans="1:10" ht="48" x14ac:dyDescent="0.2">
      <c r="A170" s="113" t="s">
        <v>1328</v>
      </c>
      <c r="B170" s="120" t="s">
        <v>1532</v>
      </c>
      <c r="C170" s="114">
        <v>129</v>
      </c>
      <c r="D170" s="114">
        <v>113</v>
      </c>
      <c r="E170" s="45">
        <f>ABS(ROUND(SUMIF('Trial Balance'!O:O,D170,'Trial Balance'!H:H),0))</f>
        <v>0</v>
      </c>
      <c r="F170" s="45">
        <f>ABS(ROUND(SUMIF('Trial Balance'!O:O,D170,'Trial Balance'!K:K),0))</f>
        <v>0</v>
      </c>
      <c r="I170" t="s">
        <v>1263</v>
      </c>
      <c r="J170" s="139" t="s">
        <v>1602</v>
      </c>
    </row>
    <row r="171" spans="1:10" ht="36" x14ac:dyDescent="0.2">
      <c r="A171" s="113" t="s">
        <v>1329</v>
      </c>
      <c r="B171" s="120" t="s">
        <v>1483</v>
      </c>
      <c r="C171" s="114">
        <v>130</v>
      </c>
      <c r="D171" s="114">
        <v>114</v>
      </c>
      <c r="E171" s="45">
        <f>ABS(ROUND(SUMIF('Trial Balance'!O:O,D171,'Trial Balance'!H:H),0))</f>
        <v>0</v>
      </c>
      <c r="F171" s="45">
        <f>ABS(ROUND(SUMIF('Trial Balance'!O:O,D171,'Trial Balance'!K:K),0))</f>
        <v>0</v>
      </c>
      <c r="I171" t="s">
        <v>1263</v>
      </c>
      <c r="J171" s="139" t="s">
        <v>1603</v>
      </c>
    </row>
    <row r="172" spans="1:10" x14ac:dyDescent="0.2">
      <c r="A172" s="113" t="s">
        <v>1330</v>
      </c>
      <c r="B172" s="120" t="s">
        <v>1533</v>
      </c>
      <c r="C172" s="114">
        <v>131</v>
      </c>
      <c r="D172" s="114">
        <v>115</v>
      </c>
      <c r="E172" s="45">
        <f>ABS(ROUND(SUMIF('Trial Balance'!O:O,D172,'Trial Balance'!H:H),0))</f>
        <v>0</v>
      </c>
      <c r="F172" s="45">
        <f>ABS(ROUND(SUMIF('Trial Balance'!O:O,D172,'Trial Balance'!K:K),0))</f>
        <v>0</v>
      </c>
      <c r="I172" t="s">
        <v>1263</v>
      </c>
    </row>
    <row r="173" spans="1:10" ht="48" x14ac:dyDescent="0.2">
      <c r="A173" s="113" t="s">
        <v>1331</v>
      </c>
      <c r="B173" s="120" t="s">
        <v>1534</v>
      </c>
      <c r="C173" s="114">
        <v>132</v>
      </c>
      <c r="D173" s="114">
        <v>116</v>
      </c>
      <c r="E173" s="45">
        <v>0</v>
      </c>
      <c r="F173" s="45">
        <v>0</v>
      </c>
      <c r="I173" t="s">
        <v>1133</v>
      </c>
      <c r="J173" s="139" t="s">
        <v>1604</v>
      </c>
    </row>
    <row r="174" spans="1:10" x14ac:dyDescent="0.2">
      <c r="A174" s="113" t="s">
        <v>1332</v>
      </c>
      <c r="B174" s="120" t="s">
        <v>1535</v>
      </c>
      <c r="C174" s="114">
        <v>133</v>
      </c>
      <c r="D174" s="114">
        <v>117</v>
      </c>
      <c r="E174" s="45">
        <v>0</v>
      </c>
      <c r="F174" s="45">
        <v>0</v>
      </c>
      <c r="I174" t="s">
        <v>1133</v>
      </c>
    </row>
    <row r="175" spans="1:10" x14ac:dyDescent="0.2">
      <c r="A175" s="113" t="s">
        <v>1333</v>
      </c>
      <c r="B175" s="120" t="s">
        <v>1536</v>
      </c>
      <c r="C175" s="114">
        <v>134</v>
      </c>
      <c r="D175" s="114">
        <v>118</v>
      </c>
      <c r="E175" s="45">
        <v>0</v>
      </c>
      <c r="F175" s="45">
        <v>0</v>
      </c>
      <c r="I175" t="s">
        <v>1133</v>
      </c>
    </row>
    <row r="176" spans="1:10" ht="24" x14ac:dyDescent="0.2">
      <c r="A176" s="113" t="s">
        <v>1334</v>
      </c>
      <c r="B176" s="120" t="s">
        <v>1537</v>
      </c>
      <c r="C176" s="114">
        <v>135</v>
      </c>
      <c r="D176" s="114" t="s">
        <v>1335</v>
      </c>
      <c r="E176" s="45">
        <v>0</v>
      </c>
      <c r="F176" s="45">
        <v>0</v>
      </c>
      <c r="I176" t="s">
        <v>1133</v>
      </c>
    </row>
    <row r="177" spans="1:10" x14ac:dyDescent="0.2">
      <c r="A177" s="113" t="s">
        <v>1336</v>
      </c>
      <c r="B177" s="120" t="s">
        <v>1538</v>
      </c>
      <c r="C177" s="114">
        <v>136</v>
      </c>
      <c r="D177" s="114">
        <v>119</v>
      </c>
      <c r="E177" s="45">
        <f>ABS(ROUND(SUMIF('Trial Balance'!O:O,D177,'Trial Balance'!H:H),0))</f>
        <v>0</v>
      </c>
      <c r="F177" s="45">
        <f>ABS(ROUND(SUMIF('Trial Balance'!O:O,D177,'Trial Balance'!K:K),0))</f>
        <v>0</v>
      </c>
      <c r="I177" t="s">
        <v>1263</v>
      </c>
    </row>
    <row r="178" spans="1:10" x14ac:dyDescent="0.2">
      <c r="A178" s="113" t="s">
        <v>1337</v>
      </c>
      <c r="B178" s="120" t="s">
        <v>1539</v>
      </c>
      <c r="C178" s="114">
        <v>137</v>
      </c>
      <c r="D178" s="114">
        <v>120</v>
      </c>
      <c r="E178" s="45">
        <v>0</v>
      </c>
      <c r="F178" s="45">
        <v>0</v>
      </c>
      <c r="I178" t="s">
        <v>1133</v>
      </c>
    </row>
    <row r="179" spans="1:10" x14ac:dyDescent="0.2">
      <c r="A179" s="113" t="s">
        <v>1338</v>
      </c>
      <c r="B179" s="120" t="s">
        <v>1540</v>
      </c>
      <c r="C179" s="114">
        <v>138</v>
      </c>
      <c r="D179" s="114">
        <v>121</v>
      </c>
      <c r="E179" s="45">
        <v>0</v>
      </c>
      <c r="F179" s="45">
        <v>0</v>
      </c>
      <c r="I179" t="s">
        <v>1133</v>
      </c>
    </row>
    <row r="180" spans="1:10" ht="24" x14ac:dyDescent="0.2">
      <c r="A180" s="113" t="s">
        <v>1339</v>
      </c>
      <c r="B180" s="120" t="s">
        <v>1541</v>
      </c>
      <c r="C180" s="114">
        <v>139</v>
      </c>
      <c r="D180" s="114">
        <v>122</v>
      </c>
      <c r="E180" s="45">
        <f>ABS(ROUND(SUMIF('Trial Balance'!O:O,D180,'Trial Balance'!H:H),0))</f>
        <v>0</v>
      </c>
      <c r="F180" s="45">
        <f>ABS(ROUND(SUMIF('Trial Balance'!O:O,D180,'Trial Balance'!K:K),0))</f>
        <v>0</v>
      </c>
      <c r="I180" t="s">
        <v>1263</v>
      </c>
      <c r="J180" s="139" t="s">
        <v>1605</v>
      </c>
    </row>
    <row r="181" spans="1:10" ht="24" x14ac:dyDescent="0.2">
      <c r="A181" s="113" t="s">
        <v>1340</v>
      </c>
      <c r="B181" s="120" t="s">
        <v>1542</v>
      </c>
      <c r="C181" s="114">
        <v>140</v>
      </c>
      <c r="D181" s="114">
        <v>123</v>
      </c>
      <c r="E181" s="45">
        <v>0</v>
      </c>
      <c r="F181" s="45">
        <v>0</v>
      </c>
      <c r="I181" t="s">
        <v>1133</v>
      </c>
    </row>
    <row r="182" spans="1:10" ht="36" x14ac:dyDescent="0.2">
      <c r="A182" s="113" t="s">
        <v>1341</v>
      </c>
      <c r="B182" s="120" t="s">
        <v>1543</v>
      </c>
      <c r="C182" s="114">
        <v>141</v>
      </c>
      <c r="D182" s="114">
        <v>124</v>
      </c>
      <c r="E182" s="45">
        <v>0</v>
      </c>
      <c r="F182" s="45">
        <v>0</v>
      </c>
      <c r="I182" t="s">
        <v>1133</v>
      </c>
    </row>
    <row r="183" spans="1:10" x14ac:dyDescent="0.2">
      <c r="A183" s="113" t="s">
        <v>1342</v>
      </c>
      <c r="B183" s="120" t="s">
        <v>1544</v>
      </c>
      <c r="C183" s="114">
        <v>142</v>
      </c>
      <c r="D183" s="114">
        <v>125</v>
      </c>
      <c r="E183" s="45">
        <v>0</v>
      </c>
      <c r="F183" s="45">
        <v>0</v>
      </c>
      <c r="I183" t="s">
        <v>1133</v>
      </c>
    </row>
    <row r="184" spans="1:10" ht="24" x14ac:dyDescent="0.2">
      <c r="A184" s="113" t="s">
        <v>1343</v>
      </c>
      <c r="B184" s="120" t="s">
        <v>1545</v>
      </c>
      <c r="C184" s="114">
        <v>143</v>
      </c>
      <c r="D184" s="114">
        <v>126</v>
      </c>
      <c r="E184" s="45">
        <v>0</v>
      </c>
      <c r="F184" s="45">
        <v>0</v>
      </c>
      <c r="I184" t="s">
        <v>1133</v>
      </c>
    </row>
    <row r="185" spans="1:10" x14ac:dyDescent="0.2">
      <c r="A185" s="113" t="s">
        <v>1344</v>
      </c>
      <c r="B185" s="120" t="s">
        <v>1546</v>
      </c>
      <c r="C185" s="114">
        <v>144</v>
      </c>
      <c r="D185" s="114">
        <v>127</v>
      </c>
      <c r="E185" s="45">
        <v>0</v>
      </c>
      <c r="F185" s="45">
        <v>0</v>
      </c>
      <c r="I185" t="s">
        <v>1133</v>
      </c>
    </row>
    <row r="186" spans="1:10" x14ac:dyDescent="0.2">
      <c r="A186" s="113" t="s">
        <v>1345</v>
      </c>
      <c r="B186" s="120" t="s">
        <v>1547</v>
      </c>
      <c r="C186" s="114">
        <v>145</v>
      </c>
      <c r="D186" s="114">
        <v>128</v>
      </c>
      <c r="E186" s="45">
        <f>ABS(ROUND(SUMIF('Trial Balance'!O:O,D186,'Trial Balance'!H:H),0))</f>
        <v>0</v>
      </c>
      <c r="F186" s="45">
        <f>ABS(ROUND(SUMIF('Trial Balance'!O:O,D186,'Trial Balance'!K:K),0))</f>
        <v>0</v>
      </c>
      <c r="I186" t="s">
        <v>1263</v>
      </c>
    </row>
    <row r="187" spans="1:10" x14ac:dyDescent="0.2">
      <c r="A187" s="113" t="s">
        <v>1346</v>
      </c>
      <c r="B187" s="120" t="s">
        <v>1548</v>
      </c>
      <c r="C187" s="114">
        <v>146</v>
      </c>
      <c r="D187" s="114" t="s">
        <v>1347</v>
      </c>
      <c r="E187" s="45">
        <v>0</v>
      </c>
      <c r="F187" s="45">
        <v>0</v>
      </c>
      <c r="I187" t="s">
        <v>1133</v>
      </c>
    </row>
    <row r="188" spans="1:10" x14ac:dyDescent="0.2">
      <c r="A188" s="113" t="s">
        <v>1348</v>
      </c>
      <c r="B188" s="120" t="s">
        <v>1549</v>
      </c>
      <c r="C188" s="114">
        <v>147</v>
      </c>
      <c r="D188" s="114" t="s">
        <v>1349</v>
      </c>
      <c r="E188" s="45">
        <v>0</v>
      </c>
      <c r="F188" s="45">
        <v>0</v>
      </c>
      <c r="I188" t="s">
        <v>1133</v>
      </c>
    </row>
    <row r="189" spans="1:10" x14ac:dyDescent="0.2">
      <c r="A189" s="113" t="s">
        <v>1350</v>
      </c>
      <c r="B189" s="120" t="s">
        <v>1550</v>
      </c>
      <c r="C189" s="114">
        <v>148</v>
      </c>
      <c r="D189" s="114">
        <v>129</v>
      </c>
      <c r="E189" s="45">
        <v>0</v>
      </c>
      <c r="F189" s="45">
        <v>0</v>
      </c>
      <c r="I189" t="s">
        <v>1133</v>
      </c>
    </row>
    <row r="190" spans="1:10" x14ac:dyDescent="0.2">
      <c r="A190" s="113" t="s">
        <v>1351</v>
      </c>
      <c r="B190" s="120" t="s">
        <v>1551</v>
      </c>
      <c r="C190" s="114">
        <v>149</v>
      </c>
      <c r="D190" s="114">
        <v>130</v>
      </c>
      <c r="E190" s="45">
        <f>ABS(ROUND(SUMIF('Trial Balance'!O:O,D190,'Trial Balance'!H:H),0))</f>
        <v>0</v>
      </c>
      <c r="F190" s="45">
        <f>ABS(ROUND(SUMIF('Trial Balance'!O:O,D190,'Trial Balance'!K:K),0))</f>
        <v>0</v>
      </c>
      <c r="I190" t="s">
        <v>1263</v>
      </c>
    </row>
    <row r="191" spans="1:10" x14ac:dyDescent="0.2">
      <c r="A191" s="113" t="s">
        <v>1352</v>
      </c>
      <c r="B191" s="120" t="s">
        <v>1552</v>
      </c>
      <c r="C191" s="114">
        <v>150</v>
      </c>
      <c r="D191" s="114">
        <v>131</v>
      </c>
      <c r="E191" s="45">
        <v>0</v>
      </c>
      <c r="F191" s="45">
        <v>0</v>
      </c>
      <c r="I191" t="s">
        <v>1133</v>
      </c>
    </row>
    <row r="192" spans="1:10" x14ac:dyDescent="0.2">
      <c r="A192" s="113" t="s">
        <v>1353</v>
      </c>
      <c r="B192" s="120" t="s">
        <v>1553</v>
      </c>
      <c r="C192" s="114">
        <v>151</v>
      </c>
      <c r="D192" s="114">
        <v>132</v>
      </c>
      <c r="E192" s="45">
        <v>0</v>
      </c>
      <c r="F192" s="45">
        <v>0</v>
      </c>
      <c r="I192" t="s">
        <v>1133</v>
      </c>
    </row>
    <row r="193" spans="1:14" x14ac:dyDescent="0.2">
      <c r="A193" s="113" t="s">
        <v>1354</v>
      </c>
      <c r="B193" s="120" t="s">
        <v>1554</v>
      </c>
      <c r="C193" s="114">
        <v>152</v>
      </c>
      <c r="D193" s="114">
        <v>133</v>
      </c>
      <c r="E193" s="45">
        <v>0</v>
      </c>
      <c r="F193" s="45">
        <v>0</v>
      </c>
      <c r="I193" t="s">
        <v>1133</v>
      </c>
    </row>
    <row r="194" spans="1:14" x14ac:dyDescent="0.2">
      <c r="A194" s="113" t="s">
        <v>1355</v>
      </c>
      <c r="B194" s="120" t="s">
        <v>1555</v>
      </c>
      <c r="C194" s="114">
        <v>153</v>
      </c>
      <c r="D194" s="114">
        <v>134</v>
      </c>
      <c r="E194" s="45">
        <v>0</v>
      </c>
      <c r="F194" s="45">
        <v>0</v>
      </c>
      <c r="I194" t="s">
        <v>1133</v>
      </c>
    </row>
    <row r="195" spans="1:14" x14ac:dyDescent="0.2">
      <c r="A195" s="113" t="s">
        <v>1356</v>
      </c>
      <c r="B195" s="120" t="s">
        <v>1556</v>
      </c>
      <c r="C195" s="114">
        <v>154</v>
      </c>
      <c r="D195" s="114">
        <v>135</v>
      </c>
      <c r="E195" s="45">
        <f>ABS(ROUND(SUMIF('Trial Balance'!O:O,D195,'Trial Balance'!H:H),0))</f>
        <v>0</v>
      </c>
      <c r="F195" s="45">
        <f>ABS(ROUND(SUMIF('Trial Balance'!O:O,D195,'Trial Balance'!K:K),0))</f>
        <v>0</v>
      </c>
      <c r="I195" t="s">
        <v>1263</v>
      </c>
    </row>
    <row r="197" spans="1:14" ht="36" x14ac:dyDescent="0.2">
      <c r="A197" s="116" t="s">
        <v>1357</v>
      </c>
      <c r="B197" s="112" t="s">
        <v>1358</v>
      </c>
      <c r="C197" s="121" t="s">
        <v>2219</v>
      </c>
      <c r="D197" s="110" t="s">
        <v>2220</v>
      </c>
      <c r="E197" s="261">
        <f>'Trial Balance'!$J$6</f>
        <v>2021</v>
      </c>
      <c r="F197" s="261">
        <f>'Trial Balance'!$K$6</f>
        <v>2022</v>
      </c>
      <c r="G197" s="26"/>
      <c r="H197" s="2"/>
      <c r="J197" s="138"/>
      <c r="K197" s="2"/>
      <c r="L197" s="2"/>
      <c r="M197" s="2"/>
      <c r="N197" s="2"/>
    </row>
    <row r="198" spans="1:14" x14ac:dyDescent="0.2">
      <c r="A198" s="112" t="s">
        <v>1167</v>
      </c>
      <c r="B198" s="112" t="s">
        <v>1122</v>
      </c>
      <c r="C198" s="110"/>
      <c r="D198" s="110" t="s">
        <v>1123</v>
      </c>
      <c r="E198" s="109">
        <v>1</v>
      </c>
      <c r="F198" s="109">
        <v>2</v>
      </c>
      <c r="G198" s="26"/>
      <c r="H198" s="2"/>
      <c r="J198" s="138"/>
      <c r="K198" s="2"/>
      <c r="L198" s="2"/>
      <c r="M198" s="2"/>
      <c r="N198" s="2"/>
    </row>
    <row r="199" spans="1:14" x14ac:dyDescent="0.2">
      <c r="A199" s="113" t="s">
        <v>1359</v>
      </c>
      <c r="B199" s="113" t="s">
        <v>1557</v>
      </c>
      <c r="C199" s="114">
        <v>155</v>
      </c>
      <c r="D199" s="114">
        <v>136</v>
      </c>
      <c r="E199" s="45">
        <f>ABS(ROUND(SUMIF('Trial Balance'!O:O,D199,'Trial Balance'!H:H),0))</f>
        <v>0</v>
      </c>
      <c r="F199" s="45">
        <f>ABS(ROUND(SUMIF('Trial Balance'!O:O,D199,'Trial Balance'!K:K),0))</f>
        <v>0</v>
      </c>
      <c r="I199" t="s">
        <v>1263</v>
      </c>
    </row>
    <row r="201" spans="1:14" ht="36" x14ac:dyDescent="0.2">
      <c r="A201" s="116" t="s">
        <v>1360</v>
      </c>
      <c r="B201" s="112" t="s">
        <v>1361</v>
      </c>
      <c r="C201" s="121" t="s">
        <v>2219</v>
      </c>
      <c r="D201" s="110" t="s">
        <v>2220</v>
      </c>
      <c r="E201" s="261">
        <f>'Trial Balance'!$J$6</f>
        <v>2021</v>
      </c>
      <c r="F201" s="261">
        <f>'Trial Balance'!$K$6</f>
        <v>2022</v>
      </c>
      <c r="G201" s="26"/>
      <c r="H201" s="2"/>
      <c r="J201" s="138"/>
      <c r="K201" s="2"/>
      <c r="L201" s="2"/>
      <c r="M201" s="2"/>
      <c r="N201" s="2"/>
    </row>
    <row r="202" spans="1:14" x14ac:dyDescent="0.2">
      <c r="A202" s="113" t="s">
        <v>1362</v>
      </c>
      <c r="B202" s="113" t="s">
        <v>1558</v>
      </c>
      <c r="C202" s="114">
        <v>156</v>
      </c>
      <c r="D202" s="114">
        <v>137</v>
      </c>
      <c r="E202" s="45">
        <v>0</v>
      </c>
      <c r="F202" s="45">
        <v>0</v>
      </c>
      <c r="I202" t="s">
        <v>1133</v>
      </c>
    </row>
    <row r="203" spans="1:14" x14ac:dyDescent="0.2">
      <c r="A203" s="113" t="s">
        <v>1363</v>
      </c>
      <c r="B203" s="113" t="s">
        <v>1559</v>
      </c>
      <c r="C203" s="114">
        <v>157</v>
      </c>
      <c r="D203" s="114">
        <v>138</v>
      </c>
      <c r="E203" s="45">
        <v>0</v>
      </c>
      <c r="F203" s="45">
        <v>0</v>
      </c>
      <c r="I203" t="s">
        <v>1133</v>
      </c>
    </row>
    <row r="204" spans="1:14" x14ac:dyDescent="0.2">
      <c r="A204" s="113" t="s">
        <v>1364</v>
      </c>
      <c r="B204" s="113" t="s">
        <v>1560</v>
      </c>
      <c r="C204" s="114">
        <v>158</v>
      </c>
      <c r="D204" s="114">
        <v>139</v>
      </c>
      <c r="E204" s="45">
        <v>0</v>
      </c>
      <c r="F204" s="45">
        <v>0</v>
      </c>
      <c r="I204" t="s">
        <v>1133</v>
      </c>
    </row>
    <row r="205" spans="1:14" x14ac:dyDescent="0.2">
      <c r="D205" s="108" t="s">
        <v>1171</v>
      </c>
      <c r="E205" s="5" t="s">
        <v>1132</v>
      </c>
      <c r="F205" s="5" t="s">
        <v>1132</v>
      </c>
    </row>
    <row r="206" spans="1:14" ht="36" x14ac:dyDescent="0.2">
      <c r="A206" s="116" t="s">
        <v>1365</v>
      </c>
      <c r="B206" s="112" t="s">
        <v>1366</v>
      </c>
      <c r="C206" s="121" t="s">
        <v>2219</v>
      </c>
      <c r="D206" s="110" t="s">
        <v>2220</v>
      </c>
      <c r="E206" s="261">
        <f>'Trial Balance'!$J$6</f>
        <v>2021</v>
      </c>
      <c r="F206" s="261">
        <f>'Trial Balance'!$K$6</f>
        <v>2022</v>
      </c>
      <c r="G206" s="26"/>
      <c r="H206" s="2"/>
      <c r="J206" s="138"/>
      <c r="K206" s="2"/>
      <c r="L206" s="2"/>
      <c r="M206" s="2"/>
      <c r="N206" s="2"/>
    </row>
    <row r="207" spans="1:14" x14ac:dyDescent="0.2">
      <c r="A207" s="113" t="s">
        <v>1367</v>
      </c>
      <c r="B207" s="113" t="s">
        <v>1561</v>
      </c>
      <c r="C207" s="114">
        <v>159</v>
      </c>
      <c r="D207" s="114">
        <v>140</v>
      </c>
      <c r="E207" s="45">
        <v>0</v>
      </c>
      <c r="F207" s="45">
        <v>0</v>
      </c>
      <c r="I207" t="s">
        <v>1133</v>
      </c>
    </row>
    <row r="209" spans="1:14" ht="36" x14ac:dyDescent="0.2">
      <c r="A209" s="116" t="s">
        <v>1368</v>
      </c>
      <c r="B209" s="112" t="s">
        <v>1369</v>
      </c>
      <c r="C209" s="121" t="s">
        <v>2219</v>
      </c>
      <c r="D209" s="110" t="s">
        <v>2220</v>
      </c>
      <c r="E209" s="261">
        <f>'Trial Balance'!$J$6</f>
        <v>2021</v>
      </c>
      <c r="F209" s="261">
        <f>'Trial Balance'!$K$6</f>
        <v>2022</v>
      </c>
      <c r="G209" s="26"/>
      <c r="H209" s="2"/>
      <c r="J209" s="138"/>
      <c r="K209" s="2"/>
      <c r="L209" s="2"/>
      <c r="M209" s="2"/>
      <c r="N209" s="2"/>
    </row>
    <row r="210" spans="1:14" x14ac:dyDescent="0.2">
      <c r="A210" s="113" t="s">
        <v>1370</v>
      </c>
      <c r="B210" s="113" t="s">
        <v>1370</v>
      </c>
      <c r="C210" s="114"/>
      <c r="D210" s="114" t="s">
        <v>1171</v>
      </c>
      <c r="E210" s="109" t="s">
        <v>1371</v>
      </c>
      <c r="F210" s="109" t="s">
        <v>1372</v>
      </c>
    </row>
    <row r="211" spans="1:14" x14ac:dyDescent="0.2">
      <c r="A211" s="113" t="s">
        <v>1370</v>
      </c>
      <c r="B211" s="113" t="s">
        <v>1370</v>
      </c>
      <c r="C211" s="114"/>
      <c r="D211" s="114" t="s">
        <v>1171</v>
      </c>
      <c r="E211" s="109" t="s">
        <v>1373</v>
      </c>
      <c r="F211" s="109" t="s">
        <v>1374</v>
      </c>
    </row>
    <row r="212" spans="1:14" x14ac:dyDescent="0.2">
      <c r="A212" s="113" t="s">
        <v>1375</v>
      </c>
      <c r="B212" s="112" t="s">
        <v>1562</v>
      </c>
      <c r="C212" s="110">
        <v>160</v>
      </c>
      <c r="D212" s="110">
        <v>141</v>
      </c>
      <c r="E212" s="109">
        <f>E213+E216+E220+E221+E222+E223</f>
        <v>0</v>
      </c>
      <c r="F212" s="109">
        <f>F213+F216+F220+F221+F222+F223</f>
        <v>0</v>
      </c>
      <c r="I212" t="s">
        <v>1150</v>
      </c>
    </row>
    <row r="213" spans="1:14" x14ac:dyDescent="0.2">
      <c r="A213" s="113" t="s">
        <v>1376</v>
      </c>
      <c r="B213" s="112" t="s">
        <v>1563</v>
      </c>
      <c r="C213" s="110">
        <v>161</v>
      </c>
      <c r="D213" s="110">
        <v>142</v>
      </c>
      <c r="E213" s="109">
        <f>SUM(E214:E215)</f>
        <v>0</v>
      </c>
      <c r="F213" s="109">
        <f>SUM(F214:F215)</f>
        <v>0</v>
      </c>
      <c r="I213" t="s">
        <v>1150</v>
      </c>
    </row>
    <row r="214" spans="1:14" x14ac:dyDescent="0.2">
      <c r="A214" s="113" t="s">
        <v>1377</v>
      </c>
      <c r="B214" s="113" t="s">
        <v>1564</v>
      </c>
      <c r="C214" s="114">
        <v>162</v>
      </c>
      <c r="D214" s="114">
        <v>143</v>
      </c>
      <c r="E214" s="45"/>
      <c r="F214" s="45"/>
      <c r="I214" t="s">
        <v>1133</v>
      </c>
    </row>
    <row r="215" spans="1:14" x14ac:dyDescent="0.2">
      <c r="A215" s="113" t="s">
        <v>1378</v>
      </c>
      <c r="B215" s="113" t="s">
        <v>1565</v>
      </c>
      <c r="C215" s="114">
        <v>163</v>
      </c>
      <c r="D215" s="114">
        <v>144</v>
      </c>
      <c r="E215" s="45"/>
      <c r="F215" s="45"/>
      <c r="I215" t="s">
        <v>1133</v>
      </c>
    </row>
    <row r="216" spans="1:14" x14ac:dyDescent="0.2">
      <c r="A216" s="113" t="s">
        <v>1379</v>
      </c>
      <c r="B216" s="113" t="s">
        <v>1566</v>
      </c>
      <c r="C216" s="114">
        <v>164</v>
      </c>
      <c r="D216" s="114">
        <v>145</v>
      </c>
      <c r="E216" s="45"/>
      <c r="F216" s="45"/>
      <c r="I216" t="s">
        <v>1133</v>
      </c>
    </row>
    <row r="217" spans="1:14" x14ac:dyDescent="0.2">
      <c r="A217" s="113" t="s">
        <v>1380</v>
      </c>
      <c r="B217" s="113" t="s">
        <v>1567</v>
      </c>
      <c r="C217" s="114">
        <v>165</v>
      </c>
      <c r="D217" s="114">
        <v>146</v>
      </c>
      <c r="E217" s="45"/>
      <c r="F217" s="45"/>
      <c r="I217" t="s">
        <v>1133</v>
      </c>
    </row>
    <row r="218" spans="1:14" x14ac:dyDescent="0.2">
      <c r="A218" s="113" t="s">
        <v>1381</v>
      </c>
      <c r="B218" s="113" t="s">
        <v>1568</v>
      </c>
      <c r="C218" s="114">
        <v>166</v>
      </c>
      <c r="D218" s="114">
        <v>147</v>
      </c>
      <c r="E218" s="45"/>
      <c r="F218" s="45"/>
      <c r="I218" t="s">
        <v>1133</v>
      </c>
    </row>
    <row r="219" spans="1:14" x14ac:dyDescent="0.2">
      <c r="A219" s="113" t="s">
        <v>1382</v>
      </c>
      <c r="B219" s="113" t="s">
        <v>1569</v>
      </c>
      <c r="C219" s="114">
        <v>167</v>
      </c>
      <c r="D219" s="114">
        <v>148</v>
      </c>
      <c r="E219" s="45"/>
      <c r="F219" s="45"/>
      <c r="I219" t="s">
        <v>1133</v>
      </c>
    </row>
    <row r="220" spans="1:14" x14ac:dyDescent="0.2">
      <c r="A220" s="113" t="s">
        <v>1383</v>
      </c>
      <c r="B220" s="113" t="s">
        <v>1570</v>
      </c>
      <c r="C220" s="114">
        <v>168</v>
      </c>
      <c r="D220" s="114">
        <v>149</v>
      </c>
      <c r="E220" s="45"/>
      <c r="F220" s="45"/>
      <c r="I220" t="s">
        <v>1133</v>
      </c>
    </row>
    <row r="221" spans="1:14" x14ac:dyDescent="0.2">
      <c r="A221" s="113" t="s">
        <v>1384</v>
      </c>
      <c r="B221" s="113" t="s">
        <v>1571</v>
      </c>
      <c r="C221" s="114">
        <v>169</v>
      </c>
      <c r="D221" s="114">
        <v>150</v>
      </c>
      <c r="E221" s="45"/>
      <c r="F221" s="45"/>
      <c r="I221" t="s">
        <v>1133</v>
      </c>
    </row>
    <row r="222" spans="1:14" x14ac:dyDescent="0.2">
      <c r="A222" s="113" t="s">
        <v>1385</v>
      </c>
      <c r="B222" s="113" t="s">
        <v>1572</v>
      </c>
      <c r="C222" s="114">
        <v>170</v>
      </c>
      <c r="D222" s="114">
        <v>151</v>
      </c>
      <c r="E222" s="45"/>
      <c r="F222" s="45"/>
      <c r="I222" t="s">
        <v>1133</v>
      </c>
    </row>
    <row r="223" spans="1:14" x14ac:dyDescent="0.2">
      <c r="A223" s="113" t="s">
        <v>1386</v>
      </c>
      <c r="B223" s="113" t="s">
        <v>1573</v>
      </c>
      <c r="C223" s="114">
        <v>171</v>
      </c>
      <c r="D223" s="114">
        <v>152</v>
      </c>
      <c r="E223" s="45"/>
      <c r="F223" s="45"/>
      <c r="I223" t="s">
        <v>1133</v>
      </c>
    </row>
    <row r="225" spans="1:14" ht="36" x14ac:dyDescent="0.2">
      <c r="A225" s="113"/>
      <c r="B225" s="113"/>
      <c r="C225" s="121" t="s">
        <v>2219</v>
      </c>
      <c r="D225" s="110" t="s">
        <v>2220</v>
      </c>
      <c r="E225" s="45"/>
      <c r="F225" s="45"/>
    </row>
    <row r="226" spans="1:14" x14ac:dyDescent="0.2">
      <c r="A226" s="112" t="s">
        <v>1387</v>
      </c>
      <c r="B226" s="112" t="s">
        <v>1388</v>
      </c>
      <c r="C226" s="110"/>
      <c r="D226" s="110" t="s">
        <v>1123</v>
      </c>
      <c r="E226" s="261">
        <f>'Trial Balance'!$J$6</f>
        <v>2021</v>
      </c>
      <c r="F226" s="261">
        <f>'Trial Balance'!$K$6</f>
        <v>2022</v>
      </c>
      <c r="G226" s="26"/>
      <c r="H226" s="2"/>
      <c r="J226" s="138"/>
      <c r="K226" s="2"/>
      <c r="L226" s="2"/>
      <c r="M226" s="2"/>
      <c r="N226" s="2"/>
    </row>
    <row r="227" spans="1:14" x14ac:dyDescent="0.2">
      <c r="A227" s="113" t="s">
        <v>1389</v>
      </c>
      <c r="B227" s="112" t="s">
        <v>1574</v>
      </c>
      <c r="C227" s="114">
        <v>172</v>
      </c>
      <c r="D227" s="114">
        <v>153</v>
      </c>
      <c r="E227" s="45">
        <v>0</v>
      </c>
      <c r="F227" s="45">
        <v>0</v>
      </c>
      <c r="I227" t="s">
        <v>1133</v>
      </c>
    </row>
    <row r="228" spans="1:14" x14ac:dyDescent="0.2">
      <c r="A228" s="113" t="s">
        <v>1390</v>
      </c>
      <c r="B228" s="113" t="s">
        <v>1575</v>
      </c>
      <c r="C228" s="114">
        <v>173</v>
      </c>
      <c r="D228" s="114">
        <v>154</v>
      </c>
      <c r="E228" s="45"/>
      <c r="F228" s="45"/>
      <c r="I228" t="s">
        <v>1133</v>
      </c>
    </row>
    <row r="229" spans="1:14" x14ac:dyDescent="0.2">
      <c r="A229" s="113" t="s">
        <v>1391</v>
      </c>
      <c r="B229" s="113" t="s">
        <v>1576</v>
      </c>
      <c r="C229" s="114">
        <v>174</v>
      </c>
      <c r="D229" s="114">
        <v>155</v>
      </c>
      <c r="E229" s="45"/>
      <c r="F229" s="45"/>
      <c r="I229" t="s">
        <v>1133</v>
      </c>
    </row>
    <row r="230" spans="1:14" x14ac:dyDescent="0.2">
      <c r="A230" s="113" t="s">
        <v>1392</v>
      </c>
      <c r="B230" s="113" t="s">
        <v>1577</v>
      </c>
      <c r="C230" s="114">
        <v>175</v>
      </c>
      <c r="D230" s="114">
        <v>156</v>
      </c>
      <c r="E230" s="45"/>
      <c r="F230" s="45"/>
      <c r="I230" t="s">
        <v>1133</v>
      </c>
    </row>
    <row r="232" spans="1:14" ht="36" x14ac:dyDescent="0.2">
      <c r="A232" s="113"/>
      <c r="B232" s="113"/>
      <c r="C232" s="121" t="s">
        <v>2219</v>
      </c>
      <c r="D232" s="110" t="s">
        <v>2220</v>
      </c>
      <c r="E232" s="45"/>
      <c r="F232" s="45"/>
    </row>
    <row r="233" spans="1:14" x14ac:dyDescent="0.2">
      <c r="A233" s="112" t="s">
        <v>1122</v>
      </c>
      <c r="B233" s="112" t="s">
        <v>1122</v>
      </c>
      <c r="C233" s="110"/>
      <c r="D233" s="110" t="s">
        <v>1123</v>
      </c>
      <c r="E233" s="261">
        <f>'Trial Balance'!$J$6</f>
        <v>2021</v>
      </c>
      <c r="F233" s="261">
        <f>'Trial Balance'!$K$6</f>
        <v>2022</v>
      </c>
      <c r="G233" s="26"/>
      <c r="H233" s="2"/>
      <c r="J233" s="138"/>
      <c r="K233" s="2"/>
      <c r="L233" s="2"/>
      <c r="M233" s="2"/>
      <c r="N233" s="2"/>
    </row>
    <row r="234" spans="1:14" x14ac:dyDescent="0.2">
      <c r="A234" s="113" t="s">
        <v>1393</v>
      </c>
      <c r="B234" s="112" t="s">
        <v>1578</v>
      </c>
      <c r="C234" s="114">
        <v>176</v>
      </c>
      <c r="D234" s="114">
        <v>157</v>
      </c>
      <c r="E234" s="45">
        <v>0</v>
      </c>
      <c r="F234" s="45">
        <v>0</v>
      </c>
      <c r="I234" t="s">
        <v>1133</v>
      </c>
    </row>
    <row r="235" spans="1:14" x14ac:dyDescent="0.2">
      <c r="A235" s="113" t="s">
        <v>1394</v>
      </c>
      <c r="B235" s="113" t="s">
        <v>1579</v>
      </c>
      <c r="C235" s="114">
        <v>177</v>
      </c>
      <c r="D235" s="114">
        <v>158</v>
      </c>
      <c r="E235" s="45">
        <v>0</v>
      </c>
      <c r="F235" s="45">
        <v>0</v>
      </c>
      <c r="I235" t="s">
        <v>1133</v>
      </c>
    </row>
    <row r="236" spans="1:14" x14ac:dyDescent="0.2">
      <c r="A236" s="113" t="s">
        <v>1390</v>
      </c>
      <c r="B236" s="113" t="s">
        <v>1580</v>
      </c>
      <c r="C236" s="114">
        <v>178</v>
      </c>
      <c r="D236" s="114">
        <v>159</v>
      </c>
      <c r="E236" s="45" t="s">
        <v>1132</v>
      </c>
      <c r="F236" s="45" t="s">
        <v>1132</v>
      </c>
      <c r="I236" t="s">
        <v>1133</v>
      </c>
    </row>
    <row r="237" spans="1:14" x14ac:dyDescent="0.2">
      <c r="A237" s="113" t="s">
        <v>1391</v>
      </c>
      <c r="B237" s="113" t="s">
        <v>1581</v>
      </c>
      <c r="C237" s="114">
        <v>179</v>
      </c>
      <c r="D237" s="114">
        <v>160</v>
      </c>
      <c r="E237" s="45" t="s">
        <v>1132</v>
      </c>
      <c r="F237" s="45" t="s">
        <v>1132</v>
      </c>
      <c r="I237" t="s">
        <v>1133</v>
      </c>
    </row>
    <row r="238" spans="1:14" x14ac:dyDescent="0.2">
      <c r="A238" s="113" t="s">
        <v>1392</v>
      </c>
      <c r="B238" s="113" t="s">
        <v>1582</v>
      </c>
      <c r="C238" s="114">
        <v>180</v>
      </c>
      <c r="D238" s="114">
        <v>161</v>
      </c>
      <c r="E238" s="45" t="s">
        <v>1132</v>
      </c>
      <c r="F238" s="45" t="s">
        <v>1132</v>
      </c>
      <c r="I238" t="s">
        <v>1133</v>
      </c>
    </row>
    <row r="239" spans="1:14" x14ac:dyDescent="0.2">
      <c r="A239" s="113" t="s">
        <v>1395</v>
      </c>
      <c r="B239" s="113" t="s">
        <v>1583</v>
      </c>
      <c r="C239" s="114">
        <v>181</v>
      </c>
      <c r="D239" s="114">
        <v>162</v>
      </c>
      <c r="E239" s="45">
        <v>0</v>
      </c>
      <c r="F239" s="45">
        <v>0</v>
      </c>
      <c r="I239" t="s">
        <v>1133</v>
      </c>
    </row>
    <row r="240" spans="1:14" x14ac:dyDescent="0.2">
      <c r="A240" s="113" t="s">
        <v>1390</v>
      </c>
      <c r="B240" s="113" t="s">
        <v>1580</v>
      </c>
      <c r="C240" s="114">
        <v>182</v>
      </c>
      <c r="D240" s="114">
        <v>163</v>
      </c>
      <c r="E240" s="45"/>
      <c r="F240" s="45"/>
      <c r="I240" t="s">
        <v>1133</v>
      </c>
    </row>
    <row r="241" spans="1:14" x14ac:dyDescent="0.2">
      <c r="A241" s="113" t="s">
        <v>1391</v>
      </c>
      <c r="B241" s="113" t="s">
        <v>1581</v>
      </c>
      <c r="C241" s="114">
        <v>183</v>
      </c>
      <c r="D241" s="114">
        <v>164</v>
      </c>
      <c r="E241" s="45"/>
      <c r="F241" s="45"/>
      <c r="I241" t="s">
        <v>1133</v>
      </c>
    </row>
    <row r="242" spans="1:14" x14ac:dyDescent="0.2">
      <c r="A242" s="113" t="s">
        <v>1392</v>
      </c>
      <c r="B242" s="113" t="s">
        <v>1584</v>
      </c>
      <c r="C242" s="114">
        <v>184</v>
      </c>
      <c r="D242" s="114">
        <v>165</v>
      </c>
      <c r="E242" s="45"/>
      <c r="F242" s="45"/>
      <c r="I242" t="s">
        <v>1133</v>
      </c>
    </row>
    <row r="243" spans="1:14" x14ac:dyDescent="0.2">
      <c r="C243" s="137"/>
    </row>
    <row r="244" spans="1:14" ht="36" x14ac:dyDescent="0.2">
      <c r="A244" s="112" t="s">
        <v>1396</v>
      </c>
      <c r="B244" s="112" t="s">
        <v>1397</v>
      </c>
      <c r="C244" s="121" t="s">
        <v>2219</v>
      </c>
      <c r="D244" s="110" t="s">
        <v>2220</v>
      </c>
      <c r="E244" s="261">
        <f>'Trial Balance'!$J$6</f>
        <v>2021</v>
      </c>
      <c r="F244" s="261">
        <f>'Trial Balance'!$K$6</f>
        <v>2022</v>
      </c>
      <c r="G244" s="26"/>
      <c r="H244" s="2"/>
      <c r="J244" s="138"/>
      <c r="K244" s="2"/>
      <c r="L244" s="2"/>
      <c r="M244" s="2"/>
      <c r="N244" s="2"/>
    </row>
    <row r="245" spans="1:14" x14ac:dyDescent="0.2">
      <c r="A245" s="112" t="s">
        <v>1167</v>
      </c>
      <c r="B245" s="112" t="s">
        <v>1122</v>
      </c>
      <c r="C245" s="110"/>
      <c r="D245" s="110" t="s">
        <v>1123</v>
      </c>
      <c r="E245" s="109"/>
      <c r="F245" s="109"/>
      <c r="G245" s="26"/>
      <c r="H245" s="2"/>
      <c r="J245" s="138"/>
      <c r="K245" s="2"/>
      <c r="L245" s="2"/>
      <c r="M245" s="2"/>
      <c r="N245" s="2"/>
    </row>
    <row r="246" spans="1:14" x14ac:dyDescent="0.2">
      <c r="A246" s="113" t="s">
        <v>1398</v>
      </c>
      <c r="B246" s="113" t="s">
        <v>1585</v>
      </c>
      <c r="C246" s="114">
        <v>185</v>
      </c>
      <c r="D246" s="114" t="s">
        <v>1399</v>
      </c>
      <c r="E246" s="45">
        <v>0</v>
      </c>
      <c r="F246" s="45">
        <v>0</v>
      </c>
      <c r="I246" t="s">
        <v>1133</v>
      </c>
    </row>
    <row r="247" spans="1:14" x14ac:dyDescent="0.2">
      <c r="C247" s="137"/>
    </row>
    <row r="248" spans="1:14" ht="36" x14ac:dyDescent="0.2">
      <c r="A248" s="112" t="s">
        <v>1400</v>
      </c>
      <c r="B248" s="112" t="s">
        <v>1401</v>
      </c>
      <c r="C248" s="121" t="s">
        <v>2219</v>
      </c>
      <c r="D248" s="110" t="s">
        <v>2220</v>
      </c>
      <c r="E248" s="261">
        <f>'Trial Balance'!$J$6</f>
        <v>2021</v>
      </c>
      <c r="F248" s="261">
        <f>'Trial Balance'!$K$6</f>
        <v>2022</v>
      </c>
      <c r="G248" s="26"/>
      <c r="H248" s="2"/>
      <c r="J248" s="138"/>
      <c r="K248" s="2"/>
      <c r="L248" s="2"/>
      <c r="M248" s="2"/>
      <c r="N248" s="2"/>
    </row>
    <row r="249" spans="1:14" x14ac:dyDescent="0.2">
      <c r="A249" s="112" t="s">
        <v>1167</v>
      </c>
      <c r="B249" s="112" t="s">
        <v>1122</v>
      </c>
      <c r="C249" s="110"/>
      <c r="D249" s="110" t="s">
        <v>1123</v>
      </c>
      <c r="E249" s="109"/>
      <c r="F249" s="109"/>
      <c r="G249" s="26"/>
      <c r="H249" s="2"/>
      <c r="J249" s="138"/>
      <c r="K249" s="2"/>
      <c r="L249" s="2"/>
      <c r="M249" s="2"/>
      <c r="N249" s="2"/>
    </row>
    <row r="250" spans="1:14" x14ac:dyDescent="0.2">
      <c r="A250" s="113" t="s">
        <v>1402</v>
      </c>
      <c r="B250" s="113" t="s">
        <v>1586</v>
      </c>
      <c r="C250" s="114">
        <v>186</v>
      </c>
      <c r="D250" s="114" t="s">
        <v>1403</v>
      </c>
      <c r="E250" s="45">
        <v>0</v>
      </c>
      <c r="F250" s="45">
        <v>0</v>
      </c>
      <c r="I250" t="s">
        <v>1133</v>
      </c>
    </row>
    <row r="252" spans="1:14" ht="36" x14ac:dyDescent="0.2">
      <c r="A252" s="112" t="s">
        <v>1404</v>
      </c>
      <c r="B252" s="112" t="s">
        <v>1405</v>
      </c>
      <c r="C252" s="121" t="s">
        <v>2219</v>
      </c>
      <c r="D252" s="110" t="s">
        <v>2220</v>
      </c>
      <c r="E252" s="261">
        <f>'Trial Balance'!$J$6</f>
        <v>2021</v>
      </c>
      <c r="F252" s="261">
        <f>'Trial Balance'!$K$6</f>
        <v>2022</v>
      </c>
      <c r="G252" s="26"/>
      <c r="H252" s="2"/>
      <c r="J252" s="138"/>
      <c r="K252" s="2"/>
      <c r="L252" s="2"/>
      <c r="M252" s="2"/>
      <c r="N252" s="2"/>
    </row>
    <row r="253" spans="1:14" x14ac:dyDescent="0.2">
      <c r="A253" s="112" t="s">
        <v>1167</v>
      </c>
      <c r="B253" s="112" t="s">
        <v>1122</v>
      </c>
      <c r="C253" s="110"/>
      <c r="D253" s="110" t="s">
        <v>1123</v>
      </c>
      <c r="E253" s="109"/>
      <c r="F253" s="109"/>
      <c r="G253" s="26"/>
      <c r="H253" s="2"/>
      <c r="J253" s="138"/>
      <c r="K253" s="2"/>
      <c r="L253" s="2"/>
      <c r="M253" s="2"/>
      <c r="N253" s="2"/>
    </row>
    <row r="254" spans="1:14" x14ac:dyDescent="0.2">
      <c r="A254" s="113" t="s">
        <v>1406</v>
      </c>
      <c r="B254" s="113" t="s">
        <v>1587</v>
      </c>
      <c r="C254" s="114">
        <v>187</v>
      </c>
      <c r="D254" s="114">
        <v>166</v>
      </c>
      <c r="E254" s="45" t="s">
        <v>1132</v>
      </c>
      <c r="F254" s="45" t="s">
        <v>1132</v>
      </c>
      <c r="I254" t="s">
        <v>1133</v>
      </c>
    </row>
    <row r="255" spans="1:14" x14ac:dyDescent="0.2">
      <c r="A255" s="113" t="s">
        <v>1407</v>
      </c>
      <c r="B255" s="113" t="s">
        <v>1588</v>
      </c>
      <c r="C255" s="114">
        <v>188</v>
      </c>
      <c r="D255" s="114">
        <v>167</v>
      </c>
      <c r="E255" s="45" t="s">
        <v>1132</v>
      </c>
      <c r="F255" s="45" t="s">
        <v>1132</v>
      </c>
      <c r="I255" t="s">
        <v>1133</v>
      </c>
    </row>
    <row r="256" spans="1:14" x14ac:dyDescent="0.2">
      <c r="A256" s="113" t="s">
        <v>1408</v>
      </c>
      <c r="B256" s="113" t="s">
        <v>1589</v>
      </c>
      <c r="C256" s="114">
        <v>189</v>
      </c>
      <c r="D256" s="114">
        <v>168</v>
      </c>
      <c r="E256" s="45" t="s">
        <v>1132</v>
      </c>
      <c r="F256" s="45" t="s">
        <v>1132</v>
      </c>
      <c r="I256" t="s">
        <v>1133</v>
      </c>
    </row>
    <row r="257" spans="1:14" x14ac:dyDescent="0.2">
      <c r="A257" s="113" t="s">
        <v>1407</v>
      </c>
      <c r="B257" s="113" t="s">
        <v>1588</v>
      </c>
      <c r="C257" s="114">
        <v>190</v>
      </c>
      <c r="D257" s="114">
        <v>169</v>
      </c>
      <c r="E257" s="45" t="s">
        <v>1132</v>
      </c>
      <c r="F257" s="45" t="s">
        <v>1132</v>
      </c>
      <c r="I257" t="s">
        <v>1133</v>
      </c>
    </row>
    <row r="258" spans="1:14" x14ac:dyDescent="0.2">
      <c r="D258" s="108" t="s">
        <v>1171</v>
      </c>
      <c r="E258" s="5" t="s">
        <v>1132</v>
      </c>
      <c r="F258" s="5" t="s">
        <v>1132</v>
      </c>
    </row>
    <row r="259" spans="1:14" x14ac:dyDescent="0.2">
      <c r="A259" s="112" t="s">
        <v>1409</v>
      </c>
      <c r="B259" s="112" t="s">
        <v>1410</v>
      </c>
      <c r="C259" s="110"/>
      <c r="D259" s="110" t="s">
        <v>161</v>
      </c>
      <c r="E259" s="261">
        <f>'Trial Balance'!$J$6</f>
        <v>2021</v>
      </c>
      <c r="F259" s="261">
        <f>'Trial Balance'!$K$6</f>
        <v>2022</v>
      </c>
      <c r="G259" s="26"/>
      <c r="H259" s="2"/>
      <c r="J259" s="138"/>
      <c r="K259" s="2"/>
      <c r="L259" s="2"/>
      <c r="M259" s="2"/>
      <c r="N259" s="2"/>
    </row>
    <row r="260" spans="1:14" x14ac:dyDescent="0.2">
      <c r="A260" s="112" t="s">
        <v>1167</v>
      </c>
      <c r="B260" s="112" t="s">
        <v>1122</v>
      </c>
      <c r="C260" s="110"/>
      <c r="D260" s="110" t="s">
        <v>1123</v>
      </c>
      <c r="E260" s="109"/>
      <c r="F260" s="109"/>
      <c r="G260" s="26"/>
      <c r="H260" s="2"/>
      <c r="J260" s="138"/>
      <c r="K260" s="2"/>
      <c r="L260" s="2"/>
      <c r="M260" s="2"/>
      <c r="N260" s="2"/>
    </row>
    <row r="261" spans="1:14" x14ac:dyDescent="0.2">
      <c r="A261" s="113" t="s">
        <v>1411</v>
      </c>
      <c r="B261" s="113" t="s">
        <v>1590</v>
      </c>
      <c r="C261" s="114">
        <v>191</v>
      </c>
      <c r="D261" s="114">
        <v>170</v>
      </c>
      <c r="E261" s="45"/>
      <c r="F261" s="45"/>
      <c r="I261" t="s">
        <v>1133</v>
      </c>
    </row>
    <row r="262" spans="1:14" x14ac:dyDescent="0.2">
      <c r="A262" s="113" t="s">
        <v>1412</v>
      </c>
      <c r="B262" s="112" t="s">
        <v>1591</v>
      </c>
      <c r="C262" s="114">
        <v>192</v>
      </c>
      <c r="D262" s="114" t="s">
        <v>1413</v>
      </c>
      <c r="E262" s="45" t="s">
        <v>1132</v>
      </c>
      <c r="F262" s="45" t="s">
        <v>1132</v>
      </c>
      <c r="I262" t="s">
        <v>1133</v>
      </c>
    </row>
    <row r="263" spans="1:14" x14ac:dyDescent="0.2">
      <c r="A263" s="113" t="s">
        <v>1414</v>
      </c>
      <c r="B263" s="113" t="s">
        <v>1592</v>
      </c>
      <c r="C263" s="114">
        <v>193</v>
      </c>
      <c r="D263" s="114" t="s">
        <v>1415</v>
      </c>
      <c r="E263" s="45"/>
      <c r="F263" s="45"/>
      <c r="I263" t="s">
        <v>1133</v>
      </c>
    </row>
    <row r="264" spans="1:14" x14ac:dyDescent="0.2">
      <c r="A264" s="113" t="s">
        <v>1416</v>
      </c>
      <c r="B264" s="113" t="s">
        <v>1593</v>
      </c>
      <c r="C264" s="114">
        <v>194</v>
      </c>
      <c r="D264" s="114" t="s">
        <v>1417</v>
      </c>
      <c r="E264" s="45"/>
      <c r="F264" s="45"/>
      <c r="I264" t="s">
        <v>1133</v>
      </c>
    </row>
    <row r="265" spans="1:14" x14ac:dyDescent="0.2">
      <c r="A265" s="113" t="s">
        <v>1418</v>
      </c>
      <c r="B265" s="113" t="s">
        <v>1594</v>
      </c>
      <c r="C265" s="114">
        <v>195</v>
      </c>
      <c r="D265" s="114" t="s">
        <v>1419</v>
      </c>
      <c r="E265" s="45"/>
      <c r="F265" s="45"/>
      <c r="I265" t="s">
        <v>1133</v>
      </c>
    </row>
  </sheetData>
  <autoFilter ref="B17:N265" xr:uid="{97D3AB68-319E-45BD-B7FC-373B7A171E0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workbookViewId="0">
      <selection activeCell="A12" sqref="A12"/>
    </sheetView>
  </sheetViews>
  <sheetFormatPr defaultRowHeight="12" outlineLevelCol="1" x14ac:dyDescent="0.2"/>
  <cols>
    <col min="1" max="1" width="41.6640625" customWidth="1"/>
    <col min="2" max="2" width="45.1640625" hidden="1" customWidth="1"/>
    <col min="3" max="3" width="9" bestFit="1" customWidth="1"/>
    <col min="4" max="4" width="16" bestFit="1" customWidth="1"/>
    <col min="5" max="5" width="26.83203125" bestFit="1" customWidth="1"/>
    <col min="6" max="6" width="56.6640625" bestFit="1" customWidth="1"/>
    <col min="7" max="7" width="39.1640625" customWidth="1"/>
    <col min="8" max="8" width="26.1640625" bestFit="1" customWidth="1"/>
    <col min="12" max="16" width="0" hidden="1" customWidth="1" outlineLevel="1"/>
    <col min="17" max="17" width="9.1640625" collapsed="1"/>
  </cols>
  <sheetData>
    <row r="1" spans="1:16" x14ac:dyDescent="0.2">
      <c r="A1" s="1" t="s">
        <v>0</v>
      </c>
      <c r="C1" s="3" t="str">
        <f>'3. F30'!C1</f>
        <v>X</v>
      </c>
    </row>
    <row r="2" spans="1:16" x14ac:dyDescent="0.2">
      <c r="A2" s="1" t="s">
        <v>2</v>
      </c>
      <c r="C2" s="3" t="str">
        <f>'3. F30'!C2</f>
        <v>X</v>
      </c>
    </row>
    <row r="3" spans="1:16" x14ac:dyDescent="0.2">
      <c r="A3" s="1" t="s">
        <v>3</v>
      </c>
      <c r="C3" s="3" t="str">
        <f>'3. F30'!C3</f>
        <v>X</v>
      </c>
    </row>
    <row r="4" spans="1:16" x14ac:dyDescent="0.2">
      <c r="A4" s="1" t="s">
        <v>4</v>
      </c>
      <c r="C4" s="3" t="str">
        <f>'3. F30'!C4</f>
        <v>X</v>
      </c>
    </row>
    <row r="5" spans="1:16" x14ac:dyDescent="0.2">
      <c r="A5" s="1" t="s">
        <v>5</v>
      </c>
      <c r="C5" s="3" t="str">
        <f>'3. F30'!C5</f>
        <v>X</v>
      </c>
    </row>
    <row r="6" spans="1:16" x14ac:dyDescent="0.2">
      <c r="A6" s="1" t="s">
        <v>6</v>
      </c>
      <c r="C6" s="3" t="str">
        <f>'3. F30'!C6</f>
        <v>X</v>
      </c>
    </row>
    <row r="7" spans="1:16" x14ac:dyDescent="0.2">
      <c r="A7" s="1" t="s">
        <v>7</v>
      </c>
      <c r="C7" s="3">
        <f>'3. F30'!C7</f>
        <v>2022</v>
      </c>
    </row>
    <row r="9" spans="1:16" x14ac:dyDescent="0.2">
      <c r="A9" s="2" t="s">
        <v>1606</v>
      </c>
      <c r="B9" s="2" t="s">
        <v>1607</v>
      </c>
      <c r="L9" t="s">
        <v>1608</v>
      </c>
      <c r="M9" t="s">
        <v>1609</v>
      </c>
      <c r="N9" t="s">
        <v>1610</v>
      </c>
      <c r="O9" t="s">
        <v>1611</v>
      </c>
      <c r="P9" t="s">
        <v>1612</v>
      </c>
    </row>
    <row r="12" spans="1:16" ht="24" x14ac:dyDescent="0.2">
      <c r="A12" s="110" t="s">
        <v>1613</v>
      </c>
      <c r="B12" s="110" t="s">
        <v>1614</v>
      </c>
      <c r="C12" s="110" t="s">
        <v>2221</v>
      </c>
      <c r="D12" s="110" t="s">
        <v>2222</v>
      </c>
      <c r="E12" s="110" t="s">
        <v>2223</v>
      </c>
      <c r="F12" s="110" t="s">
        <v>48</v>
      </c>
      <c r="G12" s="121" t="s">
        <v>2224</v>
      </c>
      <c r="H12" s="121" t="s">
        <v>2225</v>
      </c>
    </row>
    <row r="13" spans="1:16" x14ac:dyDescent="0.2">
      <c r="A13" s="112"/>
      <c r="B13" s="112"/>
      <c r="C13" s="112" t="s">
        <v>32</v>
      </c>
      <c r="D13" s="112" t="s">
        <v>32</v>
      </c>
      <c r="E13" s="112" t="s">
        <v>32</v>
      </c>
      <c r="F13" s="112" t="s">
        <v>1150</v>
      </c>
      <c r="G13" s="112"/>
      <c r="H13" s="112"/>
    </row>
    <row r="14" spans="1:16" x14ac:dyDescent="0.2">
      <c r="A14" s="113" t="s">
        <v>1615</v>
      </c>
      <c r="B14" s="113" t="s">
        <v>1616</v>
      </c>
      <c r="C14" s="113" t="s">
        <v>1123</v>
      </c>
      <c r="D14" s="113">
        <v>1</v>
      </c>
      <c r="E14" s="113">
        <v>2</v>
      </c>
      <c r="F14" s="113">
        <v>3</v>
      </c>
      <c r="G14" s="113">
        <v>4</v>
      </c>
      <c r="H14" s="112">
        <v>5</v>
      </c>
    </row>
    <row r="15" spans="1:16" s="2" customFormat="1" x14ac:dyDescent="0.2">
      <c r="A15" s="112" t="s">
        <v>1617</v>
      </c>
      <c r="B15" s="112" t="s">
        <v>1618</v>
      </c>
      <c r="C15" s="112" t="s">
        <v>32</v>
      </c>
      <c r="D15" s="112" t="s">
        <v>32</v>
      </c>
      <c r="E15" s="112" t="s">
        <v>32</v>
      </c>
      <c r="F15" s="112" t="s">
        <v>32</v>
      </c>
      <c r="G15" s="112" t="s">
        <v>32</v>
      </c>
      <c r="H15" s="112" t="s">
        <v>32</v>
      </c>
    </row>
    <row r="16" spans="1:16" x14ac:dyDescent="0.2">
      <c r="A16" s="113" t="s">
        <v>1619</v>
      </c>
      <c r="B16" s="113" t="s">
        <v>1620</v>
      </c>
      <c r="C16" s="113" t="s">
        <v>1621</v>
      </c>
      <c r="D16" s="45">
        <f>ROUND(SUMIF('Trial Balance'!P:P,L16,'Trial Balance'!H:H),0)</f>
        <v>0</v>
      </c>
      <c r="E16" s="45">
        <f>ROUND(SUMIF('Trial Balance'!Q:Q,M16,'Trial Balance'!I:I),0)</f>
        <v>0</v>
      </c>
      <c r="F16" s="45">
        <f>ROUND(SUMIF('Trial Balance'!R:R,N16,'Trial Balance'!J:J),0)</f>
        <v>0</v>
      </c>
      <c r="G16" s="118">
        <v>0</v>
      </c>
      <c r="H16" s="109">
        <f>D16+E16-F16</f>
        <v>0</v>
      </c>
      <c r="L16" t="s">
        <v>1622</v>
      </c>
      <c r="M16" t="s">
        <v>1623</v>
      </c>
      <c r="N16" t="s">
        <v>1624</v>
      </c>
      <c r="O16" t="s">
        <v>1625</v>
      </c>
      <c r="P16" t="s">
        <v>1626</v>
      </c>
    </row>
    <row r="17" spans="1:16" x14ac:dyDescent="0.2">
      <c r="A17" s="113" t="s">
        <v>1627</v>
      </c>
      <c r="B17" s="113" t="s">
        <v>1628</v>
      </c>
      <c r="C17" s="113" t="s">
        <v>1629</v>
      </c>
      <c r="D17" s="45">
        <f>ROUND(SUMIF('Trial Balance'!P:P,L17,'Trial Balance'!H:H),0)</f>
        <v>0</v>
      </c>
      <c r="E17" s="45">
        <f>ROUND(SUMIF('Trial Balance'!Q:Q,M17,'Trial Balance'!I:I),0)</f>
        <v>0</v>
      </c>
      <c r="F17" s="45">
        <f>ROUND(SUMIF('Trial Balance'!R:R,N17,'Trial Balance'!J:J),0)</f>
        <v>0</v>
      </c>
      <c r="G17" s="118">
        <v>0</v>
      </c>
      <c r="H17" s="109">
        <f t="shared" ref="H17:H22" si="0">D17+E17-F17</f>
        <v>0</v>
      </c>
      <c r="L17" t="s">
        <v>1630</v>
      </c>
      <c r="M17" t="s">
        <v>1631</v>
      </c>
      <c r="N17" t="s">
        <v>1632</v>
      </c>
      <c r="O17" t="s">
        <v>1633</v>
      </c>
      <c r="P17" t="s">
        <v>1634</v>
      </c>
    </row>
    <row r="18" spans="1:16" x14ac:dyDescent="0.2">
      <c r="A18" s="113" t="s">
        <v>1635</v>
      </c>
      <c r="B18" s="113" t="s">
        <v>1636</v>
      </c>
      <c r="C18" s="113" t="s">
        <v>1637</v>
      </c>
      <c r="D18" s="45">
        <f>ROUND(SUMIF('Trial Balance'!P:P,L18,'Trial Balance'!H:H),0)</f>
        <v>0</v>
      </c>
      <c r="E18" s="45">
        <f>ROUND(SUMIF('Trial Balance'!Q:Q,M18,'Trial Balance'!I:I),0)</f>
        <v>0</v>
      </c>
      <c r="F18" s="45">
        <f>ROUND(SUMIF('Trial Balance'!R:R,N18,'Trial Balance'!J:J),0)</f>
        <v>0</v>
      </c>
      <c r="G18" s="118">
        <v>0</v>
      </c>
      <c r="H18" s="109">
        <f t="shared" si="0"/>
        <v>0</v>
      </c>
      <c r="L18" t="s">
        <v>1638</v>
      </c>
      <c r="M18" t="s">
        <v>1639</v>
      </c>
      <c r="N18" t="s">
        <v>1640</v>
      </c>
      <c r="O18" t="s">
        <v>1641</v>
      </c>
      <c r="P18" t="s">
        <v>1642</v>
      </c>
    </row>
    <row r="19" spans="1:16" x14ac:dyDescent="0.2">
      <c r="A19" s="113" t="s">
        <v>1643</v>
      </c>
      <c r="B19" s="113" t="s">
        <v>1644</v>
      </c>
      <c r="C19" s="113" t="s">
        <v>1645</v>
      </c>
      <c r="D19" s="45">
        <f>ROUND(SUMIF('Trial Balance'!P:P,L19,'Trial Balance'!H:H),0)</f>
        <v>0</v>
      </c>
      <c r="E19" s="45">
        <f>ROUND(SUMIF('Trial Balance'!Q:Q,M19,'Trial Balance'!I:I),0)</f>
        <v>0</v>
      </c>
      <c r="F19" s="45">
        <f>ROUND(SUMIF('Trial Balance'!R:R,N19,'Trial Balance'!J:J),0)</f>
        <v>0</v>
      </c>
      <c r="G19" s="118">
        <v>0</v>
      </c>
      <c r="H19" s="109">
        <f t="shared" si="0"/>
        <v>0</v>
      </c>
      <c r="L19" t="s">
        <v>1646</v>
      </c>
      <c r="M19" t="s">
        <v>1647</v>
      </c>
      <c r="N19" t="s">
        <v>1648</v>
      </c>
      <c r="O19" t="s">
        <v>1649</v>
      </c>
      <c r="P19" t="s">
        <v>1650</v>
      </c>
    </row>
    <row r="20" spans="1:16" x14ac:dyDescent="0.2">
      <c r="A20" s="113" t="s">
        <v>1651</v>
      </c>
      <c r="B20" s="113" t="s">
        <v>1652</v>
      </c>
      <c r="C20" s="113" t="s">
        <v>1653</v>
      </c>
      <c r="D20" s="45">
        <f>ROUND(SUMIF('Trial Balance'!P:P,L20,'Trial Balance'!H:H),0)</f>
        <v>0</v>
      </c>
      <c r="E20" s="45">
        <f>ROUND(SUMIF('Trial Balance'!Q:Q,M20,'Trial Balance'!I:I),0)</f>
        <v>0</v>
      </c>
      <c r="F20" s="45">
        <f>ROUND(SUMIF('Trial Balance'!R:R,N20,'Trial Balance'!J:J),0)</f>
        <v>0</v>
      </c>
      <c r="G20" s="118">
        <v>0</v>
      </c>
      <c r="H20" s="109">
        <f t="shared" si="0"/>
        <v>0</v>
      </c>
      <c r="L20" t="s">
        <v>1654</v>
      </c>
      <c r="M20" t="s">
        <v>1655</v>
      </c>
      <c r="N20" t="s">
        <v>1656</v>
      </c>
      <c r="O20" t="s">
        <v>1657</v>
      </c>
      <c r="P20" t="s">
        <v>1658</v>
      </c>
    </row>
    <row r="21" spans="1:16" x14ac:dyDescent="0.2">
      <c r="A21" s="113" t="s">
        <v>1659</v>
      </c>
      <c r="B21" s="113" t="s">
        <v>1660</v>
      </c>
      <c r="C21" s="113" t="s">
        <v>1661</v>
      </c>
      <c r="D21" s="45">
        <f>ROUND(SUMIF('Trial Balance'!P:P,L21,'Trial Balance'!H:H),0)</f>
        <v>0</v>
      </c>
      <c r="E21" s="45">
        <f>ROUND(SUMIF('Trial Balance'!Q:Q,M21,'Trial Balance'!I:I),0)</f>
        <v>0</v>
      </c>
      <c r="F21" s="45">
        <f>ROUND(SUMIF('Trial Balance'!R:R,N21,'Trial Balance'!J:J),0)</f>
        <v>0</v>
      </c>
      <c r="G21" s="118">
        <v>0</v>
      </c>
      <c r="H21" s="109">
        <f t="shared" si="0"/>
        <v>0</v>
      </c>
      <c r="L21" t="s">
        <v>1662</v>
      </c>
      <c r="M21" t="s">
        <v>1663</v>
      </c>
      <c r="N21" t="s">
        <v>1664</v>
      </c>
      <c r="O21" t="s">
        <v>1665</v>
      </c>
      <c r="P21" t="s">
        <v>1666</v>
      </c>
    </row>
    <row r="22" spans="1:16" s="2" customFormat="1" x14ac:dyDescent="0.2">
      <c r="A22" s="112" t="s">
        <v>1920</v>
      </c>
      <c r="B22" s="112" t="s">
        <v>1919</v>
      </c>
      <c r="C22" s="112" t="s">
        <v>1667</v>
      </c>
      <c r="D22" s="109">
        <f>SUM(D16:D21)</f>
        <v>0</v>
      </c>
      <c r="E22" s="109">
        <f t="shared" ref="E22:G22" si="1">SUM(E16:E21)</f>
        <v>0</v>
      </c>
      <c r="F22" s="109">
        <f t="shared" si="1"/>
        <v>0</v>
      </c>
      <c r="G22" s="141">
        <f t="shared" si="1"/>
        <v>0</v>
      </c>
      <c r="H22" s="109">
        <f t="shared" si="0"/>
        <v>0</v>
      </c>
      <c r="L22" s="2" t="s">
        <v>1668</v>
      </c>
      <c r="M22" s="2" t="s">
        <v>1669</v>
      </c>
      <c r="N22" s="2" t="s">
        <v>1670</v>
      </c>
      <c r="O22" s="2" t="s">
        <v>1671</v>
      </c>
      <c r="P22" s="2" t="s">
        <v>1672</v>
      </c>
    </row>
    <row r="23" spans="1:16" s="2" customFormat="1" x14ac:dyDescent="0.2">
      <c r="A23" s="112" t="s">
        <v>1673</v>
      </c>
      <c r="B23" s="112" t="s">
        <v>1674</v>
      </c>
      <c r="C23" s="112"/>
      <c r="D23" s="109"/>
      <c r="E23" s="109"/>
      <c r="F23" s="109"/>
      <c r="G23" s="109"/>
      <c r="H23" s="109"/>
    </row>
    <row r="24" spans="1:16" x14ac:dyDescent="0.2">
      <c r="A24" s="113" t="s">
        <v>1675</v>
      </c>
      <c r="B24" s="113" t="s">
        <v>1676</v>
      </c>
      <c r="C24" s="113" t="s">
        <v>1677</v>
      </c>
      <c r="D24" s="45">
        <f>ROUND(SUMIF('Trial Balance'!P:P,L24,'Trial Balance'!H:H),0)</f>
        <v>0</v>
      </c>
      <c r="E24" s="45">
        <f>ROUND(SUMIF('Trial Balance'!Q:Q,M24,'Trial Balance'!I:I),0)</f>
        <v>0</v>
      </c>
      <c r="F24" s="45">
        <f>ROUND(SUMIF('Trial Balance'!R:R,N24,'Trial Balance'!J:J),0)</f>
        <v>0</v>
      </c>
      <c r="G24" s="118">
        <v>0</v>
      </c>
      <c r="H24" s="109">
        <f t="shared" ref="H24:H35" si="2">D24+E24-F24</f>
        <v>0</v>
      </c>
      <c r="L24" t="s">
        <v>1678</v>
      </c>
      <c r="M24" t="s">
        <v>1679</v>
      </c>
      <c r="N24" t="s">
        <v>1680</v>
      </c>
      <c r="O24" t="s">
        <v>1681</v>
      </c>
      <c r="P24" t="s">
        <v>1682</v>
      </c>
    </row>
    <row r="25" spans="1:16" x14ac:dyDescent="0.2">
      <c r="A25" s="113" t="s">
        <v>1683</v>
      </c>
      <c r="B25" s="113" t="s">
        <v>1684</v>
      </c>
      <c r="C25" s="113" t="s">
        <v>1685</v>
      </c>
      <c r="D25" s="45">
        <f>ROUND(SUMIF('Trial Balance'!P:P,L25,'Trial Balance'!H:H),0)</f>
        <v>0</v>
      </c>
      <c r="E25" s="45">
        <f>ROUND(SUMIF('Trial Balance'!Q:Q,M25,'Trial Balance'!I:I),0)</f>
        <v>0</v>
      </c>
      <c r="F25" s="45">
        <f>ROUND(SUMIF('Trial Balance'!R:R,N25,'Trial Balance'!J:J),0)</f>
        <v>0</v>
      </c>
      <c r="G25" s="118">
        <v>0</v>
      </c>
      <c r="H25" s="109">
        <f t="shared" si="2"/>
        <v>0</v>
      </c>
      <c r="L25" t="s">
        <v>1686</v>
      </c>
      <c r="M25" t="s">
        <v>1687</v>
      </c>
      <c r="N25" t="s">
        <v>1688</v>
      </c>
      <c r="O25" t="s">
        <v>1689</v>
      </c>
      <c r="P25" t="s">
        <v>1690</v>
      </c>
    </row>
    <row r="26" spans="1:16" x14ac:dyDescent="0.2">
      <c r="A26" s="113" t="s">
        <v>1691</v>
      </c>
      <c r="B26" s="113" t="s">
        <v>1692</v>
      </c>
      <c r="C26" s="113">
        <v>10</v>
      </c>
      <c r="D26" s="45">
        <f>ROUND(SUMIF('Trial Balance'!P:P,L26,'Trial Balance'!H:H),0)</f>
        <v>0</v>
      </c>
      <c r="E26" s="45">
        <f>ROUND(SUMIF('Trial Balance'!Q:Q,M26,'Trial Balance'!I:I),0)</f>
        <v>0</v>
      </c>
      <c r="F26" s="45">
        <f>ROUND(SUMIF('Trial Balance'!R:R,N26,'Trial Balance'!J:J),0)</f>
        <v>0</v>
      </c>
      <c r="G26" s="118">
        <v>0</v>
      </c>
      <c r="H26" s="109">
        <f t="shared" si="2"/>
        <v>0</v>
      </c>
      <c r="L26" t="s">
        <v>1693</v>
      </c>
      <c r="M26" t="s">
        <v>1694</v>
      </c>
      <c r="N26" t="s">
        <v>1695</v>
      </c>
      <c r="O26" t="s">
        <v>1696</v>
      </c>
      <c r="P26" t="s">
        <v>1697</v>
      </c>
    </row>
    <row r="27" spans="1:16" x14ac:dyDescent="0.2">
      <c r="A27" s="113" t="s">
        <v>1698</v>
      </c>
      <c r="B27" s="113" t="s">
        <v>1699</v>
      </c>
      <c r="C27" s="113">
        <v>11</v>
      </c>
      <c r="D27" s="45">
        <f>ROUND(SUMIF('Trial Balance'!P:P,L27,'Trial Balance'!H:H),0)</f>
        <v>0</v>
      </c>
      <c r="E27" s="45">
        <f>ROUND(SUMIF('Trial Balance'!Q:Q,M27,'Trial Balance'!I:I),0)</f>
        <v>0</v>
      </c>
      <c r="F27" s="45">
        <f>ROUND(SUMIF('Trial Balance'!R:R,N27,'Trial Balance'!J:J),0)</f>
        <v>0</v>
      </c>
      <c r="G27" s="118">
        <v>0</v>
      </c>
      <c r="H27" s="109">
        <f t="shared" si="2"/>
        <v>0</v>
      </c>
      <c r="L27" t="s">
        <v>1700</v>
      </c>
      <c r="M27" t="s">
        <v>1701</v>
      </c>
      <c r="N27" t="s">
        <v>1702</v>
      </c>
      <c r="O27" t="s">
        <v>1703</v>
      </c>
      <c r="P27" t="s">
        <v>1704</v>
      </c>
    </row>
    <row r="28" spans="1:16" x14ac:dyDescent="0.2">
      <c r="A28" s="113" t="s">
        <v>1705</v>
      </c>
      <c r="B28" s="113" t="s">
        <v>1706</v>
      </c>
      <c r="C28" s="113">
        <v>12</v>
      </c>
      <c r="D28" s="45">
        <f>ROUND(SUMIF('Trial Balance'!P:P,L28,'Trial Balance'!H:H),0)</f>
        <v>0</v>
      </c>
      <c r="E28" s="45">
        <f>ROUND(SUMIF('Trial Balance'!Q:Q,M28,'Trial Balance'!I:I),0)</f>
        <v>0</v>
      </c>
      <c r="F28" s="45">
        <f>ROUND(SUMIF('Trial Balance'!R:R,N28,'Trial Balance'!J:J),0)</f>
        <v>0</v>
      </c>
      <c r="G28" s="118">
        <v>0</v>
      </c>
      <c r="H28" s="109">
        <f t="shared" si="2"/>
        <v>0</v>
      </c>
      <c r="L28" t="s">
        <v>1707</v>
      </c>
      <c r="M28" t="s">
        <v>1708</v>
      </c>
      <c r="N28" t="s">
        <v>1709</v>
      </c>
      <c r="O28" t="s">
        <v>1710</v>
      </c>
      <c r="P28" t="s">
        <v>1711</v>
      </c>
    </row>
    <row r="29" spans="1:16" x14ac:dyDescent="0.2">
      <c r="A29" s="113" t="s">
        <v>1712</v>
      </c>
      <c r="B29" s="113" t="s">
        <v>1713</v>
      </c>
      <c r="C29" s="113">
        <v>13</v>
      </c>
      <c r="D29" s="45">
        <f>ROUND(SUMIF('Trial Balance'!P:P,L29,'Trial Balance'!H:H),0)</f>
        <v>0</v>
      </c>
      <c r="E29" s="45">
        <f>ROUND(SUMIF('Trial Balance'!Q:Q,M29,'Trial Balance'!I:I),0)</f>
        <v>0</v>
      </c>
      <c r="F29" s="45">
        <f>ROUND(SUMIF('Trial Balance'!R:R,N29,'Trial Balance'!J:J),0)</f>
        <v>0</v>
      </c>
      <c r="G29" s="118">
        <v>0</v>
      </c>
      <c r="H29" s="109">
        <f t="shared" si="2"/>
        <v>0</v>
      </c>
      <c r="L29" t="s">
        <v>1714</v>
      </c>
      <c r="M29" t="s">
        <v>1715</v>
      </c>
      <c r="N29" t="s">
        <v>1716</v>
      </c>
      <c r="O29" t="s">
        <v>1717</v>
      </c>
      <c r="P29" t="s">
        <v>1718</v>
      </c>
    </row>
    <row r="30" spans="1:16" x14ac:dyDescent="0.2">
      <c r="A30" s="113" t="s">
        <v>1719</v>
      </c>
      <c r="B30" s="113" t="s">
        <v>1720</v>
      </c>
      <c r="C30" s="113">
        <v>14</v>
      </c>
      <c r="D30" s="45">
        <f>ROUND(SUMIF('Trial Balance'!P:P,L30,'Trial Balance'!H:H),0)</f>
        <v>0</v>
      </c>
      <c r="E30" s="45">
        <f>ROUND(SUMIF('Trial Balance'!Q:Q,M30,'Trial Balance'!I:I),0)</f>
        <v>0</v>
      </c>
      <c r="F30" s="45">
        <f>ROUND(SUMIF('Trial Balance'!R:R,N30,'Trial Balance'!J:J),0)</f>
        <v>0</v>
      </c>
      <c r="G30" s="118">
        <v>0</v>
      </c>
      <c r="H30" s="109">
        <f t="shared" si="2"/>
        <v>0</v>
      </c>
      <c r="L30" t="s">
        <v>1721</v>
      </c>
      <c r="M30" t="s">
        <v>1722</v>
      </c>
      <c r="N30" t="s">
        <v>1723</v>
      </c>
      <c r="O30" t="s">
        <v>1724</v>
      </c>
      <c r="P30" t="s">
        <v>1725</v>
      </c>
    </row>
    <row r="31" spans="1:16" x14ac:dyDescent="0.2">
      <c r="A31" s="113" t="s">
        <v>1726</v>
      </c>
      <c r="B31" s="113" t="s">
        <v>1727</v>
      </c>
      <c r="C31" s="113">
        <v>15</v>
      </c>
      <c r="D31" s="45">
        <f>ROUND(SUMIF('Trial Balance'!P:P,L31,'Trial Balance'!H:H),0)</f>
        <v>0</v>
      </c>
      <c r="E31" s="45">
        <f>ROUND(SUMIF('Trial Balance'!Q:Q,M31,'Trial Balance'!I:I),0)</f>
        <v>0</v>
      </c>
      <c r="F31" s="45">
        <f>ROUND(SUMIF('Trial Balance'!R:R,N31,'Trial Balance'!J:J),0)</f>
        <v>0</v>
      </c>
      <c r="G31" s="118">
        <v>0</v>
      </c>
      <c r="H31" s="109">
        <f t="shared" si="2"/>
        <v>0</v>
      </c>
      <c r="L31" t="s">
        <v>1728</v>
      </c>
      <c r="M31" t="s">
        <v>1729</v>
      </c>
      <c r="N31" t="s">
        <v>1730</v>
      </c>
      <c r="O31" t="s">
        <v>1731</v>
      </c>
      <c r="P31" t="s">
        <v>1732</v>
      </c>
    </row>
    <row r="32" spans="1:16" x14ac:dyDescent="0.2">
      <c r="A32" s="113" t="s">
        <v>1733</v>
      </c>
      <c r="B32" s="113" t="s">
        <v>1734</v>
      </c>
      <c r="C32" s="113">
        <v>16</v>
      </c>
      <c r="D32" s="45">
        <f>ROUND(SUMIF('Trial Balance'!P:P,L32,'Trial Balance'!H:H),0)</f>
        <v>0</v>
      </c>
      <c r="E32" s="45">
        <f>ROUND(SUMIF('Trial Balance'!Q:Q,M32,'Trial Balance'!I:I),0)</f>
        <v>0</v>
      </c>
      <c r="F32" s="45">
        <f>ROUND(SUMIF('Trial Balance'!R:R,N32,'Trial Balance'!J:J),0)</f>
        <v>0</v>
      </c>
      <c r="G32" s="118">
        <v>0</v>
      </c>
      <c r="H32" s="109">
        <f t="shared" si="2"/>
        <v>0</v>
      </c>
      <c r="L32" t="s">
        <v>1735</v>
      </c>
      <c r="M32" t="s">
        <v>1736</v>
      </c>
      <c r="N32" t="s">
        <v>1737</v>
      </c>
      <c r="O32" t="s">
        <v>1738</v>
      </c>
      <c r="P32" t="s">
        <v>1739</v>
      </c>
    </row>
    <row r="33" spans="1:16" x14ac:dyDescent="0.2">
      <c r="A33" s="113" t="s">
        <v>1740</v>
      </c>
      <c r="B33" s="113" t="s">
        <v>1741</v>
      </c>
      <c r="C33" s="113">
        <v>17</v>
      </c>
      <c r="D33" s="45">
        <f>ROUND(SUMIF('Trial Balance'!P:P,L33,'Trial Balance'!H:H),0)</f>
        <v>0</v>
      </c>
      <c r="E33" s="45">
        <f>ROUND(SUMIF('Trial Balance'!Q:Q,M33,'Trial Balance'!I:I),0)</f>
        <v>0</v>
      </c>
      <c r="F33" s="45">
        <f>ROUND(SUMIF('Trial Balance'!R:R,N33,'Trial Balance'!J:J),0)</f>
        <v>0</v>
      </c>
      <c r="G33" s="118">
        <v>0</v>
      </c>
      <c r="H33" s="109">
        <f t="shared" si="2"/>
        <v>0</v>
      </c>
      <c r="L33" t="s">
        <v>1742</v>
      </c>
      <c r="M33" t="s">
        <v>1743</v>
      </c>
      <c r="N33" t="s">
        <v>1744</v>
      </c>
      <c r="O33" t="s">
        <v>1745</v>
      </c>
      <c r="P33" t="s">
        <v>1746</v>
      </c>
    </row>
    <row r="34" spans="1:16" x14ac:dyDescent="0.2">
      <c r="A34" s="112" t="s">
        <v>1922</v>
      </c>
      <c r="B34" s="112" t="s">
        <v>1923</v>
      </c>
      <c r="C34" s="112">
        <v>18</v>
      </c>
      <c r="D34" s="109">
        <f>SUM(D24:D33)</f>
        <v>0</v>
      </c>
      <c r="E34" s="109">
        <f t="shared" ref="E34:H34" si="3">SUM(E24:E33)</f>
        <v>0</v>
      </c>
      <c r="F34" s="109">
        <f t="shared" si="3"/>
        <v>0</v>
      </c>
      <c r="G34" s="109">
        <f t="shared" si="3"/>
        <v>0</v>
      </c>
      <c r="H34" s="109">
        <f t="shared" si="3"/>
        <v>0</v>
      </c>
      <c r="L34" t="s">
        <v>1747</v>
      </c>
      <c r="M34" t="s">
        <v>1748</v>
      </c>
      <c r="N34" t="s">
        <v>1749</v>
      </c>
      <c r="O34" t="s">
        <v>1750</v>
      </c>
      <c r="P34" t="s">
        <v>1751</v>
      </c>
    </row>
    <row r="35" spans="1:16" x14ac:dyDescent="0.2">
      <c r="A35" s="113" t="s">
        <v>1752</v>
      </c>
      <c r="B35" s="113" t="s">
        <v>1753</v>
      </c>
      <c r="C35" s="113">
        <v>19</v>
      </c>
      <c r="D35" s="45">
        <f>ROUND(SUMIF('Trial Balance'!P:P,L35,'Trial Balance'!H:H),0)</f>
        <v>0</v>
      </c>
      <c r="E35" s="45">
        <f>ROUND(SUMIF('Trial Balance'!Q:Q,M35,'Trial Balance'!I:I),0)</f>
        <v>0</v>
      </c>
      <c r="F35" s="45">
        <f>ROUND(SUMIF('Trial Balance'!R:R,N35,'Trial Balance'!J:J),0)</f>
        <v>0</v>
      </c>
      <c r="G35" s="118">
        <v>0</v>
      </c>
      <c r="H35" s="109">
        <f t="shared" si="2"/>
        <v>0</v>
      </c>
      <c r="L35" t="s">
        <v>1754</v>
      </c>
      <c r="M35" t="s">
        <v>1755</v>
      </c>
      <c r="N35" t="s">
        <v>1756</v>
      </c>
      <c r="O35" t="s">
        <v>1757</v>
      </c>
      <c r="P35" t="s">
        <v>1758</v>
      </c>
    </row>
    <row r="36" spans="1:16" s="2" customFormat="1" x14ac:dyDescent="0.2">
      <c r="A36" s="112" t="s">
        <v>1924</v>
      </c>
      <c r="B36" s="112" t="s">
        <v>1925</v>
      </c>
      <c r="C36" s="112">
        <v>20</v>
      </c>
      <c r="D36" s="109">
        <f>D22+D34+D35</f>
        <v>0</v>
      </c>
      <c r="E36" s="109">
        <f t="shared" ref="E36:H36" si="4">E22+E34+E35</f>
        <v>0</v>
      </c>
      <c r="F36" s="109">
        <f t="shared" si="4"/>
        <v>0</v>
      </c>
      <c r="G36" s="109">
        <f t="shared" si="4"/>
        <v>0</v>
      </c>
      <c r="H36" s="109">
        <f t="shared" si="4"/>
        <v>0</v>
      </c>
      <c r="L36" s="2" t="s">
        <v>1759</v>
      </c>
      <c r="M36" s="2" t="s">
        <v>1760</v>
      </c>
      <c r="N36" s="2" t="s">
        <v>1761</v>
      </c>
      <c r="O36" s="2" t="s">
        <v>1762</v>
      </c>
      <c r="P36" s="2" t="s">
        <v>1763</v>
      </c>
    </row>
    <row r="37" spans="1:16" x14ac:dyDescent="0.2">
      <c r="C37" t="s">
        <v>32</v>
      </c>
      <c r="D37" t="s">
        <v>32</v>
      </c>
      <c r="E37" t="s">
        <v>32</v>
      </c>
      <c r="F37" t="s">
        <v>32</v>
      </c>
      <c r="G37" t="s">
        <v>32</v>
      </c>
      <c r="H37" t="s">
        <v>32</v>
      </c>
    </row>
    <row r="39" spans="1:16" ht="24" x14ac:dyDescent="0.2">
      <c r="A39" s="116" t="s">
        <v>1613</v>
      </c>
      <c r="B39" s="116" t="s">
        <v>1614</v>
      </c>
      <c r="C39" s="110" t="s">
        <v>2221</v>
      </c>
      <c r="D39" s="116" t="s">
        <v>2222</v>
      </c>
      <c r="E39" s="116" t="s">
        <v>2226</v>
      </c>
      <c r="F39" s="116" t="s">
        <v>2227</v>
      </c>
      <c r="G39" s="146" t="s">
        <v>2228</v>
      </c>
    </row>
    <row r="40" spans="1:16" s="2" customFormat="1" x14ac:dyDescent="0.2">
      <c r="A40" s="112" t="s">
        <v>1764</v>
      </c>
      <c r="B40" s="112" t="s">
        <v>1616</v>
      </c>
      <c r="C40" s="112" t="s">
        <v>1123</v>
      </c>
      <c r="D40" s="112">
        <v>6</v>
      </c>
      <c r="E40" s="112">
        <v>7</v>
      </c>
      <c r="F40" s="112">
        <v>8</v>
      </c>
      <c r="G40" s="112">
        <v>9</v>
      </c>
    </row>
    <row r="41" spans="1:16" s="2" customFormat="1" x14ac:dyDescent="0.2">
      <c r="A41" s="112" t="s">
        <v>1617</v>
      </c>
      <c r="B41" s="112" t="s">
        <v>1618</v>
      </c>
      <c r="C41" s="112" t="s">
        <v>32</v>
      </c>
      <c r="D41" s="112" t="s">
        <v>32</v>
      </c>
      <c r="E41" s="112" t="s">
        <v>32</v>
      </c>
      <c r="F41" s="112" t="s">
        <v>32</v>
      </c>
      <c r="G41" s="112"/>
    </row>
    <row r="42" spans="1:16" x14ac:dyDescent="0.2">
      <c r="A42" s="113" t="s">
        <v>1619</v>
      </c>
      <c r="B42" s="113" t="s">
        <v>1620</v>
      </c>
      <c r="C42" s="113">
        <v>21</v>
      </c>
      <c r="D42" s="45">
        <f>-ROUND(SUMIF('Trial Balance'!P:P,L42,'Trial Balance'!H:H),0)</f>
        <v>0</v>
      </c>
      <c r="E42" s="45">
        <f>ROUND(SUMIF('Trial Balance'!Q:Q,M42,'Trial Balance'!J:J),0)</f>
        <v>0</v>
      </c>
      <c r="F42" s="45">
        <f>ROUND(SUMIF('Trial Balance'!R:R,N42,'Trial Balance'!I:I),0)</f>
        <v>0</v>
      </c>
      <c r="G42" s="109">
        <f>D42+E42-F42</f>
        <v>0</v>
      </c>
      <c r="L42" t="s">
        <v>1765</v>
      </c>
      <c r="M42" t="s">
        <v>1766</v>
      </c>
      <c r="N42" t="s">
        <v>1767</v>
      </c>
      <c r="O42" t="s">
        <v>1768</v>
      </c>
    </row>
    <row r="43" spans="1:16" x14ac:dyDescent="0.2">
      <c r="A43" s="113" t="s">
        <v>1627</v>
      </c>
      <c r="B43" s="113" t="s">
        <v>1628</v>
      </c>
      <c r="C43" s="113">
        <v>22</v>
      </c>
      <c r="D43" s="45">
        <f>-ROUND(SUMIF('Trial Balance'!P:P,L43,'Trial Balance'!H:H),0)</f>
        <v>0</v>
      </c>
      <c r="E43" s="45">
        <f>ROUND(SUMIF('Trial Balance'!Q:Q,M43,'Trial Balance'!J:J),0)</f>
        <v>0</v>
      </c>
      <c r="F43" s="45">
        <f>ROUND(SUMIF('Trial Balance'!R:R,N43,'Trial Balance'!I:I),0)</f>
        <v>0</v>
      </c>
      <c r="G43" s="109">
        <f t="shared" ref="G43:G55" si="5">D43+E43-F43</f>
        <v>0</v>
      </c>
      <c r="L43" t="s">
        <v>1769</v>
      </c>
      <c r="M43" t="s">
        <v>1770</v>
      </c>
      <c r="N43" t="s">
        <v>1771</v>
      </c>
      <c r="O43" t="s">
        <v>1772</v>
      </c>
    </row>
    <row r="44" spans="1:16" x14ac:dyDescent="0.2">
      <c r="A44" s="113" t="s">
        <v>1635</v>
      </c>
      <c r="B44" s="113" t="s">
        <v>1636</v>
      </c>
      <c r="C44" s="113">
        <v>23</v>
      </c>
      <c r="D44" s="45">
        <f>-ROUND(SUMIF('Trial Balance'!P:P,L44,'Trial Balance'!H:H),0)</f>
        <v>0</v>
      </c>
      <c r="E44" s="45">
        <f>ROUND(SUMIF('Trial Balance'!Q:Q,M44,'Trial Balance'!J:J),0)</f>
        <v>0</v>
      </c>
      <c r="F44" s="45">
        <f>ROUND(SUMIF('Trial Balance'!R:R,N44,'Trial Balance'!I:I),0)</f>
        <v>0</v>
      </c>
      <c r="G44" s="109">
        <f t="shared" si="5"/>
        <v>0</v>
      </c>
      <c r="L44" t="s">
        <v>1773</v>
      </c>
      <c r="M44" t="s">
        <v>1774</v>
      </c>
      <c r="N44" t="s">
        <v>1775</v>
      </c>
      <c r="O44" t="s">
        <v>1776</v>
      </c>
    </row>
    <row r="45" spans="1:16" x14ac:dyDescent="0.2">
      <c r="A45" s="113" t="s">
        <v>1643</v>
      </c>
      <c r="B45" s="113" t="s">
        <v>1644</v>
      </c>
      <c r="C45" s="113">
        <v>24</v>
      </c>
      <c r="D45" s="45">
        <f>-ROUND(SUMIF('Trial Balance'!P:P,L45,'Trial Balance'!H:H),0)</f>
        <v>0</v>
      </c>
      <c r="E45" s="45">
        <f>ROUND(SUMIF('Trial Balance'!Q:Q,M45,'Trial Balance'!J:J),0)</f>
        <v>0</v>
      </c>
      <c r="F45" s="45">
        <f>ROUND(SUMIF('Trial Balance'!R:R,N45,'Trial Balance'!I:I),0)</f>
        <v>0</v>
      </c>
      <c r="G45" s="109">
        <f t="shared" si="5"/>
        <v>0</v>
      </c>
      <c r="L45" t="s">
        <v>1777</v>
      </c>
      <c r="M45" t="s">
        <v>1778</v>
      </c>
      <c r="N45" t="s">
        <v>1779</v>
      </c>
      <c r="O45" t="s">
        <v>1780</v>
      </c>
    </row>
    <row r="46" spans="1:16" x14ac:dyDescent="0.2">
      <c r="A46" s="113" t="s">
        <v>1651</v>
      </c>
      <c r="B46" s="113" t="s">
        <v>1652</v>
      </c>
      <c r="C46" s="113">
        <v>25</v>
      </c>
      <c r="D46" s="45">
        <f>-ROUND(SUMIF('Trial Balance'!P:P,L46,'Trial Balance'!H:H),0)</f>
        <v>0</v>
      </c>
      <c r="E46" s="45">
        <f>ROUND(SUMIF('Trial Balance'!Q:Q,M46,'Trial Balance'!J:J),0)</f>
        <v>0</v>
      </c>
      <c r="F46" s="45">
        <f>ROUND(SUMIF('Trial Balance'!R:R,N46,'Trial Balance'!I:I),0)</f>
        <v>0</v>
      </c>
      <c r="G46" s="109">
        <f t="shared" si="5"/>
        <v>0</v>
      </c>
      <c r="L46" t="s">
        <v>1781</v>
      </c>
      <c r="M46" t="s">
        <v>1782</v>
      </c>
      <c r="N46" t="s">
        <v>1783</v>
      </c>
      <c r="O46" t="s">
        <v>1784</v>
      </c>
    </row>
    <row r="47" spans="1:16" s="2" customFormat="1" x14ac:dyDescent="0.2">
      <c r="A47" s="112" t="s">
        <v>1927</v>
      </c>
      <c r="B47" s="112" t="s">
        <v>1928</v>
      </c>
      <c r="C47" s="112">
        <v>26</v>
      </c>
      <c r="D47" s="109">
        <f>SUM(D42:D46)</f>
        <v>0</v>
      </c>
      <c r="E47" s="109">
        <f t="shared" ref="E47:F47" si="6">SUM(E42:E46)</f>
        <v>0</v>
      </c>
      <c r="F47" s="109">
        <f t="shared" si="6"/>
        <v>0</v>
      </c>
      <c r="G47" s="109">
        <f t="shared" si="5"/>
        <v>0</v>
      </c>
      <c r="L47" s="2" t="s">
        <v>1785</v>
      </c>
      <c r="M47" s="2" t="s">
        <v>1786</v>
      </c>
      <c r="N47" s="2" t="s">
        <v>1787</v>
      </c>
      <c r="O47" s="2" t="s">
        <v>1788</v>
      </c>
    </row>
    <row r="48" spans="1:16" s="2" customFormat="1" x14ac:dyDescent="0.2">
      <c r="A48" s="112" t="s">
        <v>1673</v>
      </c>
      <c r="B48" s="112" t="s">
        <v>1789</v>
      </c>
      <c r="C48" s="112"/>
      <c r="D48" s="109"/>
      <c r="E48" s="109"/>
      <c r="F48" s="109"/>
      <c r="G48" s="109"/>
    </row>
    <row r="49" spans="1:15" x14ac:dyDescent="0.2">
      <c r="A49" s="113" t="s">
        <v>1790</v>
      </c>
      <c r="B49" s="113" t="s">
        <v>1791</v>
      </c>
      <c r="C49" s="113">
        <v>27</v>
      </c>
      <c r="D49" s="45">
        <f>-ROUND(SUMIF('Trial Balance'!P:P,L49,'Trial Balance'!H:H),0)</f>
        <v>0</v>
      </c>
      <c r="E49" s="45">
        <f>ROUND(SUMIF('Trial Balance'!Q:Q,M49,'Trial Balance'!J:J),0)</f>
        <v>0</v>
      </c>
      <c r="F49" s="45">
        <f>ROUND(SUMIF('Trial Balance'!R:R,N49,'Trial Balance'!I:I),0)</f>
        <v>0</v>
      </c>
      <c r="G49" s="109">
        <f t="shared" si="5"/>
        <v>0</v>
      </c>
      <c r="L49" t="s">
        <v>1792</v>
      </c>
      <c r="M49" t="s">
        <v>1793</v>
      </c>
      <c r="N49" t="s">
        <v>1794</v>
      </c>
      <c r="O49" t="s">
        <v>1795</v>
      </c>
    </row>
    <row r="50" spans="1:15" x14ac:dyDescent="0.2">
      <c r="A50" s="113" t="s">
        <v>1683</v>
      </c>
      <c r="B50" s="113" t="s">
        <v>1796</v>
      </c>
      <c r="C50" s="113">
        <v>28</v>
      </c>
      <c r="D50" s="45">
        <f>-ROUND(SUMIF('Trial Balance'!P:P,L50,'Trial Balance'!H:H),0)</f>
        <v>0</v>
      </c>
      <c r="E50" s="45">
        <f>ROUND(SUMIF('Trial Balance'!Q:Q,M50,'Trial Balance'!J:J),0)</f>
        <v>0</v>
      </c>
      <c r="F50" s="45">
        <f>ROUND(SUMIF('Trial Balance'!R:R,N50,'Trial Balance'!I:I),0)</f>
        <v>0</v>
      </c>
      <c r="G50" s="109">
        <f t="shared" si="5"/>
        <v>0</v>
      </c>
      <c r="L50" t="s">
        <v>1797</v>
      </c>
      <c r="M50" t="s">
        <v>1798</v>
      </c>
      <c r="N50" t="s">
        <v>1799</v>
      </c>
      <c r="O50" t="s">
        <v>1800</v>
      </c>
    </row>
    <row r="51" spans="1:15" x14ac:dyDescent="0.2">
      <c r="A51" s="113" t="s">
        <v>1691</v>
      </c>
      <c r="B51" s="113" t="s">
        <v>1801</v>
      </c>
      <c r="C51" s="113">
        <v>29</v>
      </c>
      <c r="D51" s="45">
        <f>-ROUND(SUMIF('Trial Balance'!P:P,L51,'Trial Balance'!H:H),0)</f>
        <v>0</v>
      </c>
      <c r="E51" s="45">
        <f>ROUND(SUMIF('Trial Balance'!Q:Q,M51,'Trial Balance'!J:J),0)</f>
        <v>0</v>
      </c>
      <c r="F51" s="45">
        <f>ROUND(SUMIF('Trial Balance'!R:R,N51,'Trial Balance'!I:I),0)</f>
        <v>0</v>
      </c>
      <c r="G51" s="109">
        <f t="shared" si="5"/>
        <v>0</v>
      </c>
      <c r="L51" t="s">
        <v>1802</v>
      </c>
      <c r="M51" t="s">
        <v>1803</v>
      </c>
      <c r="N51" t="s">
        <v>1804</v>
      </c>
      <c r="O51" t="s">
        <v>1805</v>
      </c>
    </row>
    <row r="52" spans="1:15" x14ac:dyDescent="0.2">
      <c r="A52" s="113" t="s">
        <v>1698</v>
      </c>
      <c r="B52" s="113" t="s">
        <v>1806</v>
      </c>
      <c r="C52" s="113">
        <v>30</v>
      </c>
      <c r="D52" s="45">
        <f>-ROUND(SUMIF('Trial Balance'!P:P,L52,'Trial Balance'!H:H),0)</f>
        <v>0</v>
      </c>
      <c r="E52" s="45">
        <f>ROUND(SUMIF('Trial Balance'!Q:Q,M52,'Trial Balance'!J:J),0)</f>
        <v>0</v>
      </c>
      <c r="F52" s="45">
        <f>ROUND(SUMIF('Trial Balance'!R:R,N52,'Trial Balance'!I:I),0)</f>
        <v>0</v>
      </c>
      <c r="G52" s="109">
        <f t="shared" si="5"/>
        <v>0</v>
      </c>
      <c r="L52" t="s">
        <v>1807</v>
      </c>
      <c r="M52" t="s">
        <v>1808</v>
      </c>
      <c r="N52" t="s">
        <v>1809</v>
      </c>
      <c r="O52" t="s">
        <v>1810</v>
      </c>
    </row>
    <row r="53" spans="1:15" x14ac:dyDescent="0.2">
      <c r="A53" s="113" t="s">
        <v>1705</v>
      </c>
      <c r="B53" s="113" t="s">
        <v>1811</v>
      </c>
      <c r="C53" s="113">
        <v>31</v>
      </c>
      <c r="D53" s="45">
        <f>-ROUND(SUMIF('Trial Balance'!P:P,L53,'Trial Balance'!H:H),0)</f>
        <v>0</v>
      </c>
      <c r="E53" s="45">
        <f>ROUND(SUMIF('Trial Balance'!Q:Q,M53,'Trial Balance'!J:J),0)</f>
        <v>0</v>
      </c>
      <c r="F53" s="45">
        <f>ROUND(SUMIF('Trial Balance'!R:R,N53,'Trial Balance'!I:I),0)</f>
        <v>0</v>
      </c>
      <c r="G53" s="109">
        <f t="shared" si="5"/>
        <v>0</v>
      </c>
      <c r="L53" t="s">
        <v>1812</v>
      </c>
      <c r="M53" t="s">
        <v>1813</v>
      </c>
      <c r="N53" t="s">
        <v>1814</v>
      </c>
      <c r="O53" t="s">
        <v>1815</v>
      </c>
    </row>
    <row r="54" spans="1:15" x14ac:dyDescent="0.2">
      <c r="A54" s="113" t="s">
        <v>1726</v>
      </c>
      <c r="B54" s="113" t="s">
        <v>1816</v>
      </c>
      <c r="C54" s="113">
        <v>32</v>
      </c>
      <c r="D54" s="45">
        <f>-ROUND(SUMIF('Trial Balance'!P:P,L54,'Trial Balance'!H:H),0)</f>
        <v>0</v>
      </c>
      <c r="E54" s="45">
        <f>ROUND(SUMIF('Trial Balance'!Q:Q,M54,'Trial Balance'!J:J),0)</f>
        <v>0</v>
      </c>
      <c r="F54" s="45">
        <f>ROUND(SUMIF('Trial Balance'!R:R,N54,'Trial Balance'!I:I),0)</f>
        <v>0</v>
      </c>
      <c r="G54" s="109">
        <f t="shared" si="5"/>
        <v>0</v>
      </c>
      <c r="L54" t="s">
        <v>1817</v>
      </c>
      <c r="M54" t="s">
        <v>1818</v>
      </c>
      <c r="N54" t="s">
        <v>1819</v>
      </c>
      <c r="O54" t="s">
        <v>1820</v>
      </c>
    </row>
    <row r="55" spans="1:15" x14ac:dyDescent="0.2">
      <c r="A55" s="113" t="s">
        <v>1821</v>
      </c>
      <c r="B55" s="113" t="s">
        <v>1822</v>
      </c>
      <c r="C55" s="113">
        <v>33</v>
      </c>
      <c r="D55" s="45">
        <f>-ROUND(SUMIF('Trial Balance'!P:P,L55,'Trial Balance'!H:H),0)</f>
        <v>0</v>
      </c>
      <c r="E55" s="45">
        <f>ROUND(SUMIF('Trial Balance'!Q:Q,M55,'Trial Balance'!J:J),0)</f>
        <v>0</v>
      </c>
      <c r="F55" s="45">
        <f>ROUND(SUMIF('Trial Balance'!R:R,N55,'Trial Balance'!I:I),0)</f>
        <v>0</v>
      </c>
      <c r="G55" s="109">
        <f t="shared" si="5"/>
        <v>0</v>
      </c>
      <c r="L55" t="s">
        <v>1823</v>
      </c>
      <c r="M55" t="s">
        <v>1824</v>
      </c>
      <c r="N55" t="s">
        <v>1825</v>
      </c>
      <c r="O55" t="s">
        <v>1826</v>
      </c>
    </row>
    <row r="56" spans="1:15" s="2" customFormat="1" x14ac:dyDescent="0.2">
      <c r="A56" s="112" t="s">
        <v>1929</v>
      </c>
      <c r="B56" s="112" t="s">
        <v>1930</v>
      </c>
      <c r="C56" s="112">
        <v>34</v>
      </c>
      <c r="D56" s="109">
        <f>SUM(D49:D55)</f>
        <v>0</v>
      </c>
      <c r="E56" s="109">
        <f t="shared" ref="E56:G56" si="7">SUM(E49:E55)</f>
        <v>0</v>
      </c>
      <c r="F56" s="109">
        <f t="shared" si="7"/>
        <v>0</v>
      </c>
      <c r="G56" s="109">
        <f t="shared" si="7"/>
        <v>0</v>
      </c>
      <c r="L56" s="2" t="s">
        <v>1827</v>
      </c>
      <c r="M56" s="2" t="s">
        <v>1828</v>
      </c>
      <c r="N56" s="2" t="s">
        <v>1829</v>
      </c>
      <c r="O56" s="2" t="s">
        <v>1830</v>
      </c>
    </row>
    <row r="57" spans="1:15" s="2" customFormat="1" x14ac:dyDescent="0.2">
      <c r="A57" s="112" t="s">
        <v>1931</v>
      </c>
      <c r="B57" s="112" t="s">
        <v>1932</v>
      </c>
      <c r="C57" s="112">
        <v>35</v>
      </c>
      <c r="D57" s="109">
        <f>D47+D56</f>
        <v>0</v>
      </c>
      <c r="E57" s="109">
        <f t="shared" ref="E57:G57" si="8">E47+E56</f>
        <v>0</v>
      </c>
      <c r="F57" s="109">
        <f t="shared" si="8"/>
        <v>0</v>
      </c>
      <c r="G57" s="109">
        <f t="shared" si="8"/>
        <v>0</v>
      </c>
      <c r="L57" s="2" t="s">
        <v>1831</v>
      </c>
      <c r="M57" s="2" t="s">
        <v>1832</v>
      </c>
      <c r="N57" s="2" t="s">
        <v>1833</v>
      </c>
      <c r="O57" s="2" t="s">
        <v>1834</v>
      </c>
    </row>
    <row r="60" spans="1:15" x14ac:dyDescent="0.2">
      <c r="A60" s="112" t="s">
        <v>1613</v>
      </c>
      <c r="B60" s="110" t="s">
        <v>1614</v>
      </c>
      <c r="C60" s="110" t="s">
        <v>1926</v>
      </c>
      <c r="D60" s="110" t="s">
        <v>2222</v>
      </c>
      <c r="E60" s="121" t="s">
        <v>2229</v>
      </c>
      <c r="F60" s="121" t="s">
        <v>48</v>
      </c>
      <c r="G60" s="121" t="s">
        <v>2230</v>
      </c>
    </row>
    <row r="61" spans="1:15" x14ac:dyDescent="0.2">
      <c r="A61" s="112" t="s">
        <v>1616</v>
      </c>
      <c r="B61" s="112" t="s">
        <v>1616</v>
      </c>
      <c r="C61" s="112" t="s">
        <v>1123</v>
      </c>
      <c r="D61" s="112">
        <v>10</v>
      </c>
      <c r="E61" s="112">
        <v>11</v>
      </c>
      <c r="F61" s="112">
        <v>12</v>
      </c>
      <c r="G61" s="112">
        <v>13</v>
      </c>
    </row>
    <row r="62" spans="1:15" s="2" customFormat="1" x14ac:dyDescent="0.2">
      <c r="A62" s="112" t="s">
        <v>1835</v>
      </c>
      <c r="B62" s="112" t="s">
        <v>1836</v>
      </c>
      <c r="C62" s="112" t="s">
        <v>32</v>
      </c>
      <c r="D62" s="112" t="s">
        <v>32</v>
      </c>
      <c r="E62" s="112" t="s">
        <v>32</v>
      </c>
      <c r="F62" s="112" t="s">
        <v>32</v>
      </c>
      <c r="G62" s="112" t="s">
        <v>32</v>
      </c>
    </row>
    <row r="63" spans="1:15" x14ac:dyDescent="0.2">
      <c r="A63" s="113" t="s">
        <v>1627</v>
      </c>
      <c r="B63" s="113" t="s">
        <v>1837</v>
      </c>
      <c r="C63" s="113">
        <v>36</v>
      </c>
      <c r="D63" s="45">
        <f>-ROUND(SUMIF('Trial Balance'!P:P,L63,'Trial Balance'!H:H),0)</f>
        <v>0</v>
      </c>
      <c r="E63" s="45">
        <f>ROUND(SUMIF('Trial Balance'!Q:Q,M63,'Trial Balance'!J:J),0)</f>
        <v>0</v>
      </c>
      <c r="F63" s="45">
        <f>ROUND(SUMIF('Trial Balance'!R:R,N63,'Trial Balance'!I:I),0)</f>
        <v>0</v>
      </c>
      <c r="G63" s="45">
        <f>D63+E63-F63</f>
        <v>0</v>
      </c>
      <c r="L63" t="s">
        <v>1838</v>
      </c>
      <c r="M63" t="s">
        <v>1839</v>
      </c>
      <c r="N63" t="s">
        <v>1840</v>
      </c>
      <c r="O63" t="s">
        <v>1841</v>
      </c>
    </row>
    <row r="64" spans="1:15" x14ac:dyDescent="0.2">
      <c r="A64" s="113" t="s">
        <v>1635</v>
      </c>
      <c r="B64" s="113" t="s">
        <v>1842</v>
      </c>
      <c r="C64" s="113">
        <v>37</v>
      </c>
      <c r="D64" s="45">
        <f>-ROUND(SUMIF('Trial Balance'!P:P,L64,'Trial Balance'!H:H),0)</f>
        <v>0</v>
      </c>
      <c r="E64" s="45">
        <f>ROUND(SUMIF('Trial Balance'!Q:Q,M64,'Trial Balance'!J:J),0)</f>
        <v>0</v>
      </c>
      <c r="F64" s="45">
        <f>ROUND(SUMIF('Trial Balance'!R:R,N64,'Trial Balance'!I:I),0)</f>
        <v>0</v>
      </c>
      <c r="G64" s="45">
        <f t="shared" ref="G64:G66" si="9">D64+E64-F64</f>
        <v>0</v>
      </c>
      <c r="L64" t="s">
        <v>1843</v>
      </c>
      <c r="M64" t="s">
        <v>1844</v>
      </c>
      <c r="N64" t="s">
        <v>1845</v>
      </c>
      <c r="O64" t="s">
        <v>1846</v>
      </c>
    </row>
    <row r="65" spans="1:15" x14ac:dyDescent="0.2">
      <c r="A65" s="113" t="s">
        <v>1651</v>
      </c>
      <c r="B65" s="113" t="s">
        <v>1847</v>
      </c>
      <c r="C65" s="113">
        <v>38</v>
      </c>
      <c r="D65" s="45">
        <f>-ROUND(SUMIF('Trial Balance'!P:P,L65,'Trial Balance'!H:H),0)</f>
        <v>0</v>
      </c>
      <c r="E65" s="45">
        <f>ROUND(SUMIF('Trial Balance'!Q:Q,M65,'Trial Balance'!J:J),0)</f>
        <v>0</v>
      </c>
      <c r="F65" s="45">
        <f>ROUND(SUMIF('Trial Balance'!R:R,N65,'Trial Balance'!I:I),0)</f>
        <v>0</v>
      </c>
      <c r="G65" s="45">
        <f t="shared" si="9"/>
        <v>0</v>
      </c>
      <c r="L65" t="s">
        <v>1848</v>
      </c>
      <c r="M65" t="s">
        <v>1849</v>
      </c>
      <c r="N65" t="s">
        <v>1850</v>
      </c>
      <c r="O65" t="s">
        <v>1851</v>
      </c>
    </row>
    <row r="66" spans="1:15" x14ac:dyDescent="0.2">
      <c r="A66" s="113" t="s">
        <v>1659</v>
      </c>
      <c r="B66" s="113" t="s">
        <v>1852</v>
      </c>
      <c r="C66" s="113">
        <v>39</v>
      </c>
      <c r="D66" s="45">
        <f>-ROUND(SUMIF('Trial Balance'!P:P,L66,'Trial Balance'!H:H),0)</f>
        <v>0</v>
      </c>
      <c r="E66" s="45">
        <f>ROUND(SUMIF('Trial Balance'!Q:Q,M66,'Trial Balance'!J:J),0)</f>
        <v>0</v>
      </c>
      <c r="F66" s="45">
        <f>ROUND(SUMIF('Trial Balance'!R:R,N66,'Trial Balance'!I:I),0)</f>
        <v>0</v>
      </c>
      <c r="G66" s="45">
        <f t="shared" si="9"/>
        <v>0</v>
      </c>
      <c r="H66" s="107" t="s">
        <v>1915</v>
      </c>
      <c r="I66" s="143" t="s">
        <v>1939</v>
      </c>
      <c r="J66" s="37" t="s">
        <v>1916</v>
      </c>
      <c r="L66" s="115" t="s">
        <v>1853</v>
      </c>
      <c r="M66" s="115" t="s">
        <v>1854</v>
      </c>
      <c r="N66" s="115" t="s">
        <v>1855</v>
      </c>
      <c r="O66" s="115" t="s">
        <v>1856</v>
      </c>
    </row>
    <row r="67" spans="1:15" s="2" customFormat="1" x14ac:dyDescent="0.2">
      <c r="A67" s="112" t="s">
        <v>1933</v>
      </c>
      <c r="B67" s="112" t="s">
        <v>1934</v>
      </c>
      <c r="C67" s="112">
        <v>40</v>
      </c>
      <c r="D67" s="109">
        <f t="shared" ref="D67:F67" si="10">SUM(D63:D66)</f>
        <v>0</v>
      </c>
      <c r="E67" s="109">
        <f t="shared" si="10"/>
        <v>0</v>
      </c>
      <c r="F67" s="109">
        <f t="shared" si="10"/>
        <v>0</v>
      </c>
      <c r="G67" s="109">
        <f>SUM(G63:G66)</f>
        <v>0</v>
      </c>
      <c r="H67" s="26">
        <f>H22-G47-G67</f>
        <v>0</v>
      </c>
      <c r="I67" s="142">
        <f>'1. F10'!E13</f>
        <v>0</v>
      </c>
      <c r="J67" s="28">
        <f>H67-I67</f>
        <v>0</v>
      </c>
      <c r="L67" s="2" t="s">
        <v>1857</v>
      </c>
      <c r="M67" s="2" t="s">
        <v>1858</v>
      </c>
      <c r="N67" s="2" t="s">
        <v>1859</v>
      </c>
      <c r="O67" s="2" t="s">
        <v>1860</v>
      </c>
    </row>
    <row r="68" spans="1:15" s="2" customFormat="1" x14ac:dyDescent="0.2">
      <c r="A68" s="112" t="s">
        <v>1673</v>
      </c>
      <c r="B68" s="112" t="s">
        <v>1861</v>
      </c>
      <c r="C68" s="112" t="s">
        <v>32</v>
      </c>
      <c r="D68" s="112"/>
      <c r="E68" s="112"/>
      <c r="F68" s="112"/>
      <c r="G68" s="112"/>
    </row>
    <row r="69" spans="1:15" x14ac:dyDescent="0.2">
      <c r="A69" s="113" t="s">
        <v>1675</v>
      </c>
      <c r="B69" s="113" t="s">
        <v>1676</v>
      </c>
      <c r="C69" s="113">
        <v>41</v>
      </c>
      <c r="D69" s="45">
        <f>-ROUND(SUMIF('Trial Balance'!P:P,L69,'Trial Balance'!H:H),0)</f>
        <v>0</v>
      </c>
      <c r="E69" s="45">
        <f>ROUND(SUMIF('Trial Balance'!Q:Q,M69,'Trial Balance'!J:J),0)</f>
        <v>0</v>
      </c>
      <c r="F69" s="45">
        <f>ROUND(SUMIF('Trial Balance'!R:R,N69,'Trial Balance'!I:I),0)</f>
        <v>0</v>
      </c>
      <c r="G69" s="45">
        <f t="shared" ref="G69:G78" si="11">D69+E69-F69</f>
        <v>0</v>
      </c>
      <c r="L69" t="s">
        <v>1862</v>
      </c>
      <c r="M69" t="s">
        <v>1863</v>
      </c>
      <c r="N69" t="s">
        <v>1864</v>
      </c>
      <c r="O69" t="s">
        <v>1865</v>
      </c>
    </row>
    <row r="70" spans="1:15" x14ac:dyDescent="0.2">
      <c r="A70" s="113" t="s">
        <v>1683</v>
      </c>
      <c r="B70" s="113" t="s">
        <v>1684</v>
      </c>
      <c r="C70" s="113">
        <v>42</v>
      </c>
      <c r="D70" s="45">
        <f>-ROUND(SUMIF('Trial Balance'!P:P,L70,'Trial Balance'!H:H),0)</f>
        <v>0</v>
      </c>
      <c r="E70" s="45">
        <f>ROUND(SUMIF('Trial Balance'!Q:Q,M70,'Trial Balance'!J:J),0)</f>
        <v>0</v>
      </c>
      <c r="F70" s="45">
        <f>ROUND(SUMIF('Trial Balance'!R:R,N70,'Trial Balance'!I:I),0)</f>
        <v>0</v>
      </c>
      <c r="G70" s="45">
        <f t="shared" si="11"/>
        <v>0</v>
      </c>
      <c r="L70" t="s">
        <v>1866</v>
      </c>
      <c r="M70" t="s">
        <v>1867</v>
      </c>
      <c r="N70" t="s">
        <v>1868</v>
      </c>
      <c r="O70" t="s">
        <v>1869</v>
      </c>
    </row>
    <row r="71" spans="1:15" x14ac:dyDescent="0.2">
      <c r="A71" s="113" t="s">
        <v>1691</v>
      </c>
      <c r="B71" s="113" t="s">
        <v>1692</v>
      </c>
      <c r="C71" s="113">
        <v>43</v>
      </c>
      <c r="D71" s="45">
        <f>-ROUND(SUMIF('Trial Balance'!P:P,L71,'Trial Balance'!H:H),0)</f>
        <v>0</v>
      </c>
      <c r="E71" s="45">
        <f>ROUND(SUMIF('Trial Balance'!Q:Q,M71,'Trial Balance'!J:J),0)</f>
        <v>0</v>
      </c>
      <c r="F71" s="45">
        <f>ROUND(SUMIF('Trial Balance'!R:R,N71,'Trial Balance'!I:I),0)</f>
        <v>0</v>
      </c>
      <c r="G71" s="45">
        <f t="shared" si="11"/>
        <v>0</v>
      </c>
      <c r="L71" t="s">
        <v>1870</v>
      </c>
      <c r="M71" t="s">
        <v>1871</v>
      </c>
      <c r="N71" t="s">
        <v>1872</v>
      </c>
      <c r="O71" t="s">
        <v>1873</v>
      </c>
    </row>
    <row r="72" spans="1:15" x14ac:dyDescent="0.2">
      <c r="A72" s="113" t="s">
        <v>1698</v>
      </c>
      <c r="B72" s="113" t="s">
        <v>1699</v>
      </c>
      <c r="C72" s="113">
        <v>44</v>
      </c>
      <c r="D72" s="45">
        <f>-ROUND(SUMIF('Trial Balance'!P:P,L72,'Trial Balance'!H:H),0)</f>
        <v>0</v>
      </c>
      <c r="E72" s="45">
        <f>ROUND(SUMIF('Trial Balance'!Q:Q,M72,'Trial Balance'!J:J),0)</f>
        <v>0</v>
      </c>
      <c r="F72" s="45">
        <f>ROUND(SUMIF('Trial Balance'!R:R,N72,'Trial Balance'!I:I),0)</f>
        <v>0</v>
      </c>
      <c r="G72" s="45">
        <f t="shared" si="11"/>
        <v>0</v>
      </c>
      <c r="L72" t="s">
        <v>1874</v>
      </c>
      <c r="M72" t="s">
        <v>1875</v>
      </c>
      <c r="N72" t="s">
        <v>1876</v>
      </c>
      <c r="O72" t="s">
        <v>1877</v>
      </c>
    </row>
    <row r="73" spans="1:15" x14ac:dyDescent="0.2">
      <c r="A73" s="113" t="s">
        <v>1705</v>
      </c>
      <c r="B73" s="113" t="s">
        <v>1706</v>
      </c>
      <c r="C73" s="113">
        <v>45</v>
      </c>
      <c r="D73" s="45">
        <f>-ROUND(SUMIF('Trial Balance'!P:P,L73,'Trial Balance'!H:H),0)</f>
        <v>0</v>
      </c>
      <c r="E73" s="45">
        <f>ROUND(SUMIF('Trial Balance'!Q:Q,M73,'Trial Balance'!J:J),0)</f>
        <v>0</v>
      </c>
      <c r="F73" s="45">
        <f>ROUND(SUMIF('Trial Balance'!R:R,N73,'Trial Balance'!I:I),0)</f>
        <v>0</v>
      </c>
      <c r="G73" s="45">
        <f t="shared" si="11"/>
        <v>0</v>
      </c>
      <c r="L73" t="s">
        <v>1878</v>
      </c>
      <c r="M73" t="s">
        <v>1879</v>
      </c>
      <c r="N73" t="s">
        <v>1880</v>
      </c>
      <c r="O73" t="s">
        <v>1881</v>
      </c>
    </row>
    <row r="74" spans="1:15" x14ac:dyDescent="0.2">
      <c r="A74" s="113" t="s">
        <v>1712</v>
      </c>
      <c r="B74" s="113" t="s">
        <v>1713</v>
      </c>
      <c r="C74" s="113">
        <v>46</v>
      </c>
      <c r="D74" s="45">
        <f>-ROUND(SUMIF('Trial Balance'!P:P,L74,'Trial Balance'!H:H),0)</f>
        <v>0</v>
      </c>
      <c r="E74" s="45">
        <f>ROUND(SUMIF('Trial Balance'!Q:Q,M74,'Trial Balance'!J:J),0)</f>
        <v>0</v>
      </c>
      <c r="F74" s="45">
        <f>ROUND(SUMIF('Trial Balance'!R:R,N74,'Trial Balance'!I:I),0)</f>
        <v>0</v>
      </c>
      <c r="G74" s="45">
        <f t="shared" si="11"/>
        <v>0</v>
      </c>
      <c r="L74" t="s">
        <v>1882</v>
      </c>
      <c r="M74" t="s">
        <v>1883</v>
      </c>
      <c r="N74" t="s">
        <v>1884</v>
      </c>
      <c r="O74" t="s">
        <v>1885</v>
      </c>
    </row>
    <row r="75" spans="1:15" x14ac:dyDescent="0.2">
      <c r="A75" s="113" t="s">
        <v>1719</v>
      </c>
      <c r="B75" s="113" t="s">
        <v>1720</v>
      </c>
      <c r="C75" s="113">
        <v>47</v>
      </c>
      <c r="D75" s="45">
        <f>-ROUND(SUMIF('Trial Balance'!P:P,L75,'Trial Balance'!H:H),0)</f>
        <v>0</v>
      </c>
      <c r="E75" s="45">
        <f>ROUND(SUMIF('Trial Balance'!Q:Q,M75,'Trial Balance'!J:J),0)</f>
        <v>0</v>
      </c>
      <c r="F75" s="45">
        <f>ROUND(SUMIF('Trial Balance'!R:R,N75,'Trial Balance'!I:I),0)</f>
        <v>0</v>
      </c>
      <c r="G75" s="45">
        <f t="shared" si="11"/>
        <v>0</v>
      </c>
      <c r="L75" t="s">
        <v>1886</v>
      </c>
      <c r="M75" t="s">
        <v>1887</v>
      </c>
      <c r="N75" t="s">
        <v>1888</v>
      </c>
      <c r="O75" t="s">
        <v>1889</v>
      </c>
    </row>
    <row r="76" spans="1:15" x14ac:dyDescent="0.2">
      <c r="A76" s="113" t="s">
        <v>1726</v>
      </c>
      <c r="B76" s="113" t="s">
        <v>1727</v>
      </c>
      <c r="C76" s="113">
        <v>48</v>
      </c>
      <c r="D76" s="45">
        <f>-ROUND(SUMIF('Trial Balance'!P:P,L76,'Trial Balance'!H:H),0)</f>
        <v>0</v>
      </c>
      <c r="E76" s="45">
        <f>ROUND(SUMIF('Trial Balance'!Q:Q,M76,'Trial Balance'!J:J),0)</f>
        <v>0</v>
      </c>
      <c r="F76" s="45">
        <f>ROUND(SUMIF('Trial Balance'!R:R,N76,'Trial Balance'!I:I),0)</f>
        <v>0</v>
      </c>
      <c r="G76" s="45">
        <f t="shared" si="11"/>
        <v>0</v>
      </c>
      <c r="L76" t="s">
        <v>1890</v>
      </c>
      <c r="M76" t="s">
        <v>1891</v>
      </c>
      <c r="N76" t="s">
        <v>1892</v>
      </c>
      <c r="O76" t="s">
        <v>1893</v>
      </c>
    </row>
    <row r="77" spans="1:15" x14ac:dyDescent="0.2">
      <c r="A77" s="113" t="s">
        <v>1733</v>
      </c>
      <c r="B77" s="113" t="s">
        <v>1734</v>
      </c>
      <c r="C77" s="113">
        <v>49</v>
      </c>
      <c r="D77" s="45">
        <f>-ROUND(SUMIF('Trial Balance'!P:P,L77,'Trial Balance'!H:H),0)</f>
        <v>0</v>
      </c>
      <c r="E77" s="45">
        <f>ROUND(SUMIF('Trial Balance'!Q:Q,M77,'Trial Balance'!J:J),0)</f>
        <v>0</v>
      </c>
      <c r="F77" s="45">
        <f>ROUND(SUMIF('Trial Balance'!R:R,N77,'Trial Balance'!I:I),0)</f>
        <v>0</v>
      </c>
      <c r="G77" s="45">
        <f t="shared" si="11"/>
        <v>0</v>
      </c>
      <c r="L77" t="s">
        <v>1894</v>
      </c>
      <c r="M77" t="s">
        <v>1895</v>
      </c>
      <c r="N77" t="s">
        <v>1896</v>
      </c>
      <c r="O77" t="s">
        <v>1897</v>
      </c>
    </row>
    <row r="78" spans="1:15" x14ac:dyDescent="0.2">
      <c r="A78" s="113" t="s">
        <v>1740</v>
      </c>
      <c r="B78" s="113" t="s">
        <v>1741</v>
      </c>
      <c r="C78" s="113">
        <v>50</v>
      </c>
      <c r="D78" s="45">
        <f>-ROUND(SUMIF('Trial Balance'!P:P,L78,'Trial Balance'!H:H),0)</f>
        <v>0</v>
      </c>
      <c r="E78" s="45">
        <f>ROUND(SUMIF('Trial Balance'!Q:Q,M78,'Trial Balance'!J:J),0)</f>
        <v>0</v>
      </c>
      <c r="F78" s="45">
        <f>ROUND(SUMIF('Trial Balance'!R:R,N78,'Trial Balance'!I:I),0)</f>
        <v>0</v>
      </c>
      <c r="G78" s="45">
        <f t="shared" si="11"/>
        <v>0</v>
      </c>
      <c r="H78" s="107" t="s">
        <v>1915</v>
      </c>
      <c r="I78" s="143" t="s">
        <v>1939</v>
      </c>
      <c r="J78" s="37" t="s">
        <v>1916</v>
      </c>
      <c r="L78" t="s">
        <v>1898</v>
      </c>
      <c r="M78" t="s">
        <v>1899</v>
      </c>
      <c r="N78" t="s">
        <v>1900</v>
      </c>
      <c r="O78" t="s">
        <v>1901</v>
      </c>
    </row>
    <row r="79" spans="1:15" s="2" customFormat="1" x14ac:dyDescent="0.2">
      <c r="A79" s="112" t="s">
        <v>1935</v>
      </c>
      <c r="B79" s="112" t="s">
        <v>1936</v>
      </c>
      <c r="C79" s="112">
        <v>51</v>
      </c>
      <c r="D79" s="45">
        <f>SUM(D69:D78)</f>
        <v>0</v>
      </c>
      <c r="E79" s="45">
        <f t="shared" ref="E79:G79" si="12">SUM(E69:E78)</f>
        <v>0</v>
      </c>
      <c r="F79" s="45">
        <f t="shared" si="12"/>
        <v>0</v>
      </c>
      <c r="G79" s="45">
        <f t="shared" si="12"/>
        <v>0</v>
      </c>
      <c r="H79" s="26">
        <f>H34-G56-G79</f>
        <v>0</v>
      </c>
      <c r="I79" s="26">
        <f>'1. F10'!E14</f>
        <v>0</v>
      </c>
      <c r="J79" s="28">
        <f>H79-I79</f>
        <v>0</v>
      </c>
      <c r="L79" s="2" t="s">
        <v>1902</v>
      </c>
      <c r="M79" s="2" t="s">
        <v>1903</v>
      </c>
      <c r="N79" s="2" t="s">
        <v>1904</v>
      </c>
      <c r="O79" s="2" t="s">
        <v>1905</v>
      </c>
    </row>
    <row r="80" spans="1:15" s="2" customFormat="1" x14ac:dyDescent="0.2">
      <c r="A80" s="112" t="s">
        <v>1752</v>
      </c>
      <c r="B80" s="112" t="s">
        <v>1906</v>
      </c>
      <c r="C80" s="112">
        <v>52</v>
      </c>
      <c r="D80" s="109">
        <f>-ROUND(SUMIF('Trial Balance'!P:P,L80,'Trial Balance'!H:H),0)</f>
        <v>0</v>
      </c>
      <c r="E80" s="109">
        <f>ROUND(SUMIF('Trial Balance'!Q:Q,M80,'Trial Balance'!J:J),0)</f>
        <v>0</v>
      </c>
      <c r="F80" s="109">
        <f>ROUND(SUMIF('Trial Balance'!R:R,N80,'Trial Balance'!I:I),0)</f>
        <v>0</v>
      </c>
      <c r="G80" s="109">
        <f t="shared" ref="G80" si="13">D80+E80-F80</f>
        <v>0</v>
      </c>
      <c r="H80" s="26">
        <f>H35-G80</f>
        <v>0</v>
      </c>
      <c r="I80" s="26">
        <f>'1. F10'!E15</f>
        <v>0</v>
      </c>
      <c r="J80" s="28">
        <f>H80-I80</f>
        <v>0</v>
      </c>
      <c r="L80" s="2" t="s">
        <v>1907</v>
      </c>
      <c r="M80" s="2" t="s">
        <v>1908</v>
      </c>
      <c r="N80" s="2" t="s">
        <v>1909</v>
      </c>
      <c r="O80" s="2" t="s">
        <v>1910</v>
      </c>
    </row>
    <row r="81" spans="1:15" s="2" customFormat="1" ht="24" x14ac:dyDescent="0.2">
      <c r="A81" s="119" t="s">
        <v>1937</v>
      </c>
      <c r="B81" s="119" t="s">
        <v>1938</v>
      </c>
      <c r="C81" s="112">
        <v>53</v>
      </c>
      <c r="D81" s="112">
        <v>0</v>
      </c>
      <c r="E81" s="112">
        <v>0</v>
      </c>
      <c r="F81" s="112">
        <v>0</v>
      </c>
      <c r="G81" s="112">
        <v>0</v>
      </c>
      <c r="L81" s="2" t="s">
        <v>1911</v>
      </c>
      <c r="M81" s="2" t="s">
        <v>1912</v>
      </c>
      <c r="N81" s="2" t="s">
        <v>1913</v>
      </c>
      <c r="O81" s="2" t="s">
        <v>1914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heetViews>
  <sheetFormatPr defaultColWidth="9.1640625" defaultRowHeight="12" outlineLevelCol="1" x14ac:dyDescent="0.2"/>
  <cols>
    <col min="1" max="1" width="97.1640625" style="173" bestFit="1" customWidth="1"/>
    <col min="2" max="2" width="16.6640625" style="173" bestFit="1" customWidth="1"/>
    <col min="3" max="3" width="15.33203125" style="173" bestFit="1" customWidth="1"/>
    <col min="4" max="4" width="12.1640625" style="173" bestFit="1" customWidth="1"/>
    <col min="5" max="5" width="23.6640625" style="173" customWidth="1"/>
    <col min="6" max="6" width="10.5" style="173" bestFit="1" customWidth="1"/>
    <col min="7" max="7" width="19.83203125" style="173" bestFit="1" customWidth="1"/>
    <col min="8" max="8" width="16.5" style="173" bestFit="1" customWidth="1"/>
    <col min="9" max="9" width="13.83203125" style="173" bestFit="1" customWidth="1"/>
    <col min="10" max="10" width="14" style="173" bestFit="1" customWidth="1"/>
    <col min="11" max="11" width="17.5" style="173" bestFit="1" customWidth="1"/>
    <col min="12" max="12" width="8.5" style="173" bestFit="1" customWidth="1"/>
    <col min="13" max="13" width="19" style="173" bestFit="1" customWidth="1"/>
    <col min="14" max="15" width="16.6640625" style="173" bestFit="1" customWidth="1"/>
    <col min="16" max="16" width="9.1640625" style="173"/>
    <col min="17" max="17" width="13.1640625" style="151" bestFit="1" customWidth="1"/>
    <col min="18" max="18" width="14.1640625" style="152" bestFit="1" customWidth="1"/>
    <col min="19" max="19" width="9.1640625" style="173"/>
    <col min="20" max="20" width="90.1640625" style="173" hidden="1" customWidth="1" outlineLevel="1"/>
    <col min="21" max="21" width="9.1640625" style="173" collapsed="1"/>
    <col min="22" max="16384" width="9.1640625" style="173"/>
  </cols>
  <sheetData>
    <row r="1" spans="1:18" x14ac:dyDescent="0.2">
      <c r="A1" s="150" t="s">
        <v>1940</v>
      </c>
      <c r="B1" s="151" t="str">
        <f>'4. F40'!C1</f>
        <v>X</v>
      </c>
    </row>
    <row r="2" spans="1:18" x14ac:dyDescent="0.2">
      <c r="A2" s="150" t="s">
        <v>1941</v>
      </c>
      <c r="B2" s="151" t="str">
        <f>'4. F40'!C2</f>
        <v>X</v>
      </c>
    </row>
    <row r="3" spans="1:18" x14ac:dyDescent="0.2">
      <c r="A3" s="150" t="s">
        <v>1942</v>
      </c>
      <c r="B3" s="151" t="str">
        <f>'4. F40'!C3</f>
        <v>X</v>
      </c>
    </row>
    <row r="4" spans="1:18" x14ac:dyDescent="0.2">
      <c r="A4" s="150" t="s">
        <v>1943</v>
      </c>
      <c r="B4" s="151" t="str">
        <f>'4. F40'!C4</f>
        <v>X</v>
      </c>
    </row>
    <row r="5" spans="1:18" x14ac:dyDescent="0.2">
      <c r="A5" s="150" t="s">
        <v>1944</v>
      </c>
      <c r="B5" s="151" t="str">
        <f>'4. F40'!C5</f>
        <v>X</v>
      </c>
    </row>
    <row r="6" spans="1:18" x14ac:dyDescent="0.2">
      <c r="A6" s="150" t="s">
        <v>1945</v>
      </c>
      <c r="B6" s="151" t="str">
        <f>'4. F40'!C6</f>
        <v>X</v>
      </c>
    </row>
    <row r="7" spans="1:18" x14ac:dyDescent="0.2">
      <c r="A7" s="150" t="s">
        <v>1946</v>
      </c>
      <c r="B7" s="153">
        <f>'4. F40'!C7</f>
        <v>2022</v>
      </c>
    </row>
    <row r="9" spans="1:18" x14ac:dyDescent="0.2">
      <c r="A9" s="2" t="s">
        <v>2231</v>
      </c>
    </row>
    <row r="11" spans="1:18" ht="13.9" customHeight="1" x14ac:dyDescent="0.2">
      <c r="A11" s="202"/>
      <c r="B11" s="203"/>
      <c r="C11" s="204"/>
      <c r="D11" s="204"/>
      <c r="E11" s="204" t="s">
        <v>2232</v>
      </c>
      <c r="F11" s="204"/>
      <c r="G11" s="204"/>
      <c r="H11" s="203"/>
      <c r="I11" s="204"/>
      <c r="J11" s="204"/>
      <c r="K11" s="204" t="s">
        <v>2233</v>
      </c>
      <c r="L11" s="204"/>
      <c r="M11" s="204"/>
      <c r="N11" s="205" t="s">
        <v>2234</v>
      </c>
      <c r="O11" s="206"/>
    </row>
    <row r="12" spans="1:18" ht="14.45" customHeight="1" x14ac:dyDescent="0.2">
      <c r="A12" s="207" t="s">
        <v>2235</v>
      </c>
      <c r="B12" s="208"/>
      <c r="C12" s="209"/>
      <c r="D12" s="209"/>
      <c r="E12" s="209"/>
      <c r="F12" s="209"/>
      <c r="G12" s="209"/>
      <c r="H12" s="210"/>
      <c r="I12" s="211"/>
      <c r="J12" s="211" t="s">
        <v>2236</v>
      </c>
      <c r="K12" s="211"/>
      <c r="L12" s="211"/>
      <c r="M12" s="211"/>
      <c r="N12" s="208"/>
      <c r="O12" s="212"/>
    </row>
    <row r="13" spans="1:18" x14ac:dyDescent="0.2">
      <c r="A13" s="213"/>
      <c r="B13" s="214" t="s">
        <v>2237</v>
      </c>
      <c r="C13" s="213" t="s">
        <v>2238</v>
      </c>
      <c r="D13" s="213" t="s">
        <v>2239</v>
      </c>
      <c r="E13" s="213" t="s">
        <v>2240</v>
      </c>
      <c r="F13" s="213" t="s">
        <v>2241</v>
      </c>
      <c r="G13" s="213" t="s">
        <v>2242</v>
      </c>
      <c r="H13" s="213" t="s">
        <v>2237</v>
      </c>
      <c r="I13" s="213" t="s">
        <v>2243</v>
      </c>
      <c r="J13" s="213" t="s">
        <v>2244</v>
      </c>
      <c r="K13" s="213" t="s">
        <v>2240</v>
      </c>
      <c r="L13" s="213" t="s">
        <v>2241</v>
      </c>
      <c r="M13" s="213" t="s">
        <v>2242</v>
      </c>
      <c r="N13" s="213" t="s">
        <v>2237</v>
      </c>
      <c r="O13" s="213" t="s">
        <v>2242</v>
      </c>
    </row>
    <row r="14" spans="1:18" s="174" customFormat="1" ht="42" customHeight="1" x14ac:dyDescent="0.2">
      <c r="A14" s="154">
        <v>0</v>
      </c>
      <c r="B14" s="154">
        <v>1</v>
      </c>
      <c r="C14" s="154">
        <v>2</v>
      </c>
      <c r="D14" s="154">
        <v>3</v>
      </c>
      <c r="E14" s="154">
        <v>4</v>
      </c>
      <c r="F14" s="154">
        <v>5</v>
      </c>
      <c r="G14" s="154" t="s">
        <v>1947</v>
      </c>
      <c r="H14" s="154">
        <v>6</v>
      </c>
      <c r="I14" s="154">
        <v>7</v>
      </c>
      <c r="J14" s="154">
        <v>8</v>
      </c>
      <c r="K14" s="154">
        <v>9</v>
      </c>
      <c r="L14" s="154">
        <v>10</v>
      </c>
      <c r="M14" s="154" t="s">
        <v>1948</v>
      </c>
      <c r="N14" s="154" t="s">
        <v>1949</v>
      </c>
      <c r="O14" s="154" t="s">
        <v>1950</v>
      </c>
      <c r="Q14" s="156"/>
      <c r="R14" s="157"/>
    </row>
    <row r="15" spans="1:18" s="151" customFormat="1" x14ac:dyDescent="0.2">
      <c r="A15" s="158" t="s">
        <v>2245</v>
      </c>
      <c r="B15" s="158"/>
      <c r="C15" s="158"/>
      <c r="D15" s="158"/>
      <c r="E15" s="158"/>
      <c r="F15" s="158"/>
      <c r="G15" s="158"/>
      <c r="H15" s="158"/>
      <c r="I15" s="158"/>
      <c r="J15" s="158"/>
      <c r="K15" s="158"/>
      <c r="L15" s="158"/>
      <c r="M15" s="158"/>
      <c r="N15" s="158"/>
      <c r="O15" s="158"/>
      <c r="R15" s="152"/>
    </row>
    <row r="16" spans="1:18" x14ac:dyDescent="0.2">
      <c r="A16" s="175" t="s">
        <v>1968</v>
      </c>
      <c r="B16" s="176">
        <f>ROUND(SUMIF('Trial Balance'!S:S,A16,'Trial Balance'!H:H),0)</f>
        <v>0</v>
      </c>
      <c r="C16" s="176">
        <f>ROUND(SUMIF('Trial Balance'!S:S,A16,'Trial Balance'!I:I),0)</f>
        <v>0</v>
      </c>
      <c r="D16" s="177"/>
      <c r="E16" s="176">
        <f>ROUND(SUMIF('Trial Balance'!S:S,A16,'Trial Balance'!J:J),0)</f>
        <v>0</v>
      </c>
      <c r="F16" s="177"/>
      <c r="G16" s="176">
        <f t="shared" ref="G16:G22" si="0">B16+C16+D16-E16-F16</f>
        <v>0</v>
      </c>
      <c r="H16" s="176">
        <f>-ROUND(SUMIF('Trial Balance'!T:T,A16,'Trial Balance'!H:H),0)</f>
        <v>0</v>
      </c>
      <c r="I16" s="176">
        <f>ROUND(SUMIF('Trial Balance'!T:T,A16,'Trial Balance'!J:J),0)</f>
        <v>0</v>
      </c>
      <c r="J16" s="177"/>
      <c r="K16" s="176">
        <f>ROUND(SUMIF('Trial Balance'!T:T,A16,'Trial Balance'!I:I),0)</f>
        <v>0</v>
      </c>
      <c r="L16" s="177"/>
      <c r="M16" s="176">
        <f t="shared" ref="M16:M22" si="1">H16+I16-K16</f>
        <v>0</v>
      </c>
      <c r="N16" s="176">
        <f t="shared" ref="N16:N22" si="2">B16-H16</f>
        <v>0</v>
      </c>
      <c r="O16" s="176">
        <f t="shared" ref="O16:O22" si="3">G16-M16</f>
        <v>0</v>
      </c>
    </row>
    <row r="17" spans="1:18" x14ac:dyDescent="0.2">
      <c r="A17" s="175" t="s">
        <v>1969</v>
      </c>
      <c r="B17" s="176">
        <f>ROUND(SUMIF('Trial Balance'!S:S,A17,'Trial Balance'!H:H),0)</f>
        <v>0</v>
      </c>
      <c r="C17" s="176">
        <f>ROUND(SUMIF('Trial Balance'!S:S,A17,'Trial Balance'!I:I),0)</f>
        <v>0</v>
      </c>
      <c r="D17" s="177"/>
      <c r="E17" s="176">
        <f>ROUND(SUMIF('Trial Balance'!S:S,A17,'Trial Balance'!J:J),0)</f>
        <v>0</v>
      </c>
      <c r="F17" s="177"/>
      <c r="G17" s="176">
        <f t="shared" si="0"/>
        <v>0</v>
      </c>
      <c r="H17" s="176">
        <f>-ROUND(SUMIF('Trial Balance'!T:T,A17,'Trial Balance'!H:H),0)</f>
        <v>0</v>
      </c>
      <c r="I17" s="176">
        <f>ROUND(SUMIF('Trial Balance'!T:T,A17,'Trial Balance'!J:J),0)</f>
        <v>0</v>
      </c>
      <c r="J17" s="177"/>
      <c r="K17" s="176">
        <f>ROUND(SUMIF('Trial Balance'!T:T,A17,'Trial Balance'!I:I),0)</f>
        <v>0</v>
      </c>
      <c r="L17" s="177"/>
      <c r="M17" s="176">
        <f t="shared" si="1"/>
        <v>0</v>
      </c>
      <c r="N17" s="176">
        <f t="shared" si="2"/>
        <v>0</v>
      </c>
      <c r="O17" s="176">
        <f t="shared" si="3"/>
        <v>0</v>
      </c>
    </row>
    <row r="18" spans="1:18" x14ac:dyDescent="0.2">
      <c r="A18" s="175" t="s">
        <v>1971</v>
      </c>
      <c r="B18" s="176">
        <f>ROUND(SUMIF('Trial Balance'!S:S,A18,'Trial Balance'!H:H),0)</f>
        <v>0</v>
      </c>
      <c r="C18" s="176">
        <f>ROUND(SUMIF('Trial Balance'!S:S,A18,'Trial Balance'!I:I),0)</f>
        <v>0</v>
      </c>
      <c r="D18" s="177"/>
      <c r="E18" s="176">
        <f>ROUND(SUMIF('Trial Balance'!S:S,A18,'Trial Balance'!J:J),0)</f>
        <v>0</v>
      </c>
      <c r="F18" s="177"/>
      <c r="G18" s="176">
        <f t="shared" si="0"/>
        <v>0</v>
      </c>
      <c r="H18" s="176">
        <f>-ROUND(SUMIF('Trial Balance'!T:T,A18,'Trial Balance'!H:H),0)</f>
        <v>0</v>
      </c>
      <c r="I18" s="176">
        <f>ROUND(SUMIF('Trial Balance'!T:T,A18,'Trial Balance'!J:J),0)</f>
        <v>0</v>
      </c>
      <c r="J18" s="177"/>
      <c r="K18" s="176">
        <f>ROUND(SUMIF('Trial Balance'!T:T,A18,'Trial Balance'!I:I),0)</f>
        <v>0</v>
      </c>
      <c r="L18" s="177"/>
      <c r="M18" s="176">
        <f t="shared" si="1"/>
        <v>0</v>
      </c>
      <c r="N18" s="176">
        <f t="shared" si="2"/>
        <v>0</v>
      </c>
      <c r="O18" s="176">
        <f t="shared" si="3"/>
        <v>0</v>
      </c>
    </row>
    <row r="19" spans="1:18" x14ac:dyDescent="0.2">
      <c r="A19" s="175" t="s">
        <v>1970</v>
      </c>
      <c r="B19" s="176">
        <f>ROUND(SUMIF('Trial Balance'!S:S,A19,'Trial Balance'!H:H),0)</f>
        <v>0</v>
      </c>
      <c r="C19" s="176">
        <f>ROUND(SUMIF('Trial Balance'!S:S,A19,'Trial Balance'!I:I),0)</f>
        <v>0</v>
      </c>
      <c r="D19" s="177"/>
      <c r="E19" s="176">
        <f>ROUND(SUMIF('Trial Balance'!S:S,A19,'Trial Balance'!J:J),0)</f>
        <v>0</v>
      </c>
      <c r="F19" s="177"/>
      <c r="G19" s="176">
        <f t="shared" si="0"/>
        <v>0</v>
      </c>
      <c r="H19" s="176">
        <f>-ROUND(SUMIF('Trial Balance'!T:T,A19,'Trial Balance'!H:H),0)</f>
        <v>0</v>
      </c>
      <c r="I19" s="176">
        <f>ROUND(SUMIF('Trial Balance'!T:T,A19,'Trial Balance'!J:J),0)</f>
        <v>0</v>
      </c>
      <c r="J19" s="177"/>
      <c r="K19" s="176">
        <f>ROUND(SUMIF('Trial Balance'!T:T,A19,'Trial Balance'!I:I),0)</f>
        <v>0</v>
      </c>
      <c r="L19" s="177"/>
      <c r="M19" s="176">
        <f t="shared" si="1"/>
        <v>0</v>
      </c>
      <c r="N19" s="176">
        <f t="shared" si="2"/>
        <v>0</v>
      </c>
      <c r="O19" s="176">
        <f t="shared" si="3"/>
        <v>0</v>
      </c>
    </row>
    <row r="20" spans="1:18" x14ac:dyDescent="0.2">
      <c r="A20" s="175" t="s">
        <v>1972</v>
      </c>
      <c r="B20" s="176">
        <f>ROUND(SUMIF('Trial Balance'!S:S,A20,'Trial Balance'!H:H),0)</f>
        <v>0</v>
      </c>
      <c r="C20" s="176">
        <f>ROUND(SUMIF('Trial Balance'!S:S,A20,'Trial Balance'!I:I),0)</f>
        <v>0</v>
      </c>
      <c r="D20" s="177"/>
      <c r="E20" s="176">
        <f>ROUND(SUMIF('Trial Balance'!S:S,A20,'Trial Balance'!J:J),0)</f>
        <v>0</v>
      </c>
      <c r="F20" s="177"/>
      <c r="G20" s="176">
        <f t="shared" si="0"/>
        <v>0</v>
      </c>
      <c r="H20" s="176">
        <f>-ROUND(SUMIF('Trial Balance'!T:T,A20,'Trial Balance'!H:H),0)</f>
        <v>0</v>
      </c>
      <c r="I20" s="176">
        <f>ROUND(SUMIF('Trial Balance'!T:T,A20,'Trial Balance'!J:J),0)</f>
        <v>0</v>
      </c>
      <c r="J20" s="177"/>
      <c r="K20" s="176">
        <f>ROUND(SUMIF('Trial Balance'!T:T,A20,'Trial Balance'!I:I),0)</f>
        <v>0</v>
      </c>
      <c r="L20" s="177"/>
      <c r="M20" s="176">
        <f t="shared" si="1"/>
        <v>0</v>
      </c>
      <c r="N20" s="176">
        <f t="shared" si="2"/>
        <v>0</v>
      </c>
      <c r="O20" s="176">
        <f t="shared" si="3"/>
        <v>0</v>
      </c>
    </row>
    <row r="21" spans="1:18" x14ac:dyDescent="0.2">
      <c r="A21" s="175" t="s">
        <v>2027</v>
      </c>
      <c r="B21" s="176">
        <f>ROUND(SUMIF('Trial Balance'!S:S,A21,'Trial Balance'!H:H),0)</f>
        <v>0</v>
      </c>
      <c r="C21" s="176">
        <f>ROUND(SUMIF('Trial Balance'!S:S,A21,'Trial Balance'!I:I),0)</f>
        <v>0</v>
      </c>
      <c r="D21" s="177"/>
      <c r="E21" s="176">
        <f>ROUND(SUMIF('Trial Balance'!S:S,A21,'Trial Balance'!J:J),0)</f>
        <v>0</v>
      </c>
      <c r="F21" s="177"/>
      <c r="G21" s="176">
        <f t="shared" si="0"/>
        <v>0</v>
      </c>
      <c r="H21" s="176">
        <f>-ROUND(SUMIF('Trial Balance'!T:T,A21,'Trial Balance'!H:H),0)</f>
        <v>0</v>
      </c>
      <c r="I21" s="176">
        <f>ROUND(SUMIF('Trial Balance'!T:T,A21,'Trial Balance'!J:J),0)</f>
        <v>0</v>
      </c>
      <c r="J21" s="177"/>
      <c r="K21" s="176">
        <f>ROUND(SUMIF('Trial Balance'!T:T,A21,'Trial Balance'!I:I),0)</f>
        <v>0</v>
      </c>
      <c r="L21" s="177"/>
      <c r="M21" s="176">
        <f t="shared" si="1"/>
        <v>0</v>
      </c>
      <c r="N21" s="176">
        <f t="shared" si="2"/>
        <v>0</v>
      </c>
      <c r="O21" s="176">
        <f t="shared" si="3"/>
        <v>0</v>
      </c>
    </row>
    <row r="22" spans="1:18" s="151" customFormat="1" x14ac:dyDescent="0.2">
      <c r="A22" s="158" t="s">
        <v>2246</v>
      </c>
      <c r="B22" s="159">
        <f>SUM(B16:B21)</f>
        <v>0</v>
      </c>
      <c r="C22" s="159">
        <f>SUM(C16:C21)</f>
        <v>0</v>
      </c>
      <c r="D22" s="160">
        <f>SUM(D16:D21)</f>
        <v>0</v>
      </c>
      <c r="E22" s="159">
        <f>SUM(E16:E21)</f>
        <v>0</v>
      </c>
      <c r="F22" s="160"/>
      <c r="G22" s="159">
        <f t="shared" si="0"/>
        <v>0</v>
      </c>
      <c r="H22" s="159">
        <f>SUM(H16:H21)</f>
        <v>0</v>
      </c>
      <c r="I22" s="159">
        <f>SUM(I16:I21)</f>
        <v>0</v>
      </c>
      <c r="J22" s="160">
        <f>SUM(J16:J21)</f>
        <v>0</v>
      </c>
      <c r="K22" s="159">
        <f>SUM(K16:K21)</f>
        <v>0</v>
      </c>
      <c r="L22" s="160"/>
      <c r="M22" s="159">
        <f t="shared" si="1"/>
        <v>0</v>
      </c>
      <c r="N22" s="159">
        <f t="shared" si="2"/>
        <v>0</v>
      </c>
      <c r="O22" s="159">
        <f t="shared" si="3"/>
        <v>0</v>
      </c>
      <c r="Q22" s="161"/>
      <c r="R22" s="162"/>
    </row>
    <row r="23" spans="1:18" x14ac:dyDescent="0.2">
      <c r="A23" s="175"/>
      <c r="B23" s="176"/>
      <c r="C23" s="176"/>
      <c r="D23" s="177"/>
      <c r="E23" s="176"/>
      <c r="F23" s="177"/>
      <c r="G23" s="176"/>
      <c r="H23" s="176"/>
      <c r="I23" s="176"/>
      <c r="J23" s="177"/>
      <c r="K23" s="176"/>
      <c r="L23" s="177"/>
      <c r="M23" s="176"/>
      <c r="N23" s="176"/>
      <c r="O23" s="176"/>
      <c r="Q23" s="161"/>
      <c r="R23" s="162"/>
    </row>
    <row r="24" spans="1:18" s="151" customFormat="1" x14ac:dyDescent="0.2">
      <c r="A24" s="158" t="s">
        <v>2247</v>
      </c>
      <c r="B24" s="159"/>
      <c r="C24" s="159"/>
      <c r="D24" s="160"/>
      <c r="E24" s="159"/>
      <c r="F24" s="160"/>
      <c r="G24" s="159"/>
      <c r="H24" s="159">
        <f>G24</f>
        <v>0</v>
      </c>
      <c r="I24" s="159"/>
      <c r="J24" s="160"/>
      <c r="K24" s="159"/>
      <c r="L24" s="160"/>
      <c r="M24" s="159"/>
      <c r="N24" s="159"/>
      <c r="O24" s="159"/>
      <c r="Q24" s="161"/>
      <c r="R24" s="162"/>
    </row>
    <row r="25" spans="1:18" x14ac:dyDescent="0.2">
      <c r="A25" s="175" t="s">
        <v>1973</v>
      </c>
      <c r="B25" s="176">
        <f>ROUND(SUMIF('Trial Balance'!S:S,A25,'Trial Balance'!H:H),0)</f>
        <v>0</v>
      </c>
      <c r="C25" s="176">
        <f>ROUND(SUMIF('Trial Balance'!S:S,A25,'Trial Balance'!I:I),0)</f>
        <v>0</v>
      </c>
      <c r="D25" s="177"/>
      <c r="E25" s="176">
        <f>ROUND(SUMIF('Trial Balance'!S:S,A25,'Trial Balance'!J:J),0)</f>
        <v>0</v>
      </c>
      <c r="F25" s="177"/>
      <c r="G25" s="176">
        <f>B25+C25+D25-E25-F25</f>
        <v>0</v>
      </c>
      <c r="H25" s="176">
        <f>-ROUND(SUMIF('Trial Balance'!T:T,A25,'Trial Balance'!H:H),0)</f>
        <v>0</v>
      </c>
      <c r="I25" s="176">
        <f>ROUND(SUMIF('Trial Balance'!T:T,A25,'Trial Balance'!J:J),0)</f>
        <v>0</v>
      </c>
      <c r="J25" s="177"/>
      <c r="K25" s="176">
        <f>ROUND(SUMIF('Trial Balance'!T:T,A25,'Trial Balance'!I:I),0)</f>
        <v>0</v>
      </c>
      <c r="L25" s="177"/>
      <c r="M25" s="176">
        <f t="shared" ref="M25:M37" si="4">H25+I25-K25</f>
        <v>0</v>
      </c>
      <c r="N25" s="176">
        <f t="shared" ref="N25:N37" si="5">B25-H25</f>
        <v>0</v>
      </c>
      <c r="O25" s="176">
        <f t="shared" ref="O25:O37" si="6">G25-M25</f>
        <v>0</v>
      </c>
      <c r="Q25" s="161"/>
      <c r="R25" s="162"/>
    </row>
    <row r="26" spans="1:18" x14ac:dyDescent="0.2">
      <c r="A26" s="175" t="s">
        <v>65</v>
      </c>
      <c r="B26" s="176">
        <f>ROUND(SUMIF('Trial Balance'!S:S,A26,'Trial Balance'!H:H),0)</f>
        <v>0</v>
      </c>
      <c r="C26" s="176">
        <f>ROUND(SUMIF('Trial Balance'!S:S,A26,'Trial Balance'!I:I),0)</f>
        <v>0</v>
      </c>
      <c r="D26" s="177"/>
      <c r="E26" s="176">
        <f>ROUND(SUMIF('Trial Balance'!S:S,A26,'Trial Balance'!J:J),0)</f>
        <v>0</v>
      </c>
      <c r="F26" s="177"/>
      <c r="G26" s="176">
        <f t="shared" ref="G26:G36" si="7">B26+C26+D26-E26-F26</f>
        <v>0</v>
      </c>
      <c r="H26" s="176">
        <f>-ROUND(SUMIF('Trial Balance'!T:T,A26,'Trial Balance'!H:H),0)</f>
        <v>0</v>
      </c>
      <c r="I26" s="176">
        <f>ROUND(SUMIF('Trial Balance'!T:T,A26,'Trial Balance'!J:J),0)</f>
        <v>0</v>
      </c>
      <c r="J26" s="177"/>
      <c r="K26" s="176">
        <f>ROUND(SUMIF('Trial Balance'!T:T,A26,'Trial Balance'!I:I),0)</f>
        <v>0</v>
      </c>
      <c r="L26" s="177"/>
      <c r="M26" s="176">
        <f t="shared" si="4"/>
        <v>0</v>
      </c>
      <c r="N26" s="176">
        <f t="shared" si="5"/>
        <v>0</v>
      </c>
      <c r="O26" s="176">
        <f t="shared" si="6"/>
        <v>0</v>
      </c>
      <c r="Q26" s="161"/>
      <c r="R26" s="162"/>
    </row>
    <row r="27" spans="1:18" x14ac:dyDescent="0.2">
      <c r="A27" s="175" t="s">
        <v>1974</v>
      </c>
      <c r="B27" s="176">
        <f>ROUND(SUMIF('Trial Balance'!S:S,A27,'Trial Balance'!H:H),0)</f>
        <v>0</v>
      </c>
      <c r="C27" s="176">
        <f>ROUND(SUMIF('Trial Balance'!S:S,A27,'Trial Balance'!I:I),0)</f>
        <v>0</v>
      </c>
      <c r="D27" s="177"/>
      <c r="E27" s="176">
        <f>ROUND(SUMIF('Trial Balance'!S:S,A27,'Trial Balance'!J:J),0)</f>
        <v>0</v>
      </c>
      <c r="F27" s="177"/>
      <c r="G27" s="176">
        <f t="shared" si="7"/>
        <v>0</v>
      </c>
      <c r="H27" s="176">
        <f>-ROUND(SUMIF('Trial Balance'!T:T,A27,'Trial Balance'!H:H),0)</f>
        <v>0</v>
      </c>
      <c r="I27" s="176">
        <f>ROUND(SUMIF('Trial Balance'!T:T,A27,'Trial Balance'!J:J),0)</f>
        <v>0</v>
      </c>
      <c r="J27" s="177"/>
      <c r="K27" s="176">
        <f>ROUND(SUMIF('Trial Balance'!T:T,A27,'Trial Balance'!I:I),0)</f>
        <v>0</v>
      </c>
      <c r="L27" s="177"/>
      <c r="M27" s="176">
        <f t="shared" si="4"/>
        <v>0</v>
      </c>
      <c r="N27" s="176">
        <f t="shared" si="5"/>
        <v>0</v>
      </c>
      <c r="O27" s="176">
        <f t="shared" si="6"/>
        <v>0</v>
      </c>
      <c r="Q27" s="161"/>
      <c r="R27" s="162"/>
    </row>
    <row r="28" spans="1:18" x14ac:dyDescent="0.2">
      <c r="A28" s="175" t="s">
        <v>1975</v>
      </c>
      <c r="B28" s="176">
        <f>ROUND(SUMIF('Trial Balance'!S:S,A28,'Trial Balance'!H:H),0)</f>
        <v>0</v>
      </c>
      <c r="C28" s="176">
        <f>ROUND(SUMIF('Trial Balance'!S:S,A28,'Trial Balance'!I:I),0)</f>
        <v>0</v>
      </c>
      <c r="D28" s="177"/>
      <c r="E28" s="176">
        <f>ROUND(SUMIF('Trial Balance'!S:S,A28,'Trial Balance'!J:J),0)</f>
        <v>0</v>
      </c>
      <c r="F28" s="177"/>
      <c r="G28" s="176">
        <f t="shared" si="7"/>
        <v>0</v>
      </c>
      <c r="H28" s="176">
        <f>-ROUND(SUMIF('Trial Balance'!T:T,A28,'Trial Balance'!H:H),0)</f>
        <v>0</v>
      </c>
      <c r="I28" s="176">
        <f>ROUND(SUMIF('Trial Balance'!T:T,A28,'Trial Balance'!J:J),0)</f>
        <v>0</v>
      </c>
      <c r="J28" s="177"/>
      <c r="K28" s="176">
        <f>ROUND(SUMIF('Trial Balance'!T:T,A28,'Trial Balance'!I:I),0)</f>
        <v>0</v>
      </c>
      <c r="L28" s="177"/>
      <c r="M28" s="176">
        <f t="shared" si="4"/>
        <v>0</v>
      </c>
      <c r="N28" s="176">
        <f t="shared" si="5"/>
        <v>0</v>
      </c>
      <c r="O28" s="176">
        <f t="shared" si="6"/>
        <v>0</v>
      </c>
      <c r="Q28" s="161"/>
      <c r="R28" s="162"/>
    </row>
    <row r="29" spans="1:18" x14ac:dyDescent="0.2">
      <c r="A29" s="175" t="s">
        <v>2248</v>
      </c>
      <c r="B29" s="176">
        <f>ROUND(SUMIF('Trial Balance'!S:S,A29,'Trial Balance'!H:H),0)</f>
        <v>0</v>
      </c>
      <c r="C29" s="176">
        <f>ROUND(SUMIF('Trial Balance'!S:S,A29,'Trial Balance'!I:I),0)</f>
        <v>0</v>
      </c>
      <c r="D29" s="177"/>
      <c r="E29" s="176">
        <f>ROUND(SUMIF('Trial Balance'!S:S,A29,'Trial Balance'!J:J),0)</f>
        <v>0</v>
      </c>
      <c r="F29" s="177"/>
      <c r="G29" s="176">
        <f t="shared" si="7"/>
        <v>0</v>
      </c>
      <c r="H29" s="176">
        <f>-ROUND(SUMIF('Trial Balance'!T:T,A29,'Trial Balance'!H:H),0)</f>
        <v>0</v>
      </c>
      <c r="I29" s="176">
        <f>ROUND(SUMIF('Trial Balance'!T:T,A29,'Trial Balance'!J:J),0)</f>
        <v>0</v>
      </c>
      <c r="J29" s="177"/>
      <c r="K29" s="176">
        <f>ROUND(SUMIF('Trial Balance'!T:T,A29,'Trial Balance'!I:I),0)</f>
        <v>0</v>
      </c>
      <c r="L29" s="177"/>
      <c r="M29" s="176">
        <f t="shared" si="4"/>
        <v>0</v>
      </c>
      <c r="N29" s="176">
        <f t="shared" si="5"/>
        <v>0</v>
      </c>
      <c r="O29" s="176">
        <f t="shared" si="6"/>
        <v>0</v>
      </c>
      <c r="Q29" s="161"/>
      <c r="R29" s="162"/>
    </row>
    <row r="30" spans="1:18" x14ac:dyDescent="0.2">
      <c r="A30" s="175" t="s">
        <v>1976</v>
      </c>
      <c r="B30" s="176">
        <f>ROUND(SUMIF('Trial Balance'!S:S,A30,'Trial Balance'!H:H),0)</f>
        <v>0</v>
      </c>
      <c r="C30" s="176">
        <f>ROUND(SUMIF('Trial Balance'!S:S,A30,'Trial Balance'!I:I),0)</f>
        <v>0</v>
      </c>
      <c r="D30" s="177"/>
      <c r="E30" s="176">
        <f>ROUND(SUMIF('Trial Balance'!S:S,A30,'Trial Balance'!J:J),0)</f>
        <v>0</v>
      </c>
      <c r="F30" s="177"/>
      <c r="G30" s="176">
        <f t="shared" si="7"/>
        <v>0</v>
      </c>
      <c r="H30" s="176">
        <f>-ROUND(SUMIF('Trial Balance'!T:T,A30,'Trial Balance'!H:H),0)</f>
        <v>0</v>
      </c>
      <c r="I30" s="176">
        <f>ROUND(SUMIF('Trial Balance'!T:T,A30,'Trial Balance'!J:J),0)</f>
        <v>0</v>
      </c>
      <c r="J30" s="177"/>
      <c r="K30" s="176">
        <f>ROUND(SUMIF('Trial Balance'!T:T,A30,'Trial Balance'!I:I),0)</f>
        <v>0</v>
      </c>
      <c r="L30" s="177"/>
      <c r="M30" s="176">
        <f t="shared" si="4"/>
        <v>0</v>
      </c>
      <c r="N30" s="176">
        <f t="shared" si="5"/>
        <v>0</v>
      </c>
      <c r="O30" s="176">
        <f t="shared" si="6"/>
        <v>0</v>
      </c>
      <c r="Q30" s="161"/>
      <c r="R30" s="162"/>
    </row>
    <row r="31" spans="1:18" x14ac:dyDescent="0.2">
      <c r="A31" s="175" t="s">
        <v>1979</v>
      </c>
      <c r="B31" s="176">
        <f>ROUND(SUMIF('Trial Balance'!S:S,A31,'Trial Balance'!H:H),0)</f>
        <v>0</v>
      </c>
      <c r="C31" s="176">
        <f>ROUND(SUMIF('Trial Balance'!S:S,A31,'Trial Balance'!I:I),0)</f>
        <v>0</v>
      </c>
      <c r="D31" s="177"/>
      <c r="E31" s="176">
        <f>ROUND(SUMIF('Trial Balance'!S:S,A31,'Trial Balance'!J:J),0)</f>
        <v>0</v>
      </c>
      <c r="F31" s="177"/>
      <c r="G31" s="176">
        <f t="shared" si="7"/>
        <v>0</v>
      </c>
      <c r="H31" s="176">
        <f>-ROUND(SUMIF('Trial Balance'!T:T,A31,'Trial Balance'!H:H),0)</f>
        <v>0</v>
      </c>
      <c r="I31" s="176">
        <f>ROUND(SUMIF('Trial Balance'!T:T,A31,'Trial Balance'!J:J),0)</f>
        <v>0</v>
      </c>
      <c r="J31" s="177"/>
      <c r="K31" s="176">
        <f>ROUND(SUMIF('Trial Balance'!T:T,A31,'Trial Balance'!I:I),0)</f>
        <v>0</v>
      </c>
      <c r="L31" s="177"/>
      <c r="M31" s="176">
        <f t="shared" si="4"/>
        <v>0</v>
      </c>
      <c r="N31" s="176">
        <f t="shared" si="5"/>
        <v>0</v>
      </c>
      <c r="O31" s="176">
        <f t="shared" si="6"/>
        <v>0</v>
      </c>
      <c r="Q31" s="161"/>
      <c r="R31" s="162"/>
    </row>
    <row r="32" spans="1:18" x14ac:dyDescent="0.2">
      <c r="A32" s="175" t="s">
        <v>1980</v>
      </c>
      <c r="B32" s="176">
        <f>ROUND(SUMIF('Trial Balance'!S:S,A32,'Trial Balance'!H:H),0)</f>
        <v>0</v>
      </c>
      <c r="C32" s="176">
        <f>ROUND(SUMIF('Trial Balance'!S:S,A32,'Trial Balance'!I:I),0)</f>
        <v>0</v>
      </c>
      <c r="D32" s="177"/>
      <c r="E32" s="176">
        <f>ROUND(SUMIF('Trial Balance'!S:S,A32,'Trial Balance'!J:J),0)</f>
        <v>0</v>
      </c>
      <c r="F32" s="177"/>
      <c r="G32" s="176">
        <f t="shared" si="7"/>
        <v>0</v>
      </c>
      <c r="H32" s="176">
        <f>-ROUND(SUMIF('Trial Balance'!T:T,A32,'Trial Balance'!H:H),0)</f>
        <v>0</v>
      </c>
      <c r="I32" s="176">
        <f>ROUND(SUMIF('Trial Balance'!T:T,A32,'Trial Balance'!J:J),0)</f>
        <v>0</v>
      </c>
      <c r="J32" s="177"/>
      <c r="K32" s="176">
        <f>ROUND(SUMIF('Trial Balance'!T:T,A32,'Trial Balance'!I:I),0)</f>
        <v>0</v>
      </c>
      <c r="L32" s="177"/>
      <c r="M32" s="176">
        <f t="shared" si="4"/>
        <v>0</v>
      </c>
      <c r="N32" s="176">
        <f t="shared" si="5"/>
        <v>0</v>
      </c>
      <c r="O32" s="176">
        <f t="shared" si="6"/>
        <v>0</v>
      </c>
      <c r="Q32" s="161"/>
      <c r="R32" s="162"/>
    </row>
    <row r="33" spans="1:18" x14ac:dyDescent="0.2">
      <c r="A33" s="175" t="s">
        <v>1977</v>
      </c>
      <c r="B33" s="176">
        <f>ROUND(SUMIF('Trial Balance'!S:S,A33,'Trial Balance'!H:H),0)</f>
        <v>0</v>
      </c>
      <c r="C33" s="176">
        <f>ROUND(SUMIF('Trial Balance'!S:S,A33,'Trial Balance'!I:I),0)</f>
        <v>0</v>
      </c>
      <c r="D33" s="177"/>
      <c r="E33" s="176">
        <f>ROUND(SUMIF('Trial Balance'!S:S,A33,'Trial Balance'!J:J),0)</f>
        <v>0</v>
      </c>
      <c r="F33" s="177"/>
      <c r="G33" s="176">
        <f t="shared" si="7"/>
        <v>0</v>
      </c>
      <c r="H33" s="176">
        <f>-ROUND(SUMIF('Trial Balance'!T:T,A33,'Trial Balance'!H:H),0)</f>
        <v>0</v>
      </c>
      <c r="I33" s="176">
        <f>ROUND(SUMIF('Trial Balance'!T:T,A33,'Trial Balance'!J:J),0)</f>
        <v>0</v>
      </c>
      <c r="J33" s="177"/>
      <c r="K33" s="176">
        <f>ROUND(SUMIF('Trial Balance'!T:T,A33,'Trial Balance'!I:I),0)</f>
        <v>0</v>
      </c>
      <c r="L33" s="177"/>
      <c r="M33" s="176">
        <f t="shared" si="4"/>
        <v>0</v>
      </c>
      <c r="N33" s="176">
        <f t="shared" si="5"/>
        <v>0</v>
      </c>
      <c r="O33" s="176">
        <f t="shared" si="6"/>
        <v>0</v>
      </c>
      <c r="Q33" s="161"/>
      <c r="R33" s="162"/>
    </row>
    <row r="34" spans="1:18" x14ac:dyDescent="0.2">
      <c r="A34" s="175" t="s">
        <v>1978</v>
      </c>
      <c r="B34" s="176">
        <f>ROUND(SUMIF('Trial Balance'!S:S,A34,'Trial Balance'!H:H),0)</f>
        <v>0</v>
      </c>
      <c r="C34" s="176">
        <f>ROUND(SUMIF('Trial Balance'!S:S,A34,'Trial Balance'!I:I),0)</f>
        <v>0</v>
      </c>
      <c r="D34" s="177"/>
      <c r="E34" s="176">
        <f>ROUND(SUMIF('Trial Balance'!S:S,A34,'Trial Balance'!J:J),0)</f>
        <v>0</v>
      </c>
      <c r="F34" s="177"/>
      <c r="G34" s="176">
        <f t="shared" si="7"/>
        <v>0</v>
      </c>
      <c r="H34" s="176">
        <f>-ROUND(SUMIF('Trial Balance'!T:T,A34,'Trial Balance'!H:H),0)</f>
        <v>0</v>
      </c>
      <c r="I34" s="176">
        <f>ROUND(SUMIF('Trial Balance'!T:T,A34,'Trial Balance'!J:J),0)</f>
        <v>0</v>
      </c>
      <c r="J34" s="177"/>
      <c r="K34" s="176">
        <f>ROUND(SUMIF('Trial Balance'!T:T,A34,'Trial Balance'!I:I),0)</f>
        <v>0</v>
      </c>
      <c r="L34" s="177"/>
      <c r="M34" s="176">
        <f t="shared" si="4"/>
        <v>0</v>
      </c>
      <c r="N34" s="176">
        <f t="shared" si="5"/>
        <v>0</v>
      </c>
      <c r="O34" s="176">
        <f t="shared" si="6"/>
        <v>0</v>
      </c>
      <c r="Q34" s="161"/>
      <c r="R34" s="162"/>
    </row>
    <row r="35" spans="1:18" x14ac:dyDescent="0.2">
      <c r="A35" s="175" t="s">
        <v>2249</v>
      </c>
      <c r="B35" s="176">
        <f>ROUND(SUMIF('Trial Balance'!S:S,A35,'Trial Balance'!H:H),0)</f>
        <v>0</v>
      </c>
      <c r="C35" s="176">
        <f>ROUND(SUMIF('Trial Balance'!S:S,A35,'Trial Balance'!I:I),0)</f>
        <v>0</v>
      </c>
      <c r="D35" s="177"/>
      <c r="E35" s="176">
        <f>ROUND(SUMIF('Trial Balance'!S:S,A35,'Trial Balance'!J:J),0)</f>
        <v>0</v>
      </c>
      <c r="F35" s="177"/>
      <c r="G35" s="176">
        <f t="shared" si="7"/>
        <v>0</v>
      </c>
      <c r="H35" s="176">
        <f>-ROUND(SUMIF('Trial Balance'!T:T,A35,'Trial Balance'!H:H),0)</f>
        <v>0</v>
      </c>
      <c r="I35" s="176">
        <f>ROUND(SUMIF('Trial Balance'!T:T,A35,'Trial Balance'!J:J),0)</f>
        <v>0</v>
      </c>
      <c r="J35" s="177"/>
      <c r="K35" s="176">
        <f>ROUND(SUMIF('Trial Balance'!T:T,A35,'Trial Balance'!I:I),0)</f>
        <v>0</v>
      </c>
      <c r="L35" s="177"/>
      <c r="M35" s="176">
        <f t="shared" si="4"/>
        <v>0</v>
      </c>
      <c r="N35" s="176">
        <f t="shared" si="5"/>
        <v>0</v>
      </c>
      <c r="O35" s="176">
        <f t="shared" si="6"/>
        <v>0</v>
      </c>
      <c r="Q35" s="161"/>
      <c r="R35" s="162"/>
    </row>
    <row r="36" spans="1:18" x14ac:dyDescent="0.2">
      <c r="A36" s="175" t="s">
        <v>2026</v>
      </c>
      <c r="B36" s="176">
        <f>ROUND(SUMIF('Trial Balance'!S:S,A36,'Trial Balance'!H:H),0)</f>
        <v>0</v>
      </c>
      <c r="C36" s="176">
        <f>ROUND(SUMIF('Trial Balance'!S:S,A36,'Trial Balance'!I:I),0)</f>
        <v>0</v>
      </c>
      <c r="D36" s="177"/>
      <c r="E36" s="176">
        <f>ROUND(SUMIF('Trial Balance'!S:S,A36,'Trial Balance'!J:J),0)</f>
        <v>0</v>
      </c>
      <c r="F36" s="177"/>
      <c r="G36" s="176">
        <f t="shared" si="7"/>
        <v>0</v>
      </c>
      <c r="H36" s="176">
        <f>-ROUND(SUMIF('Trial Balance'!T:T,A36,'Trial Balance'!H:H),0)</f>
        <v>0</v>
      </c>
      <c r="I36" s="176">
        <f>ROUND(SUMIF('Trial Balance'!T:T,A36,'Trial Balance'!J:J),0)</f>
        <v>0</v>
      </c>
      <c r="J36" s="177"/>
      <c r="K36" s="176">
        <f>ROUND(SUMIF('Trial Balance'!T:T,A36,'Trial Balance'!I:I),0)</f>
        <v>0</v>
      </c>
      <c r="L36" s="177"/>
      <c r="M36" s="176">
        <f t="shared" si="4"/>
        <v>0</v>
      </c>
      <c r="N36" s="176">
        <f t="shared" si="5"/>
        <v>0</v>
      </c>
      <c r="O36" s="176">
        <f t="shared" si="6"/>
        <v>0</v>
      </c>
      <c r="Q36" s="161"/>
      <c r="R36" s="162"/>
    </row>
    <row r="37" spans="1:18" s="151" customFormat="1" x14ac:dyDescent="0.2">
      <c r="A37" s="158" t="s">
        <v>2250</v>
      </c>
      <c r="B37" s="159">
        <f>SUM(B25:B36)</f>
        <v>0</v>
      </c>
      <c r="C37" s="159">
        <f t="shared" ref="C37:I37" si="8">SUM(C25:C36)</f>
        <v>0</v>
      </c>
      <c r="D37" s="160">
        <f t="shared" si="8"/>
        <v>0</v>
      </c>
      <c r="E37" s="159">
        <f t="shared" si="8"/>
        <v>0</v>
      </c>
      <c r="F37" s="160">
        <f t="shared" si="8"/>
        <v>0</v>
      </c>
      <c r="G37" s="159">
        <f t="shared" si="8"/>
        <v>0</v>
      </c>
      <c r="H37" s="159">
        <f t="shared" si="8"/>
        <v>0</v>
      </c>
      <c r="I37" s="159">
        <f t="shared" si="8"/>
        <v>0</v>
      </c>
      <c r="J37" s="160"/>
      <c r="K37" s="159">
        <f t="shared" ref="K37" si="9">SUM(K25:K36)</f>
        <v>0</v>
      </c>
      <c r="L37" s="160"/>
      <c r="M37" s="159">
        <f t="shared" si="4"/>
        <v>0</v>
      </c>
      <c r="N37" s="159">
        <f t="shared" si="5"/>
        <v>0</v>
      </c>
      <c r="O37" s="159">
        <f t="shared" si="6"/>
        <v>0</v>
      </c>
      <c r="Q37" s="163"/>
      <c r="R37" s="162"/>
    </row>
    <row r="38" spans="1:18" x14ac:dyDescent="0.2">
      <c r="A38" s="175"/>
      <c r="B38" s="176"/>
      <c r="C38" s="176"/>
      <c r="D38" s="177"/>
      <c r="E38" s="176"/>
      <c r="F38" s="177"/>
      <c r="G38" s="176"/>
      <c r="H38" s="176"/>
      <c r="I38" s="176"/>
      <c r="J38" s="177"/>
      <c r="K38" s="176"/>
      <c r="L38" s="177"/>
      <c r="M38" s="176"/>
      <c r="N38" s="176"/>
      <c r="O38" s="176"/>
      <c r="Q38" s="161"/>
      <c r="R38" s="162"/>
    </row>
    <row r="39" spans="1:18" s="151" customFormat="1" x14ac:dyDescent="0.2">
      <c r="A39" s="158" t="s">
        <v>2251</v>
      </c>
      <c r="B39" s="159"/>
      <c r="C39" s="159"/>
      <c r="D39" s="160"/>
      <c r="E39" s="159"/>
      <c r="F39" s="160"/>
      <c r="G39" s="159"/>
      <c r="H39" s="159"/>
      <c r="I39" s="159"/>
      <c r="J39" s="160"/>
      <c r="K39" s="159"/>
      <c r="L39" s="160"/>
      <c r="M39" s="159"/>
      <c r="N39" s="159"/>
      <c r="O39" s="159"/>
      <c r="Q39" s="161"/>
      <c r="R39" s="162"/>
    </row>
    <row r="40" spans="1:18" x14ac:dyDescent="0.2">
      <c r="A40" s="175" t="s">
        <v>1981</v>
      </c>
      <c r="B40" s="176">
        <f>ROUND(SUMIF('Trial Balance'!S:S,A40,'Trial Balance'!H:H),0)</f>
        <v>0</v>
      </c>
      <c r="C40" s="176">
        <f>ROUND(SUMIF('Trial Balance'!S:S,A40,'Trial Balance'!I:I),0)</f>
        <v>0</v>
      </c>
      <c r="D40" s="177"/>
      <c r="E40" s="176">
        <f>ROUND(SUMIF('Trial Balance'!S:S,A40,'Trial Balance'!J:J),0)</f>
        <v>0</v>
      </c>
      <c r="F40" s="177"/>
      <c r="G40" s="176">
        <f t="shared" ref="G40:G45" si="10">B40+C40+D40-E40-F40</f>
        <v>0</v>
      </c>
      <c r="H40" s="176">
        <f>-ROUND(SUMIF('Trial Balance'!T:T,A40,'Trial Balance'!H:H),0)</f>
        <v>0</v>
      </c>
      <c r="I40" s="176">
        <f>ROUND(SUMIF('Trial Balance'!T:T,A40,'Trial Balance'!J:J),0)</f>
        <v>0</v>
      </c>
      <c r="J40" s="177"/>
      <c r="K40" s="176">
        <f>ROUND(SUMIF('Trial Balance'!T:T,A40,'Trial Balance'!I:I),0)</f>
        <v>0</v>
      </c>
      <c r="L40" s="177"/>
      <c r="M40" s="176">
        <f t="shared" ref="M40:M45" si="11">H40+I40-K40</f>
        <v>0</v>
      </c>
      <c r="N40" s="176">
        <f t="shared" ref="N40:N46" si="12">B40-H40</f>
        <v>0</v>
      </c>
      <c r="O40" s="176">
        <f t="shared" ref="O40:O46" si="13">G40-M40</f>
        <v>0</v>
      </c>
      <c r="Q40" s="161"/>
      <c r="R40" s="162"/>
    </row>
    <row r="41" spans="1:18" x14ac:dyDescent="0.2">
      <c r="A41" s="175" t="s">
        <v>1983</v>
      </c>
      <c r="B41" s="176">
        <f>ROUND(SUMIF('Trial Balance'!S:S,A41,'Trial Balance'!H:H),0)</f>
        <v>0</v>
      </c>
      <c r="C41" s="176">
        <f>ROUND(SUMIF('Trial Balance'!S:S,A41,'Trial Balance'!I:I),0)</f>
        <v>0</v>
      </c>
      <c r="D41" s="177"/>
      <c r="E41" s="176">
        <f>ROUND(SUMIF('Trial Balance'!S:S,A41,'Trial Balance'!J:J),0)</f>
        <v>0</v>
      </c>
      <c r="F41" s="177"/>
      <c r="G41" s="176">
        <f t="shared" si="10"/>
        <v>0</v>
      </c>
      <c r="H41" s="176">
        <f>-ROUND(SUMIF('Trial Balance'!T:T,A41,'Trial Balance'!H:H),0)</f>
        <v>0</v>
      </c>
      <c r="I41" s="176">
        <f>ROUND(SUMIF('Trial Balance'!T:T,A41,'Trial Balance'!J:J),0)</f>
        <v>0</v>
      </c>
      <c r="J41" s="177"/>
      <c r="K41" s="176">
        <f>ROUND(SUMIF('Trial Balance'!T:T,A41,'Trial Balance'!I:I),0)</f>
        <v>0</v>
      </c>
      <c r="L41" s="177"/>
      <c r="M41" s="176">
        <f t="shared" si="11"/>
        <v>0</v>
      </c>
      <c r="N41" s="176">
        <f t="shared" si="12"/>
        <v>0</v>
      </c>
      <c r="O41" s="176">
        <f t="shared" si="13"/>
        <v>0</v>
      </c>
      <c r="Q41" s="161"/>
      <c r="R41" s="162"/>
    </row>
    <row r="42" spans="1:18" x14ac:dyDescent="0.2">
      <c r="A42" s="175" t="s">
        <v>2252</v>
      </c>
      <c r="B42" s="176">
        <f>ROUND(SUMIF('Trial Balance'!S:S,A42,'Trial Balance'!H:H),0)</f>
        <v>0</v>
      </c>
      <c r="C42" s="176">
        <f>ROUND(SUMIF('Trial Balance'!S:S,A42,'Trial Balance'!I:I),0)</f>
        <v>0</v>
      </c>
      <c r="D42" s="177"/>
      <c r="E42" s="176">
        <f>ROUND(SUMIF('Trial Balance'!S:S,A42,'Trial Balance'!J:J),0)</f>
        <v>0</v>
      </c>
      <c r="F42" s="177"/>
      <c r="G42" s="176">
        <f t="shared" si="10"/>
        <v>0</v>
      </c>
      <c r="H42" s="176">
        <f>-ROUND(SUMIF('Trial Balance'!T:T,A42,'Trial Balance'!H:H),0)</f>
        <v>0</v>
      </c>
      <c r="I42" s="176">
        <f>ROUND(SUMIF('Trial Balance'!T:T,A42,'Trial Balance'!J:J),0)</f>
        <v>0</v>
      </c>
      <c r="J42" s="177"/>
      <c r="K42" s="176">
        <f>ROUND(SUMIF('Trial Balance'!T:T,A42,'Trial Balance'!I:I),0)</f>
        <v>0</v>
      </c>
      <c r="L42" s="177"/>
      <c r="M42" s="176">
        <f t="shared" si="11"/>
        <v>0</v>
      </c>
      <c r="N42" s="176">
        <f t="shared" si="12"/>
        <v>0</v>
      </c>
      <c r="O42" s="176">
        <f t="shared" si="13"/>
        <v>0</v>
      </c>
      <c r="Q42" s="161"/>
      <c r="R42" s="162"/>
    </row>
    <row r="43" spans="1:18" x14ac:dyDescent="0.2">
      <c r="A43" s="175" t="s">
        <v>2253</v>
      </c>
      <c r="B43" s="176">
        <f>ROUND(SUMIF('Trial Balance'!S:S,A43,'Trial Balance'!H:H),0)</f>
        <v>0</v>
      </c>
      <c r="C43" s="176">
        <f>ROUND(SUMIF('Trial Balance'!S:S,A43,'Trial Balance'!I:I),0)</f>
        <v>0</v>
      </c>
      <c r="D43" s="177"/>
      <c r="E43" s="176">
        <f>ROUND(SUMIF('Trial Balance'!S:S,A43,'Trial Balance'!J:J),0)</f>
        <v>0</v>
      </c>
      <c r="F43" s="177"/>
      <c r="G43" s="176">
        <f t="shared" si="10"/>
        <v>0</v>
      </c>
      <c r="H43" s="176">
        <f>-ROUND(SUMIF('Trial Balance'!T:T,A43,'Trial Balance'!H:H),0)</f>
        <v>0</v>
      </c>
      <c r="I43" s="176">
        <f>ROUND(SUMIF('Trial Balance'!T:T,A43,'Trial Balance'!J:J),0)</f>
        <v>0</v>
      </c>
      <c r="J43" s="177"/>
      <c r="K43" s="176">
        <f>ROUND(SUMIF('Trial Balance'!T:T,A43,'Trial Balance'!I:I),0)</f>
        <v>0</v>
      </c>
      <c r="L43" s="177"/>
      <c r="M43" s="176">
        <f t="shared" si="11"/>
        <v>0</v>
      </c>
      <c r="N43" s="176">
        <f t="shared" si="12"/>
        <v>0</v>
      </c>
      <c r="O43" s="176">
        <f t="shared" si="13"/>
        <v>0</v>
      </c>
      <c r="Q43" s="161"/>
      <c r="R43" s="162"/>
    </row>
    <row r="44" spans="1:18" x14ac:dyDescent="0.2">
      <c r="A44" s="175" t="s">
        <v>1982</v>
      </c>
      <c r="B44" s="176">
        <f>ROUND(SUMIF('Trial Balance'!S:S,A44,'Trial Balance'!H:H),0)</f>
        <v>0</v>
      </c>
      <c r="C44" s="176">
        <f>ROUND(SUMIF('Trial Balance'!S:S,A44,'Trial Balance'!I:I),0)</f>
        <v>0</v>
      </c>
      <c r="D44" s="177"/>
      <c r="E44" s="176">
        <f>ROUND(SUMIF('Trial Balance'!S:S,A44,'Trial Balance'!J:J),0)</f>
        <v>0</v>
      </c>
      <c r="F44" s="177"/>
      <c r="G44" s="176">
        <f t="shared" si="10"/>
        <v>0</v>
      </c>
      <c r="H44" s="176">
        <f>-ROUND(SUMIF('Trial Balance'!T:T,A44,'Trial Balance'!H:H),0)</f>
        <v>0</v>
      </c>
      <c r="I44" s="176">
        <f>ROUND(SUMIF('Trial Balance'!T:T,A44,'Trial Balance'!J:J),0)</f>
        <v>0</v>
      </c>
      <c r="J44" s="177"/>
      <c r="K44" s="176">
        <f>ROUND(SUMIF('Trial Balance'!T:T,A44,'Trial Balance'!I:I),0)</f>
        <v>0</v>
      </c>
      <c r="L44" s="177"/>
      <c r="M44" s="176">
        <f t="shared" si="11"/>
        <v>0</v>
      </c>
      <c r="N44" s="176">
        <f t="shared" si="12"/>
        <v>0</v>
      </c>
      <c r="O44" s="176">
        <f t="shared" si="13"/>
        <v>0</v>
      </c>
      <c r="Q44" s="161"/>
      <c r="R44" s="162"/>
    </row>
    <row r="45" spans="1:18" x14ac:dyDescent="0.2">
      <c r="A45" s="175" t="s">
        <v>1984</v>
      </c>
      <c r="B45" s="176">
        <f>ROUND(SUMIF('Trial Balance'!S:S,A45,'Trial Balance'!H:H),0)</f>
        <v>0</v>
      </c>
      <c r="C45" s="176">
        <f>ROUND(SUMIF('Trial Balance'!S:S,A45,'Trial Balance'!I:I),0)</f>
        <v>0</v>
      </c>
      <c r="D45" s="177"/>
      <c r="E45" s="176">
        <f>ROUND(SUMIF('Trial Balance'!S:S,A45,'Trial Balance'!J:J),0)</f>
        <v>0</v>
      </c>
      <c r="F45" s="177"/>
      <c r="G45" s="176">
        <f t="shared" si="10"/>
        <v>0</v>
      </c>
      <c r="H45" s="176">
        <f>-ROUND(SUMIF('Trial Balance'!T:T,A45,'Trial Balance'!H:H),0)</f>
        <v>0</v>
      </c>
      <c r="I45" s="176">
        <f>ROUND(SUMIF('Trial Balance'!T:T,A45,'Trial Balance'!J:J),0)</f>
        <v>0</v>
      </c>
      <c r="J45" s="177"/>
      <c r="K45" s="176">
        <f>ROUND(SUMIF('Trial Balance'!T:T,A45,'Trial Balance'!I:I),0)</f>
        <v>0</v>
      </c>
      <c r="L45" s="177"/>
      <c r="M45" s="176">
        <f t="shared" si="11"/>
        <v>0</v>
      </c>
      <c r="N45" s="176">
        <f t="shared" si="12"/>
        <v>0</v>
      </c>
      <c r="O45" s="176">
        <f t="shared" si="13"/>
        <v>0</v>
      </c>
      <c r="Q45" s="161"/>
      <c r="R45" s="162"/>
    </row>
    <row r="46" spans="1:18" s="151" customFormat="1" x14ac:dyDescent="0.2">
      <c r="A46" s="158" t="s">
        <v>2254</v>
      </c>
      <c r="B46" s="159">
        <f>SUM(B40:B45)</f>
        <v>0</v>
      </c>
      <c r="C46" s="159">
        <f>SUM(C40:C45)</f>
        <v>0</v>
      </c>
      <c r="D46" s="160"/>
      <c r="E46" s="159">
        <f>SUM(E40:E45)</f>
        <v>0</v>
      </c>
      <c r="F46" s="160"/>
      <c r="G46" s="159">
        <f>SUM(G40:G45)</f>
        <v>0</v>
      </c>
      <c r="H46" s="159">
        <f>SUM(H40:H45)</f>
        <v>0</v>
      </c>
      <c r="I46" s="159">
        <f t="shared" ref="I46:M46" si="14">SUM(I40:I45)</f>
        <v>0</v>
      </c>
      <c r="J46" s="160">
        <f t="shared" si="14"/>
        <v>0</v>
      </c>
      <c r="K46" s="159">
        <f t="shared" si="14"/>
        <v>0</v>
      </c>
      <c r="L46" s="160">
        <f t="shared" si="14"/>
        <v>0</v>
      </c>
      <c r="M46" s="159">
        <f t="shared" si="14"/>
        <v>0</v>
      </c>
      <c r="N46" s="159">
        <f t="shared" si="12"/>
        <v>0</v>
      </c>
      <c r="O46" s="159">
        <f t="shared" si="13"/>
        <v>0</v>
      </c>
      <c r="Q46" s="161"/>
      <c r="R46" s="162"/>
    </row>
    <row r="51" spans="1:20" x14ac:dyDescent="0.2">
      <c r="A51" s="151" t="s">
        <v>2255</v>
      </c>
    </row>
    <row r="53" spans="1:20" ht="24" x14ac:dyDescent="0.2">
      <c r="A53" s="164" t="s">
        <v>2256</v>
      </c>
      <c r="B53" s="164" t="s">
        <v>2237</v>
      </c>
      <c r="C53" s="164" t="s">
        <v>2229</v>
      </c>
      <c r="D53" s="164" t="s">
        <v>48</v>
      </c>
      <c r="E53" s="164" t="s">
        <v>2257</v>
      </c>
      <c r="G53" s="165" t="s">
        <v>2070</v>
      </c>
      <c r="H53" s="165" t="s">
        <v>2071</v>
      </c>
      <c r="I53" s="166" t="s">
        <v>2072</v>
      </c>
      <c r="J53" s="166" t="s">
        <v>2073</v>
      </c>
      <c r="K53" s="167" t="s">
        <v>159</v>
      </c>
      <c r="L53" s="167" t="s">
        <v>160</v>
      </c>
    </row>
    <row r="54" spans="1:20" x14ac:dyDescent="0.2">
      <c r="A54" s="175" t="s">
        <v>1968</v>
      </c>
      <c r="B54" s="176">
        <f>ABS(ROUND(SUMIF('Trial Balance'!S:S,T54,'Trial Balance'!H:H),0))</f>
        <v>0</v>
      </c>
      <c r="C54" s="176">
        <f>ABS(ROUND(SUMIF('Trial Balance'!S:S,T54,'Trial Balance'!J:J),0))</f>
        <v>0</v>
      </c>
      <c r="D54" s="176">
        <f>ABS(ROUND(SUMIF('Trial Balance'!S:S,T54,'Trial Balance'!I:I),0))</f>
        <v>0</v>
      </c>
      <c r="E54" s="176">
        <f>B54+C54-D54</f>
        <v>0</v>
      </c>
      <c r="T54" s="173" t="str">
        <f>A54&amp;" - "&amp;"ADJE"</f>
        <v>Set-up and development costs  - ADJE</v>
      </c>
    </row>
    <row r="55" spans="1:20" x14ac:dyDescent="0.2">
      <c r="A55" s="175" t="s">
        <v>1969</v>
      </c>
      <c r="B55" s="176">
        <f>ABS(ROUND(SUMIF('Trial Balance'!S:S,T55,'Trial Balance'!H:H),0))</f>
        <v>0</v>
      </c>
      <c r="C55" s="176">
        <f>ABS(ROUND(SUMIF('Trial Balance'!S:S,T55,'Trial Balance'!J:J),0))</f>
        <v>0</v>
      </c>
      <c r="D55" s="176">
        <f>ABS(ROUND(SUMIF('Trial Balance'!S:S,T55,'Trial Balance'!I:I),0))</f>
        <v>0</v>
      </c>
      <c r="E55" s="176">
        <f t="shared" ref="E55:E72" si="15">B55+C55-D55</f>
        <v>0</v>
      </c>
      <c r="T55" s="173" t="str">
        <f t="shared" ref="T55:T72" si="16">A55&amp;" - "&amp;"ADJE"</f>
        <v>Concessions, patents, trade marks, rights and similar assets and other intangible assets - ADJE</v>
      </c>
    </row>
    <row r="56" spans="1:20" x14ac:dyDescent="0.2">
      <c r="A56" s="175" t="s">
        <v>1970</v>
      </c>
      <c r="B56" s="176">
        <f>ABS(ROUND(SUMIF('Trial Balance'!S:S,T56,'Trial Balance'!H:H),0))</f>
        <v>0</v>
      </c>
      <c r="C56" s="176">
        <f>ABS(ROUND(SUMIF('Trial Balance'!S:S,T56,'Trial Balance'!J:J),0))</f>
        <v>0</v>
      </c>
      <c r="D56" s="176">
        <f>ABS(ROUND(SUMIF('Trial Balance'!S:S,T56,'Trial Balance'!I:I),0))</f>
        <v>0</v>
      </c>
      <c r="E56" s="176">
        <f t="shared" si="15"/>
        <v>0</v>
      </c>
      <c r="T56" s="173" t="str">
        <f t="shared" si="16"/>
        <v>Intangible assets for exploration and valuation of mineral resources - ADJE</v>
      </c>
    </row>
    <row r="57" spans="1:20" x14ac:dyDescent="0.2">
      <c r="A57" s="175" t="s">
        <v>1972</v>
      </c>
      <c r="B57" s="176">
        <f>ABS(ROUND(SUMIF('Trial Balance'!S:S,T57,'Trial Balance'!H:H),0))</f>
        <v>0</v>
      </c>
      <c r="C57" s="176">
        <f>ABS(ROUND(SUMIF('Trial Balance'!S:S,T57,'Trial Balance'!J:J),0))</f>
        <v>0</v>
      </c>
      <c r="D57" s="176">
        <f>ABS(ROUND(SUMIF('Trial Balance'!S:S,T57,'Trial Balance'!I:I),0))</f>
        <v>0</v>
      </c>
      <c r="E57" s="176">
        <f t="shared" si="15"/>
        <v>0</v>
      </c>
      <c r="T57" s="173" t="str">
        <f t="shared" si="16"/>
        <v>Other intangible assets - ADJE</v>
      </c>
    </row>
    <row r="58" spans="1:20" x14ac:dyDescent="0.2">
      <c r="A58" s="175" t="s">
        <v>1971</v>
      </c>
      <c r="B58" s="176">
        <f>ABS(ROUND(SUMIF('Trial Balance'!S:S,T58,'Trial Balance'!H:H),0))</f>
        <v>0</v>
      </c>
      <c r="C58" s="176">
        <f>ABS(ROUND(SUMIF('Trial Balance'!S:S,T58,'Trial Balance'!J:J),0))</f>
        <v>0</v>
      </c>
      <c r="D58" s="176">
        <f>ABS(ROUND(SUMIF('Trial Balance'!S:S,T58,'Trial Balance'!I:I),0))</f>
        <v>0</v>
      </c>
      <c r="E58" s="176">
        <f t="shared" si="15"/>
        <v>0</v>
      </c>
      <c r="T58" s="173" t="str">
        <f t="shared" si="16"/>
        <v>Goodwill - ADJE</v>
      </c>
    </row>
    <row r="59" spans="1:20" x14ac:dyDescent="0.2">
      <c r="A59" s="158" t="s">
        <v>2246</v>
      </c>
      <c r="B59" s="159">
        <f>SUM(B54:B58)</f>
        <v>0</v>
      </c>
      <c r="C59" s="159">
        <f t="shared" ref="C59:E59" si="17">SUM(C54:C58)</f>
        <v>0</v>
      </c>
      <c r="D59" s="159">
        <f t="shared" si="17"/>
        <v>0</v>
      </c>
      <c r="E59" s="159">
        <f t="shared" si="17"/>
        <v>0</v>
      </c>
      <c r="G59" s="178">
        <f>N22-B59</f>
        <v>0</v>
      </c>
      <c r="H59" s="178">
        <f>O22-E59</f>
        <v>0</v>
      </c>
      <c r="I59" s="168">
        <f>'1. F10'!D13</f>
        <v>0</v>
      </c>
      <c r="J59" s="168">
        <f>'1. F10'!E13</f>
        <v>0</v>
      </c>
      <c r="K59" s="169">
        <f>G59-I59</f>
        <v>0</v>
      </c>
      <c r="L59" s="169">
        <f>H59-J59</f>
        <v>0</v>
      </c>
    </row>
    <row r="60" spans="1:20" x14ac:dyDescent="0.2">
      <c r="A60" s="175" t="s">
        <v>1973</v>
      </c>
      <c r="B60" s="176">
        <f>ABS(ROUND(SUMIF('Trial Balance'!S:S,T60,'Trial Balance'!H:H),0))</f>
        <v>0</v>
      </c>
      <c r="C60" s="176">
        <f>ABS(ROUND(SUMIF('Trial Balance'!S:S,T60,'Trial Balance'!J:J),0))</f>
        <v>0</v>
      </c>
      <c r="D60" s="176">
        <f>ABS(ROUND(SUMIF('Trial Balance'!S:S,T60,'Trial Balance'!I:I),0))</f>
        <v>0</v>
      </c>
      <c r="E60" s="176">
        <f t="shared" si="15"/>
        <v>0</v>
      </c>
      <c r="T60" s="173" t="str">
        <f t="shared" si="16"/>
        <v>Land and land improvements - ADJE</v>
      </c>
    </row>
    <row r="61" spans="1:20" x14ac:dyDescent="0.2">
      <c r="A61" s="175" t="s">
        <v>65</v>
      </c>
      <c r="B61" s="176">
        <f>ABS(ROUND(SUMIF('Trial Balance'!S:S,T61,'Trial Balance'!H:H),0))</f>
        <v>0</v>
      </c>
      <c r="C61" s="176">
        <f>ABS(ROUND(SUMIF('Trial Balance'!S:S,T61,'Trial Balance'!J:J),0))</f>
        <v>0</v>
      </c>
      <c r="D61" s="176">
        <f>ABS(ROUND(SUMIF('Trial Balance'!S:S,T61,'Trial Balance'!I:I),0))</f>
        <v>0</v>
      </c>
      <c r="E61" s="176">
        <f t="shared" si="15"/>
        <v>0</v>
      </c>
      <c r="T61" s="173" t="str">
        <f t="shared" si="16"/>
        <v>Buildings - ADJE</v>
      </c>
    </row>
    <row r="62" spans="1:20" x14ac:dyDescent="0.2">
      <c r="A62" s="175" t="s">
        <v>1974</v>
      </c>
      <c r="B62" s="176">
        <f>ABS(ROUND(SUMIF('Trial Balance'!S:S,T62,'Trial Balance'!H:H),0))</f>
        <v>0</v>
      </c>
      <c r="C62" s="176">
        <f>ABS(ROUND(SUMIF('Trial Balance'!S:S,T62,'Trial Balance'!J:J),0))</f>
        <v>0</v>
      </c>
      <c r="D62" s="176">
        <f>ABS(ROUND(SUMIF('Trial Balance'!S:S,T62,'Trial Balance'!I:I),0))</f>
        <v>0</v>
      </c>
      <c r="E62" s="176">
        <f t="shared" si="15"/>
        <v>0</v>
      </c>
      <c r="T62" s="173" t="str">
        <f t="shared" si="16"/>
        <v>Technical equipment and machinery  - ADJE</v>
      </c>
    </row>
    <row r="63" spans="1:20" x14ac:dyDescent="0.2">
      <c r="A63" s="175" t="s">
        <v>1975</v>
      </c>
      <c r="B63" s="176">
        <f>ABS(ROUND(SUMIF('Trial Balance'!S:S,T63,'Trial Balance'!H:H),0))</f>
        <v>0</v>
      </c>
      <c r="C63" s="176">
        <f>ABS(ROUND(SUMIF('Trial Balance'!S:S,T63,'Trial Balance'!J:J),0))</f>
        <v>0</v>
      </c>
      <c r="D63" s="176">
        <f>ABS(ROUND(SUMIF('Trial Balance'!S:S,T63,'Trial Balance'!I:I),0))</f>
        <v>0</v>
      </c>
      <c r="E63" s="176">
        <f t="shared" si="15"/>
        <v>0</v>
      </c>
      <c r="T63" s="173" t="str">
        <f t="shared" si="16"/>
        <v>Other fixtures, tools and furniture - ADJE</v>
      </c>
    </row>
    <row r="64" spans="1:20" x14ac:dyDescent="0.2">
      <c r="A64" s="175" t="s">
        <v>2248</v>
      </c>
      <c r="B64" s="176">
        <f>ABS(ROUND(SUMIF('Trial Balance'!S:S,T64,'Trial Balance'!H:H),0))</f>
        <v>0</v>
      </c>
      <c r="C64" s="176">
        <f>ABS(ROUND(SUMIF('Trial Balance'!S:S,T64,'Trial Balance'!J:J),0))</f>
        <v>0</v>
      </c>
      <c r="D64" s="176">
        <f>ABS(ROUND(SUMIF('Trial Balance'!S:S,T64,'Trial Balance'!I:I),0))</f>
        <v>0</v>
      </c>
      <c r="E64" s="176">
        <f t="shared" si="15"/>
        <v>0</v>
      </c>
      <c r="T64" s="173" t="str">
        <f t="shared" si="16"/>
        <v>Investment property – land - ADJE</v>
      </c>
    </row>
    <row r="65" spans="1:20" x14ac:dyDescent="0.2">
      <c r="A65" s="175" t="s">
        <v>1977</v>
      </c>
      <c r="B65" s="176">
        <f>ABS(ROUND(SUMIF('Trial Balance'!S:S,T65,'Trial Balance'!H:H),0))</f>
        <v>0</v>
      </c>
      <c r="C65" s="176">
        <f>ABS(ROUND(SUMIF('Trial Balance'!S:S,T65,'Trial Balance'!J:J),0))</f>
        <v>0</v>
      </c>
      <c r="D65" s="176">
        <f>ABS(ROUND(SUMIF('Trial Balance'!S:S,T65,'Trial Balance'!I:I),0))</f>
        <v>0</v>
      </c>
      <c r="E65" s="176">
        <f t="shared" si="15"/>
        <v>0</v>
      </c>
      <c r="T65" s="173" t="str">
        <f t="shared" si="16"/>
        <v>Tangible assets for exploration and valuation of mineral resources - ADJE</v>
      </c>
    </row>
    <row r="66" spans="1:20" x14ac:dyDescent="0.2">
      <c r="A66" s="175" t="s">
        <v>1978</v>
      </c>
      <c r="B66" s="176">
        <f>ABS(ROUND(SUMIF('Trial Balance'!S:S,T66,'Trial Balance'!H:H),0))</f>
        <v>0</v>
      </c>
      <c r="C66" s="176">
        <f>ABS(ROUND(SUMIF('Trial Balance'!S:S,T66,'Trial Balance'!J:J),0))</f>
        <v>0</v>
      </c>
      <c r="D66" s="176">
        <f>ABS(ROUND(SUMIF('Trial Balance'!S:S,T66,'Trial Balance'!I:I),0))</f>
        <v>0</v>
      </c>
      <c r="E66" s="176">
        <f t="shared" si="15"/>
        <v>0</v>
      </c>
      <c r="T66" s="173" t="str">
        <f t="shared" si="16"/>
        <v>Bearer biological assets – plantations - ADJE</v>
      </c>
    </row>
    <row r="67" spans="1:20" x14ac:dyDescent="0.2">
      <c r="A67" s="175" t="s">
        <v>1979</v>
      </c>
      <c r="B67" s="176">
        <f>ABS(ROUND(SUMIF('Trial Balance'!S:S,T67,'Trial Balance'!H:H),0))</f>
        <v>0</v>
      </c>
      <c r="C67" s="176">
        <f>ABS(ROUND(SUMIF('Trial Balance'!S:S,T67,'Trial Balance'!J:J),0))</f>
        <v>0</v>
      </c>
      <c r="D67" s="176">
        <f>ABS(ROUND(SUMIF('Trial Balance'!S:S,T67,'Trial Balance'!I:I),0))</f>
        <v>0</v>
      </c>
      <c r="E67" s="176">
        <f t="shared" si="15"/>
        <v>0</v>
      </c>
      <c r="T67" s="173" t="str">
        <f t="shared" si="16"/>
        <v>Tangible assets in progress - ADJE</v>
      </c>
    </row>
    <row r="68" spans="1:20" x14ac:dyDescent="0.2">
      <c r="A68" s="175" t="s">
        <v>1980</v>
      </c>
      <c r="B68" s="176">
        <f>ABS(ROUND(SUMIF('Trial Balance'!S:S,T68,'Trial Balance'!H:H),0))</f>
        <v>0</v>
      </c>
      <c r="C68" s="176">
        <f>ABS(ROUND(SUMIF('Trial Balance'!S:S,T68,'Trial Balance'!J:J),0))</f>
        <v>0</v>
      </c>
      <c r="D68" s="176">
        <f>ABS(ROUND(SUMIF('Trial Balance'!S:S,T68,'Trial Balance'!I:I),0))</f>
        <v>0</v>
      </c>
      <c r="E68" s="176">
        <f t="shared" si="15"/>
        <v>0</v>
      </c>
      <c r="T68" s="173" t="str">
        <f t="shared" si="16"/>
        <v>Investment property in progress - ADJE</v>
      </c>
    </row>
    <row r="69" spans="1:20" x14ac:dyDescent="0.2">
      <c r="A69" s="158" t="s">
        <v>2250</v>
      </c>
      <c r="B69" s="159">
        <f>SUM(B60:B68)</f>
        <v>0</v>
      </c>
      <c r="C69" s="159">
        <f t="shared" ref="C69:E69" si="18">SUM(C60:C68)</f>
        <v>0</v>
      </c>
      <c r="D69" s="159">
        <f t="shared" si="18"/>
        <v>0</v>
      </c>
      <c r="E69" s="159">
        <f t="shared" si="18"/>
        <v>0</v>
      </c>
      <c r="G69" s="178">
        <f>N37-B69</f>
        <v>0</v>
      </c>
      <c r="H69" s="178">
        <f>O37-E69</f>
        <v>0</v>
      </c>
      <c r="I69" s="168">
        <f>'1. F10'!D14</f>
        <v>0</v>
      </c>
      <c r="J69" s="168">
        <f>'1. F10'!E14</f>
        <v>0</v>
      </c>
      <c r="K69" s="169">
        <f>G69-I69</f>
        <v>0</v>
      </c>
      <c r="L69" s="169">
        <f>H69-J69</f>
        <v>0</v>
      </c>
    </row>
    <row r="70" spans="1:20" x14ac:dyDescent="0.2">
      <c r="A70" s="175" t="s">
        <v>1981</v>
      </c>
      <c r="B70" s="176">
        <f>ABS(ROUND(SUMIF('Trial Balance'!S:S,T70,'Trial Balance'!H:H),0))</f>
        <v>0</v>
      </c>
      <c r="C70" s="176">
        <f>ABS(ROUND(SUMIF('Trial Balance'!S:S,T70,'Trial Balance'!J:J),0))</f>
        <v>0</v>
      </c>
      <c r="D70" s="176">
        <f>ABS(ROUND(SUMIF('Trial Balance'!S:S,T70,'Trial Balance'!I:I),0))</f>
        <v>0</v>
      </c>
      <c r="E70" s="176">
        <f t="shared" si="15"/>
        <v>0</v>
      </c>
      <c r="T70" s="173" t="str">
        <f t="shared" si="16"/>
        <v>Shares in subsidiaries - ADJE</v>
      </c>
    </row>
    <row r="71" spans="1:20" x14ac:dyDescent="0.2">
      <c r="A71" s="175" t="s">
        <v>2252</v>
      </c>
      <c r="B71" s="176">
        <f>ABS(ROUND(SUMIF('Trial Balance'!S:S,T71,'Trial Balance'!H:H),0))</f>
        <v>0</v>
      </c>
      <c r="C71" s="176">
        <f>ABS(ROUND(SUMIF('Trial Balance'!S:S,T71,'Trial Balance'!J:J),0))</f>
        <v>0</v>
      </c>
      <c r="D71" s="176">
        <f>ABS(ROUND(SUMIF('Trial Balance'!S:S,T71,'Trial Balance'!I:I),0))</f>
        <v>0</v>
      </c>
      <c r="E71" s="176">
        <f t="shared" si="15"/>
        <v>0</v>
      </c>
      <c r="T71" s="173" t="str">
        <f t="shared" si="16"/>
        <v>Investments in associates and jointly controlled entities - ADJE</v>
      </c>
    </row>
    <row r="72" spans="1:20" x14ac:dyDescent="0.2">
      <c r="A72" s="175" t="s">
        <v>1982</v>
      </c>
      <c r="B72" s="176">
        <f>ABS(ROUND(SUMIF('Trial Balance'!S:S,T72,'Trial Balance'!H:H),0))</f>
        <v>0</v>
      </c>
      <c r="C72" s="176">
        <f>ABS(ROUND(SUMIF('Trial Balance'!S:S,T72,'Trial Balance'!J:J),0))</f>
        <v>0</v>
      </c>
      <c r="D72" s="176">
        <f>ABS(ROUND(SUMIF('Trial Balance'!S:S,T72,'Trial Balance'!I:I),0))</f>
        <v>0</v>
      </c>
      <c r="E72" s="176">
        <f t="shared" si="15"/>
        <v>0</v>
      </c>
      <c r="T72" s="173" t="str">
        <f t="shared" si="16"/>
        <v>Other investments  - ADJE</v>
      </c>
    </row>
    <row r="73" spans="1:20" x14ac:dyDescent="0.2">
      <c r="A73" s="158" t="s">
        <v>2254</v>
      </c>
      <c r="B73" s="159">
        <f>SUM(B70:B72)</f>
        <v>0</v>
      </c>
      <c r="C73" s="159">
        <f t="shared" ref="C73:E73" si="19">SUM(C70:C72)</f>
        <v>0</v>
      </c>
      <c r="D73" s="159">
        <f t="shared" si="19"/>
        <v>0</v>
      </c>
      <c r="E73" s="159">
        <f t="shared" si="19"/>
        <v>0</v>
      </c>
      <c r="G73" s="178">
        <f>N46-B73</f>
        <v>0</v>
      </c>
      <c r="H73" s="178">
        <f>O46-E73</f>
        <v>0</v>
      </c>
      <c r="I73" s="168">
        <f>'1. F10'!D15</f>
        <v>0</v>
      </c>
      <c r="J73" s="168">
        <f>'1. F10'!E15</f>
        <v>0</v>
      </c>
      <c r="K73" s="169">
        <f>G73-I73</f>
        <v>0</v>
      </c>
      <c r="L73" s="169">
        <f>H73-J73</f>
        <v>0</v>
      </c>
    </row>
    <row r="74" spans="1:20" ht="12.75" thickBot="1" x14ac:dyDescent="0.25"/>
    <row r="75" spans="1:20" ht="12.75" thickBot="1" x14ac:dyDescent="0.25">
      <c r="A75" s="170" t="s">
        <v>2074</v>
      </c>
      <c r="B75" s="171">
        <f>B73+B70+B59</f>
        <v>0</v>
      </c>
      <c r="C75" s="171">
        <f>C73+C70+C59</f>
        <v>0</v>
      </c>
      <c r="D75" s="171">
        <f>D73+D70+D59</f>
        <v>0</v>
      </c>
      <c r="E75" s="172">
        <f>E73+E70+E59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Trial Balance</vt:lpstr>
      <vt:lpstr>Check if manual ADJE</vt:lpstr>
      <vt:lpstr>Check Criteria</vt:lpstr>
      <vt:lpstr>1. F10</vt:lpstr>
      <vt:lpstr>2. F20</vt:lpstr>
      <vt:lpstr>PL mapping Std</vt:lpstr>
      <vt:lpstr>3. F30</vt:lpstr>
      <vt:lpstr>4. F40</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Andrei Soare</cp:lastModifiedBy>
  <cp:lastPrinted>2023-02-01T11:56:58Z</cp:lastPrinted>
  <dcterms:created xsi:type="dcterms:W3CDTF">2023-01-27T08:22:38Z</dcterms:created>
  <dcterms:modified xsi:type="dcterms:W3CDTF">2024-02-23T12:16:59Z</dcterms:modified>
</cp:coreProperties>
</file>