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Updates 10.05.2023\New Version\"/>
    </mc:Choice>
  </mc:AlternateContent>
  <xr:revisionPtr revIDLastSave="0" documentId="13_ncr:1_{3A1D0094-2788-46B2-AB8B-E9A19F249EFD}" xr6:coauthVersionLast="47" xr6:coauthVersionMax="47" xr10:uidLastSave="{00000000-0000-0000-0000-000000000000}"/>
  <bookViews>
    <workbookView xWindow="-108" yWindow="-108" windowWidth="23256" windowHeight="11784" activeTab="2" xr2:uid="{00000000-000D-0000-FFFF-FFFF00000000}"/>
  </bookViews>
  <sheets>
    <sheet name="Trial Balance" sheetId="1" r:id="rId1"/>
    <sheet name="Check if manual ADJE" sheetId="2" r:id="rId2"/>
    <sheet name="Check Criteria" sheetId="24" r:id="rId3"/>
    <sheet name="1. F10" sheetId="3" r:id="rId4"/>
    <sheet name="2. F20" sheetId="4" r:id="rId5"/>
    <sheet name="3. F30" sheetId="5" r:id="rId6"/>
    <sheet name="4. F40" sheetId="23" r:id="rId7"/>
    <sheet name="5. SOCE" sheetId="7" r:id="rId8"/>
    <sheet name="6.SOCF" sheetId="8" r:id="rId9"/>
    <sheet name="N3 - NCA" sheetId="9" r:id="rId10"/>
    <sheet name="N4 - Inventories" sheetId="10" r:id="rId11"/>
    <sheet name="N5 - TR" sheetId="11" r:id="rId12"/>
    <sheet name="N7 - Cash" sheetId="12" r:id="rId13"/>
    <sheet name="N9 - TP" sheetId="13" r:id="rId14"/>
    <sheet name="N10 - Provisions" sheetId="14" r:id="rId15"/>
    <sheet name="N15 - Personnel" sheetId="15" r:id="rId16"/>
    <sheet name="N16 - Other OPEX" sheetId="16" r:id="rId17"/>
    <sheet name="BS Mapping std" sheetId="17" state="hidden" r:id="rId18"/>
    <sheet name="PL mapping Std" sheetId="18" state="hidden" r:id="rId19"/>
    <sheet name="F30 mapping" sheetId="19" state="hidden" r:id="rId20"/>
    <sheet name="F40 mapping" sheetId="20" state="hidden" r:id="rId21"/>
    <sheet name="for SOCE" sheetId="21" r:id="rId22"/>
    <sheet name="for CF captions" sheetId="22" state="hidden"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s>
  <definedNames>
    <definedName name="_" localSheetId="18" hidden="1">{#N/A,#N/A,FALSE,"Ventes V.P. V.U.";#N/A,#N/A,FALSE,"Les Concurences";#N/A,#N/A,FALSE,"DACIA"}</definedName>
    <definedName name="_" hidden="1">{#N/A,#N/A,FALSE,"Ventes V.P. V.U.";#N/A,#N/A,FALSE,"Les Concurences";#N/A,#N/A,FALSE,"DACIA"}</definedName>
    <definedName name="__"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9" hidden="1">{"AS",#N/A,FALSE,"Dec_BS";"LIAB",#N/A,FALSE,"Dec_BS"}</definedName>
    <definedName name="_______________bs1" localSheetId="20" hidden="1">{"AS",#N/A,FALSE,"Dec_BS";"LIAB",#N/A,FALSE,"Dec_BS"}</definedName>
    <definedName name="_______________bs1" localSheetId="18" hidden="1">{"AS",#N/A,FALSE,"Dec_BS";"LIAB",#N/A,FALSE,"Dec_BS"}</definedName>
    <definedName name="_______________bs1" hidden="1">{"AS",#N/A,FALSE,"Dec_BS";"LIAB",#N/A,FALSE,"Dec_BS"}</definedName>
    <definedName name="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9" hidden="1">{"AS",#N/A,FALSE,"Dec_BS";"LIAB",#N/A,FALSE,"Dec_BS"}</definedName>
    <definedName name="____________bs1" localSheetId="20" hidden="1">{"AS",#N/A,FALSE,"Dec_BS";"LIAB",#N/A,FALSE,"Dec_BS"}</definedName>
    <definedName name="____________bs1" localSheetId="18" hidden="1">{"AS",#N/A,FALSE,"Dec_BS";"LIAB",#N/A,FALSE,"Dec_BS"}</definedName>
    <definedName name="____________bs1" hidden="1">{"AS",#N/A,FALSE,"Dec_BS";"LIAB",#N/A,FALSE,"Dec_BS"}</definedName>
    <definedName name="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9" hidden="1">{"AS",#N/A,FALSE,"Dec_BS";"LIAB",#N/A,FALSE,"Dec_BS"}</definedName>
    <definedName name="_________bs1" localSheetId="20" hidden="1">{"AS",#N/A,FALSE,"Dec_BS";"LIAB",#N/A,FALSE,"Dec_BS"}</definedName>
    <definedName name="_________bs1" localSheetId="18" hidden="1">{"AS",#N/A,FALSE,"Dec_BS";"LIAB",#N/A,FALSE,"Dec_BS"}</definedName>
    <definedName name="_________bs1" hidden="1">{"AS",#N/A,FALSE,"Dec_BS";"LIAB",#N/A,FALSE,"Dec_BS"}</definedName>
    <definedName name="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9" hidden="1">{"AS",#N/A,FALSE,"Dec_BS";"LIAB",#N/A,FALSE,"Dec_BS"}</definedName>
    <definedName name="________bs1" localSheetId="20" hidden="1">{"AS",#N/A,FALSE,"Dec_BS";"LIAB",#N/A,FALSE,"Dec_BS"}</definedName>
    <definedName name="________bs1" localSheetId="18" hidden="1">{"AS",#N/A,FALSE,"Dec_BS";"LIAB",#N/A,FALSE,"Dec_BS"}</definedName>
    <definedName name="________bs1" hidden="1">{"AS",#N/A,FALSE,"Dec_BS";"LIAB",#N/A,FALSE,"Dec_BS"}</definedName>
    <definedName name="________CP0705" localSheetId="20" hidden="1">{"'Sheet1'!$A$1:$AI$34","'Sheet1'!$A$1:$AI$31","'Sheet1'!$B$2:$AM$25"}</definedName>
    <definedName name="________CP0705" hidden="1">{"'Sheet1'!$A$1:$AI$34","'Sheet1'!$A$1:$AI$31","'Sheet1'!$B$2:$AM$25"}</definedName>
    <definedName name="_______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20" hidden="1">{"'Sheet1'!$A$1:$AI$34","'Sheet1'!$A$1:$AI$31","'Sheet1'!$B$2:$AM$25"}</definedName>
    <definedName name="________FY03" hidden="1">{"'Sheet1'!$A$1:$AI$34","'Sheet1'!$A$1:$AI$31","'Sheet1'!$B$2:$AM$25"}</definedName>
    <definedName name="________re10" localSheetId="20"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9" hidden="1">{"AS",#N/A,FALSE,"Dec_BS";"LIAB",#N/A,FALSE,"Dec_BS"}</definedName>
    <definedName name="_______bs1" localSheetId="20" hidden="1">{"AS",#N/A,FALSE,"Dec_BS";"LIAB",#N/A,FALSE,"Dec_BS"}</definedName>
    <definedName name="_______bs1" localSheetId="18" hidden="1">{"AS",#N/A,FALSE,"Dec_BS";"LIAB",#N/A,FALSE,"Dec_BS"}</definedName>
    <definedName name="_______bs1" hidden="1">{"AS",#N/A,FALSE,"Dec_BS";"LIAB",#N/A,FALSE,"Dec_BS"}</definedName>
    <definedName name="_______CP0705" localSheetId="20" hidden="1">{"'Sheet1'!$A$1:$AI$34","'Sheet1'!$A$1:$AI$31","'Sheet1'!$B$2:$AM$25"}</definedName>
    <definedName name="_______CP0705" hidden="1">{"'Sheet1'!$A$1:$AI$34","'Sheet1'!$A$1:$AI$31","'Sheet1'!$B$2:$AM$25"}</definedName>
    <definedName name="______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20" hidden="1">{"'Sheet1'!$A$1:$AI$34","'Sheet1'!$A$1:$AI$31","'Sheet1'!$B$2:$AM$25"}</definedName>
    <definedName name="_______FY03" hidden="1">{"'Sheet1'!$A$1:$AI$34","'Sheet1'!$A$1:$AI$31","'Sheet1'!$B$2:$AM$25"}</definedName>
    <definedName name="_______re10" localSheetId="20"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8" hidden="1">{"AS",#N/A,FALSE,"Dec_BS";"LIAB",#N/A,FALSE,"Dec_BS"}</definedName>
    <definedName name="______bs1" hidden="1">{"AS",#N/A,FALSE,"Dec_BS";"LIAB",#N/A,FALSE,"Dec_BS"}</definedName>
    <definedName name="______CP0705" localSheetId="20" hidden="1">{"'Sheet1'!$A$1:$AI$34","'Sheet1'!$A$1:$AI$31","'Sheet1'!$B$2:$AM$25"}</definedName>
    <definedName name="______CP0705" hidden="1">{"'Sheet1'!$A$1:$AI$34","'Sheet1'!$A$1:$AI$31","'Sheet1'!$B$2:$AM$25"}</definedName>
    <definedName name="_____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20" hidden="1">{"'Sheet1'!$A$1:$AI$34","'Sheet1'!$A$1:$AI$31","'Sheet1'!$B$2:$AM$25"}</definedName>
    <definedName name="______FY03" hidden="1">{"'Sheet1'!$A$1:$AI$34","'Sheet1'!$A$1:$AI$31","'Sheet1'!$B$2:$AM$25"}</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localSheetId="20" hidden="1">{"LBO Summary",#N/A,FALSE,"Summary";"Income Statement",#N/A,FALSE,"Model";"Cash Flow",#N/A,FALSE,"Model";"Balance Sheet",#N/A,FALSE,"Model";"Working Capital",#N/A,FALSE,"Model";"Pro Forma Balance Sheets",#N/A,FALSE,"PFBS";"Debt Balances",#N/A,FALSE,"Model";"Fee Schedules",#N/A,FALSE,"Model"}</definedName>
    <definedName name="______new2" localSheetId="18"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9" hidden="1">{"LBO Summary",#N/A,FALSE,"Summary"}</definedName>
    <definedName name="______new3" localSheetId="20" hidden="1">{"LBO Summary",#N/A,FALSE,"Summary"}</definedName>
    <definedName name="______new3" localSheetId="18" hidden="1">{"LBO Summary",#N/A,FALSE,"Summary"}</definedName>
    <definedName name="______new3" hidden="1">{"LBO Summary",#N/A,FALSE,"Summary"}</definedName>
    <definedName name="______new4" localSheetId="19" hidden="1">{"LBO Summary",#N/A,FALSE,"Summary"}</definedName>
    <definedName name="______new4" localSheetId="20" hidden="1">{"LBO Summary",#N/A,FALSE,"Summary"}</definedName>
    <definedName name="______new4" localSheetId="18" hidden="1">{"LBO Summary",#N/A,FALSE,"Summary"}</definedName>
    <definedName name="______new4" hidden="1">{"LBO Summary",#N/A,FALSE,"Summary"}</definedName>
    <definedName name="______new5" localSheetId="19" hidden="1">{"assumptions",#N/A,FALSE,"Scenario 1";"valuation",#N/A,FALSE,"Scenario 1"}</definedName>
    <definedName name="______new5" localSheetId="20" hidden="1">{"assumptions",#N/A,FALSE,"Scenario 1";"valuation",#N/A,FALSE,"Scenario 1"}</definedName>
    <definedName name="______new5" localSheetId="18" hidden="1">{"assumptions",#N/A,FALSE,"Scenario 1";"valuation",#N/A,FALSE,"Scenario 1"}</definedName>
    <definedName name="______new5" hidden="1">{"assumptions",#N/A,FALSE,"Scenario 1";"valuation",#N/A,FALSE,"Scenario 1"}</definedName>
    <definedName name="______new6" localSheetId="19" hidden="1">{"LBO Summary",#N/A,FALSE,"Summary"}</definedName>
    <definedName name="______new6" localSheetId="20" hidden="1">{"LBO Summary",#N/A,FALSE,"Summary"}</definedName>
    <definedName name="______new6" localSheetId="18" hidden="1">{"LBO Summary",#N/A,FALSE,"Summary"}</definedName>
    <definedName name="______new6" hidden="1">{"LBO Summary",#N/A,FALSE,"Summary"}</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localSheetId="20" hidden="1">{"LBO Summary",#N/A,FALSE,"Summary";"Income Statement",#N/A,FALSE,"Model";"Cash Flow",#N/A,FALSE,"Model";"Balance Sheet",#N/A,FALSE,"Model";"Working Capital",#N/A,FALSE,"Model";"Pro Forma Balance Sheets",#N/A,FALSE,"PFBS";"Debt Balances",#N/A,FALSE,"Model";"Fee Schedules",#N/A,FALSE,"Model"}</definedName>
    <definedName name="______new7" localSheetId="18"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9" hidden="1">{"Co1statements",#N/A,FALSE,"Cmpy1";"Co2statement",#N/A,FALSE,"Cmpy2";"co1pm",#N/A,FALSE,"Co1PM";"co2PM",#N/A,FALSE,"Co2PM";"value",#N/A,FALSE,"value";"opco",#N/A,FALSE,"NewSparkle";"adjusts",#N/A,FALSE,"Adjustments"}</definedName>
    <definedName name="______new8" localSheetId="20" hidden="1">{"Co1statements",#N/A,FALSE,"Cmpy1";"Co2statement",#N/A,FALSE,"Cmpy2";"co1pm",#N/A,FALSE,"Co1PM";"co2PM",#N/A,FALSE,"Co2PM";"value",#N/A,FALSE,"value";"opco",#N/A,FALSE,"NewSparkle";"adjusts",#N/A,FALSE,"Adjustments"}</definedName>
    <definedName name="______new8" localSheetId="18"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20"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9" hidden="1">{"AS",#N/A,FALSE,"Dec_BS";"LIAB",#N/A,FALSE,"Dec_BS"}</definedName>
    <definedName name="_____bs1" localSheetId="20" hidden="1">{"AS",#N/A,FALSE,"Dec_BS";"LIAB",#N/A,FALSE,"Dec_BS"}</definedName>
    <definedName name="_____bs1" localSheetId="18" hidden="1">{"AS",#N/A,FALSE,"Dec_BS";"LIAB",#N/A,FALSE,"Dec_BS"}</definedName>
    <definedName name="_____bs1" hidden="1">{"AS",#N/A,FALSE,"Dec_BS";"LIAB",#N/A,FALSE,"Dec_BS"}</definedName>
    <definedName name="_____CP0705" localSheetId="20" hidden="1">{"'Sheet1'!$A$1:$AI$34","'Sheet1'!$A$1:$AI$31","'Sheet1'!$B$2:$AM$25"}</definedName>
    <definedName name="_____CP0705" hidden="1">{"'Sheet1'!$A$1:$AI$34","'Sheet1'!$A$1:$AI$31","'Sheet1'!$B$2:$AM$25"}</definedName>
    <definedName name="_____FY03" localSheetId="20" hidden="1">{"'Sheet1'!$A$1:$AI$34","'Sheet1'!$A$1:$AI$31","'Sheet1'!$B$2:$AM$25"}</definedName>
    <definedName name="_____FY03" hidden="1">{"'Sheet1'!$A$1:$AI$34","'Sheet1'!$A$1:$AI$31","'Sheet1'!$B$2:$AM$25"}</definedName>
    <definedName name="_____re10" localSheetId="20"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[1]OtherKPI!#REF!</definedName>
    <definedName name="____10__123Graph_AChart_20C" hidden="1">[1]OtherKPI!#REF!</definedName>
    <definedName name="____11__123Graph_AChart_21C" hidden="1">[1]OtherKPI!#REF!</definedName>
    <definedName name="____12__123Graph_AChart_22C" hidden="1">[1]OtherKPI!#REF!</definedName>
    <definedName name="____13__123Graph_AChart_23C" hidden="1">[1]OtherKPI!#REF!</definedName>
    <definedName name="____14__123Graph_AChart_24C" hidden="1">[1]OtherKPI!#REF!</definedName>
    <definedName name="____15__123Graph_AChart_25C" hidden="1">[1]OtherKPI!#REF!</definedName>
    <definedName name="____16__123Graph_AChart_26C" hidden="1">[1]OtherKPI!#REF!</definedName>
    <definedName name="____17__123Graph_AChart_27C" hidden="1">[1]OtherKPI!#REF!</definedName>
    <definedName name="____18__123Graph_AChart_2A" hidden="1">[1]OtherKPI!#REF!</definedName>
    <definedName name="____19__123Graph_AChart_3A" hidden="1">[1]OtherKPI!#REF!</definedName>
    <definedName name="____2__123Graph_AChart_11B" hidden="1">[1]OtherKPI!#REF!</definedName>
    <definedName name="____20__123Graph_AChart_4A" hidden="1">[1]OtherKPI!#REF!</definedName>
    <definedName name="____21__123Graph_AChart_5A" hidden="1">[1]OtherKPI!#REF!</definedName>
    <definedName name="____22__123Graph_AChart_6A" hidden="1">[1]OtherKPI!#REF!</definedName>
    <definedName name="____23__123Graph_AChart_7A" hidden="1">[1]OtherKPI!#REF!</definedName>
    <definedName name="____24__123Graph_AChart_8A" hidden="1">[1]OtherKPI!#REF!</definedName>
    <definedName name="____25__123Graph_AChart_9A" hidden="1">[1]OtherKPI!#REF!</definedName>
    <definedName name="____26__123Graph_BChart_12B" hidden="1">[1]OtherKPI!#REF!</definedName>
    <definedName name="____27__123Graph_BChart_13B" hidden="1">[1]OtherKPI!#REF!</definedName>
    <definedName name="____28__123Graph_BChart_16B" hidden="1">[1]OtherKPI!#REF!</definedName>
    <definedName name="____29__123Graph_BChart_17B" hidden="1">[1]OtherKPI!#REF!</definedName>
    <definedName name="____3__123Graph_AChart_12B" hidden="1">[1]OtherKPI!#REF!</definedName>
    <definedName name="____30__123Graph_BChart_18B" hidden="1">[1]OtherKPI!#REF!</definedName>
    <definedName name="____31__123Graph_BChart_21C" hidden="1">[1]OtherKPI!#REF!</definedName>
    <definedName name="____32__123Graph_BChart_22C" hidden="1">[1]OtherKPI!#REF!</definedName>
    <definedName name="____33__123Graph_BChart_23C" hidden="1">[1]OtherKPI!#REF!</definedName>
    <definedName name="____34__123Graph_BChart_24C" hidden="1">[1]OtherKPI!#REF!</definedName>
    <definedName name="____35__123Graph_BChart_25C" hidden="1">[1]OtherKPI!#REF!</definedName>
    <definedName name="____36__123Graph_BChart_26C" hidden="1">[1]OtherKPI!#REF!</definedName>
    <definedName name="____37__123Graph_BChart_27C" hidden="1">[1]OtherKPI!#REF!</definedName>
    <definedName name="____38__123Graph_BChart_3A" hidden="1">[1]OtherKPI!#REF!</definedName>
    <definedName name="____39__123Graph_BChart_4A" hidden="1">[1]OtherKPI!#REF!</definedName>
    <definedName name="____4__123Graph_AChart_13B" hidden="1">[1]OtherKPI!#REF!</definedName>
    <definedName name="____40__123Graph_BChart_5A" hidden="1">[1]OtherKPI!#REF!</definedName>
    <definedName name="____41__123Graph_BChart_6A" hidden="1">[1]OtherKPI!#REF!</definedName>
    <definedName name="____42__123Graph_BChart_7A" hidden="1">[1]OtherKPI!#REF!</definedName>
    <definedName name="____43__123Graph_BChart_8A" hidden="1">[1]OtherKPI!#REF!</definedName>
    <definedName name="____44__123Graph_BChart_9A" hidden="1">[1]OtherKPI!#REF!</definedName>
    <definedName name="____45__123Graph_CChart_13B" hidden="1">[1]OtherKPI!#REF!</definedName>
    <definedName name="____46__123Graph_CChart_16B" hidden="1">[1]OtherKPI!#REF!</definedName>
    <definedName name="____47__123Graph_CChart_17B" hidden="1">[1]OtherKPI!#REF!</definedName>
    <definedName name="____48__123Graph_CChart_22C" hidden="1">[1]OtherKPI!#REF!</definedName>
    <definedName name="____49__123Graph_CChart_23C" hidden="1">[1]OtherKPI!#REF!</definedName>
    <definedName name="____5__123Graph_AChart_16B" hidden="1">[1]OtherKPI!#REF!</definedName>
    <definedName name="____50__123Graph_CChart_24C" hidden="1">[1]OtherKPI!#REF!</definedName>
    <definedName name="____51__123Graph_CChart_25C" hidden="1">[1]OtherKPI!#REF!</definedName>
    <definedName name="____52__123Graph_CChart_26C" hidden="1">[1]OtherKPI!#REF!</definedName>
    <definedName name="____53__123Graph_CChart_4A" hidden="1">[1]OtherKPI!#REF!</definedName>
    <definedName name="____54__123Graph_CChart_5A" hidden="1">[1]OtherKPI!#REF!</definedName>
    <definedName name="____55__123Graph_CChart_6A" hidden="1">[1]OtherKPI!#REF!</definedName>
    <definedName name="____56__123Graph_CChart_7A" hidden="1">[1]OtherKPI!#REF!</definedName>
    <definedName name="____57__123Graph_CChart_8A" hidden="1">[1]OtherKPI!#REF!</definedName>
    <definedName name="____58__123Graph_DChart_13B" hidden="1">[1]OtherKPI!#REF!</definedName>
    <definedName name="____59__123Graph_DChart_16B" hidden="1">[1]OtherKPI!#REF!</definedName>
    <definedName name="____6__123Graph_AChart_17B" hidden="1">[1]OtherKPI!#REF!</definedName>
    <definedName name="____60__123Graph_DChart_17B" hidden="1">[1]OtherKPI!#REF!</definedName>
    <definedName name="____61__123Graph_DChart_22C" hidden="1">[1]OtherKPI!#REF!</definedName>
    <definedName name="____62__123Graph_DChart_23C" hidden="1">[1]OtherKPI!#REF!</definedName>
    <definedName name="____63__123Graph_DChart_24C" hidden="1">[1]OtherKPI!#REF!</definedName>
    <definedName name="____64__123Graph_DChart_25C" hidden="1">[1]OtherKPI!#REF!</definedName>
    <definedName name="____65__123Graph_DChart_26C" hidden="1">[1]OtherKPI!#REF!</definedName>
    <definedName name="____66__123Graph_DChart_4A" hidden="1">[1]OtherKPI!#REF!</definedName>
    <definedName name="____67__123Graph_DChart_5A" hidden="1">[1]OtherKPI!#REF!</definedName>
    <definedName name="____68__123Graph_DChart_6A" hidden="1">[1]OtherKPI!#REF!</definedName>
    <definedName name="____69__123Graph_DChart_7A" hidden="1">[1]OtherKPI!#REF!</definedName>
    <definedName name="____7__123Graph_AChart_18B" hidden="1">[1]OtherKPI!#REF!</definedName>
    <definedName name="____70__123Graph_DChart_8A" hidden="1">[1]OtherKPI!#REF!</definedName>
    <definedName name="____8__123Graph_AChart_19C" hidden="1">[1]OtherKPI!#REF!</definedName>
    <definedName name="____9__123Graph_AChart_1A" hidden="1">[1]OtherKPI!#REF!</definedName>
    <definedName name="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9" hidden="1">{"AS",#N/A,FALSE,"Dec_BS";"LIAB",#N/A,FALSE,"Dec_BS"}</definedName>
    <definedName name="____bs1" localSheetId="20" hidden="1">{"AS",#N/A,FALSE,"Dec_BS";"LIAB",#N/A,FALSE,"Dec_BS"}</definedName>
    <definedName name="____bs1" localSheetId="18" hidden="1">{"AS",#N/A,FALSE,"Dec_BS";"LIAB",#N/A,FALSE,"Dec_BS"}</definedName>
    <definedName name="____bs1" hidden="1">{"AS",#N/A,FALSE,"Dec_BS";"LIAB",#N/A,FALSE,"Dec_BS"}</definedName>
    <definedName name="____bs2" localSheetId="19" hidden="1">{"AS",#N/A,FALSE,"Dec_BS";"LIAB",#N/A,FALSE,"Dec_BS"}</definedName>
    <definedName name="____bs2" localSheetId="20" hidden="1">{"AS",#N/A,FALSE,"Dec_BS";"LIAB",#N/A,FALSE,"Dec_BS"}</definedName>
    <definedName name="____bs2" localSheetId="18" hidden="1">{"AS",#N/A,FALSE,"Dec_BS";"LIAB",#N/A,FALSE,"Dec_BS"}</definedName>
    <definedName name="____bs2" hidden="1">{"AS",#N/A,FALSE,"Dec_BS";"LIAB",#N/A,FALSE,"Dec_BS"}</definedName>
    <definedName name="____CP0705" localSheetId="20" hidden="1">{"'Sheet1'!$A$1:$AI$34","'Sheet1'!$A$1:$AI$31","'Sheet1'!$B$2:$AM$25"}</definedName>
    <definedName name="____CP0705" hidden="1">{"'Sheet1'!$A$1:$AI$34","'Sheet1'!$A$1:$AI$31","'Sheet1'!$B$2:$AM$25"}</definedName>
    <definedName name="____feb2" localSheetId="19" hidden="1">{"LBO Summary",#N/A,FALSE,"Summary"}</definedName>
    <definedName name="____feb2" localSheetId="20" hidden="1">{"LBO Summary",#N/A,FALSE,"Summary"}</definedName>
    <definedName name="____feb2" localSheetId="18" hidden="1">{"LBO Summary",#N/A,FALSE,"Summary"}</definedName>
    <definedName name="____feb2" hidden="1">{"LBO Summary",#N/A,FALSE,"Summary"}</definedName>
    <definedName name="____FY03" localSheetId="20" hidden="1">{"'Sheet1'!$A$1:$AI$34","'Sheet1'!$A$1:$AI$31","'Sheet1'!$B$2:$AM$25"}</definedName>
    <definedName name="____FY03" hidden="1">{"'Sheet1'!$A$1:$AI$34","'Sheet1'!$A$1:$AI$31","'Sheet1'!$B$2:$AM$25"}</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localSheetId="20" hidden="1">{"LBO Summary",#N/A,FALSE,"Summary";"Income Statement",#N/A,FALSE,"Model";"Cash Flow",#N/A,FALSE,"Model";"Balance Sheet",#N/A,FALSE,"Model";"Working Capital",#N/A,FALSE,"Model";"Pro Forma Balance Sheets",#N/A,FALSE,"PFBS";"Debt Balances",#N/A,FALSE,"Model";"Fee Schedules",#N/A,FALSE,"Model"}</definedName>
    <definedName name="____new2" localSheetId="18"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9" hidden="1">{"LBO Summary",#N/A,FALSE,"Summary"}</definedName>
    <definedName name="____new3" localSheetId="20" hidden="1">{"LBO Summary",#N/A,FALSE,"Summary"}</definedName>
    <definedName name="____new3" localSheetId="18" hidden="1">{"LBO Summary",#N/A,FALSE,"Summary"}</definedName>
    <definedName name="____new3" hidden="1">{"LBO Summary",#N/A,FALSE,"Summary"}</definedName>
    <definedName name="____new4" localSheetId="19" hidden="1">{"LBO Summary",#N/A,FALSE,"Summary"}</definedName>
    <definedName name="____new4" localSheetId="20" hidden="1">{"LBO Summary",#N/A,FALSE,"Summary"}</definedName>
    <definedName name="____new4" localSheetId="18" hidden="1">{"LBO Summary",#N/A,FALSE,"Summary"}</definedName>
    <definedName name="____new4" hidden="1">{"LBO Summary",#N/A,FALSE,"Summary"}</definedName>
    <definedName name="____new5" localSheetId="19" hidden="1">{"assumptions",#N/A,FALSE,"Scenario 1";"valuation",#N/A,FALSE,"Scenario 1"}</definedName>
    <definedName name="____new5" localSheetId="20" hidden="1">{"assumptions",#N/A,FALSE,"Scenario 1";"valuation",#N/A,FALSE,"Scenario 1"}</definedName>
    <definedName name="____new5" localSheetId="18" hidden="1">{"assumptions",#N/A,FALSE,"Scenario 1";"valuation",#N/A,FALSE,"Scenario 1"}</definedName>
    <definedName name="____new5" hidden="1">{"assumptions",#N/A,FALSE,"Scenario 1";"valuation",#N/A,FALSE,"Scenario 1"}</definedName>
    <definedName name="____new6" localSheetId="19" hidden="1">{"LBO Summary",#N/A,FALSE,"Summary"}</definedName>
    <definedName name="____new6" localSheetId="20" hidden="1">{"LBO Summary",#N/A,FALSE,"Summary"}</definedName>
    <definedName name="____new6" localSheetId="18" hidden="1">{"LBO Summary",#N/A,FALSE,"Summary"}</definedName>
    <definedName name="____new6" hidden="1">{"LBO Summary",#N/A,FALSE,"Summary"}</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localSheetId="20" hidden="1">{"LBO Summary",#N/A,FALSE,"Summary";"Income Statement",#N/A,FALSE,"Model";"Cash Flow",#N/A,FALSE,"Model";"Balance Sheet",#N/A,FALSE,"Model";"Working Capital",#N/A,FALSE,"Model";"Pro Forma Balance Sheets",#N/A,FALSE,"PFBS";"Debt Balances",#N/A,FALSE,"Model";"Fee Schedules",#N/A,FALSE,"Model"}</definedName>
    <definedName name="____new7" localSheetId="18"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9" hidden="1">{"Co1statements",#N/A,FALSE,"Cmpy1";"Co2statement",#N/A,FALSE,"Cmpy2";"co1pm",#N/A,FALSE,"Co1PM";"co2PM",#N/A,FALSE,"Co2PM";"value",#N/A,FALSE,"value";"opco",#N/A,FALSE,"NewSparkle";"adjusts",#N/A,FALSE,"Adjustments"}</definedName>
    <definedName name="____new8" localSheetId="20" hidden="1">{"Co1statements",#N/A,FALSE,"Cmpy1";"Co2statement",#N/A,FALSE,"Cmpy2";"co1pm",#N/A,FALSE,"Co1PM";"co2PM",#N/A,FALSE,"Co2PM";"value",#N/A,FALSE,"value";"opco",#N/A,FALSE,"NewSparkle";"adjusts",#N/A,FALSE,"Adjustments"}</definedName>
    <definedName name="____new8" localSheetId="18"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20"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8" hidden="1">{"Bus_Plan_Sht",#N/A,FALSE,"Bus Plan Sht"}</definedName>
    <definedName name="____wrn2" hidden="1">{"Bus_Plan_Sht",#N/A,FALSE,"Bus Plan Sht"}</definedName>
    <definedName name="____wrn3" localSheetId="18"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[1]OtherKPI!#REF!</definedName>
    <definedName name="___10__123Graph_AChart_20C" hidden="1">[1]OtherKPI!#REF!</definedName>
    <definedName name="___11__123Graph_AChart_21C" hidden="1">[1]OtherKPI!#REF!</definedName>
    <definedName name="___12__123Graph_AChart_22C" hidden="1">[1]OtherKPI!#REF!</definedName>
    <definedName name="___13__123Graph_AChart_23C" hidden="1">[1]OtherKPI!#REF!</definedName>
    <definedName name="___14__123Graph_AChart_24C" hidden="1">[1]OtherKPI!#REF!</definedName>
    <definedName name="___15__123Graph_AChart_25C" hidden="1">[1]OtherKPI!#REF!</definedName>
    <definedName name="___16__123Graph_AChart_26C" hidden="1">[1]OtherKPI!#REF!</definedName>
    <definedName name="___17__123Graph_AChart_27C" hidden="1">[1]OtherKPI!#REF!</definedName>
    <definedName name="___18__123Graph_AChart_2A" hidden="1">[1]OtherKPI!#REF!</definedName>
    <definedName name="___19__123Graph_AChart_3A" hidden="1">[1]OtherKPI!#REF!</definedName>
    <definedName name="___2__123Graph_AChart_11B" hidden="1">[1]OtherKPI!#REF!</definedName>
    <definedName name="___20__123Graph_AChart_4A" hidden="1">[1]OtherKPI!#REF!</definedName>
    <definedName name="___21__123Graph_AChart_5A" hidden="1">[1]OtherKPI!#REF!</definedName>
    <definedName name="___22__123Graph_AChart_6A" hidden="1">[1]OtherKPI!#REF!</definedName>
    <definedName name="___23__123Graph_AChart_7A" hidden="1">[1]OtherKPI!#REF!</definedName>
    <definedName name="___24__123Graph_AChart_8A" hidden="1">[1]OtherKPI!#REF!</definedName>
    <definedName name="___25__123Graph_AChart_9A" hidden="1">[1]OtherKPI!#REF!</definedName>
    <definedName name="___26__123Graph_BChart_12B" hidden="1">[1]OtherKPI!#REF!</definedName>
    <definedName name="___27__123Graph_BChart_13B" hidden="1">[1]OtherKPI!#REF!</definedName>
    <definedName name="___28__123Graph_BChart_16B" hidden="1">[1]OtherKPI!#REF!</definedName>
    <definedName name="___29__123Graph_BChart_17B" hidden="1">[1]OtherKPI!#REF!</definedName>
    <definedName name="___3__123Graph_AChart_12B" hidden="1">[1]OtherKPI!#REF!</definedName>
    <definedName name="___30__123Graph_BChart_18B" hidden="1">[1]OtherKPI!#REF!</definedName>
    <definedName name="___31__123Graph_BChart_21C" hidden="1">[1]OtherKPI!#REF!</definedName>
    <definedName name="___32__123Graph_BChart_22C" hidden="1">[1]OtherKPI!#REF!</definedName>
    <definedName name="___33__123Graph_BChart_23C" hidden="1">[1]OtherKPI!#REF!</definedName>
    <definedName name="___34__123Graph_BChart_24C" hidden="1">[1]OtherKPI!#REF!</definedName>
    <definedName name="___35__123Graph_BChart_25C" hidden="1">[1]OtherKPI!#REF!</definedName>
    <definedName name="___36__123Graph_BChart_26C" hidden="1">[1]OtherKPI!#REF!</definedName>
    <definedName name="___37__123Graph_BChart_27C" hidden="1">[1]OtherKPI!#REF!</definedName>
    <definedName name="___38__123Graph_BChart_3A" hidden="1">[1]OtherKPI!#REF!</definedName>
    <definedName name="___39__123Graph_BChart_4A" hidden="1">[1]OtherKPI!#REF!</definedName>
    <definedName name="___4__123Graph_AChart_13B" hidden="1">[1]OtherKPI!#REF!</definedName>
    <definedName name="___40__123Graph_BChart_5A" hidden="1">[1]OtherKPI!#REF!</definedName>
    <definedName name="___41__123Graph_BChart_6A" hidden="1">[1]OtherKPI!#REF!</definedName>
    <definedName name="___42__123Graph_BChart_7A" hidden="1">[1]OtherKPI!#REF!</definedName>
    <definedName name="___43__123Graph_BChart_8A" hidden="1">[1]OtherKPI!#REF!</definedName>
    <definedName name="___44__123Graph_BChart_9A" hidden="1">[1]OtherKPI!#REF!</definedName>
    <definedName name="___45__123Graph_CChart_13B" hidden="1">[1]OtherKPI!#REF!</definedName>
    <definedName name="___46__123Graph_CChart_16B" hidden="1">[1]OtherKPI!#REF!</definedName>
    <definedName name="___47__123Graph_CChart_17B" hidden="1">[1]OtherKPI!#REF!</definedName>
    <definedName name="___48__123Graph_CChart_22C" hidden="1">[1]OtherKPI!#REF!</definedName>
    <definedName name="___49__123Graph_CChart_23C" hidden="1">[1]OtherKPI!#REF!</definedName>
    <definedName name="___5__123Graph_AChart_16B" hidden="1">[1]OtherKPI!#REF!</definedName>
    <definedName name="___50__123Graph_CChart_24C" hidden="1">[1]OtherKPI!#REF!</definedName>
    <definedName name="___51__123Graph_CChart_25C" hidden="1">[1]OtherKPI!#REF!</definedName>
    <definedName name="___52__123Graph_CChart_26C" hidden="1">[1]OtherKPI!#REF!</definedName>
    <definedName name="___53__123Graph_CChart_4A" hidden="1">[1]OtherKPI!#REF!</definedName>
    <definedName name="___54__123Graph_CChart_5A" hidden="1">[1]OtherKPI!#REF!</definedName>
    <definedName name="___55__123Graph_CChart_6A" hidden="1">[1]OtherKPI!#REF!</definedName>
    <definedName name="___56__123Graph_CChart_7A" hidden="1">[1]OtherKPI!#REF!</definedName>
    <definedName name="___57__123Graph_CChart_8A" hidden="1">[1]OtherKPI!#REF!</definedName>
    <definedName name="___58__123Graph_DChart_13B" hidden="1">[1]OtherKPI!#REF!</definedName>
    <definedName name="___59__123Graph_DChart_16B" hidden="1">[1]OtherKPI!#REF!</definedName>
    <definedName name="___6__123Graph_AChart_17B" hidden="1">[1]OtherKPI!#REF!</definedName>
    <definedName name="___60__123Graph_DChart_17B" hidden="1">[1]OtherKPI!#REF!</definedName>
    <definedName name="___61__123Graph_DChart_22C" hidden="1">[1]OtherKPI!#REF!</definedName>
    <definedName name="___62__123Graph_DChart_23C" hidden="1">[1]OtherKPI!#REF!</definedName>
    <definedName name="___63__123Graph_DChart_24C" hidden="1">[1]OtherKPI!#REF!</definedName>
    <definedName name="___64__123Graph_DChart_25C" hidden="1">[1]OtherKPI!#REF!</definedName>
    <definedName name="___65__123Graph_DChart_26C" hidden="1">[1]OtherKPI!#REF!</definedName>
    <definedName name="___66__123Graph_DChart_4A" hidden="1">[1]OtherKPI!#REF!</definedName>
    <definedName name="___67__123Graph_DChart_5A" hidden="1">[1]OtherKPI!#REF!</definedName>
    <definedName name="___68__123Graph_DChart_6A" hidden="1">[1]OtherKPI!#REF!</definedName>
    <definedName name="___69__123Graph_DChart_7A" hidden="1">[1]OtherKPI!#REF!</definedName>
    <definedName name="___7__123Graph_AChart_18B" hidden="1">[1]OtherKPI!#REF!</definedName>
    <definedName name="___70__123Graph_DChart_8A" hidden="1">[1]OtherKPI!#REF!</definedName>
    <definedName name="___8__123Graph_AChart_19C" hidden="1">[1]OtherKPI!#REF!</definedName>
    <definedName name="___9__123Graph_AChart_1A" hidden="1">[1]OtherKPI!#REF!</definedName>
    <definedName name="___a123" localSheetId="19" hidden="1">{"TAG1AGMS",#N/A,FALSE,"TAG 1A"}</definedName>
    <definedName name="___a123" localSheetId="20" hidden="1">{"TAG1AGMS",#N/A,FALSE,"TAG 1A"}</definedName>
    <definedName name="___a123" localSheetId="18" hidden="1">{"TAG1AGMS",#N/A,FALSE,"TAG 1A"}</definedName>
    <definedName name="___a123" hidden="1">{"TAG1AGMS",#N/A,FALSE,"TAG 1A"}</definedName>
    <definedName name="___a14" localSheetId="19" hidden="1">{"TAG1AGMS",#N/A,FALSE,"TAG 1A"}</definedName>
    <definedName name="___a14" localSheetId="20" hidden="1">{"TAG1AGMS",#N/A,FALSE,"TAG 1A"}</definedName>
    <definedName name="___a14" localSheetId="18" hidden="1">{"TAG1AGMS",#N/A,FALSE,"TAG 1A"}</definedName>
    <definedName name="___a14" hidden="1">{"TAG1AGMS",#N/A,FALSE,"TAG 1A"}</definedName>
    <definedName name="___a15" localSheetId="19" hidden="1">{"weichwaren",#N/A,FALSE,"Liste 1";"hartwaren",#N/A,FALSE,"Liste 1";"food",#N/A,FALSE,"Liste 1";"fleisch",#N/A,FALSE,"Liste 1"}</definedName>
    <definedName name="___a15" localSheetId="20" hidden="1">{"weichwaren",#N/A,FALSE,"Liste 1";"hartwaren",#N/A,FALSE,"Liste 1";"food",#N/A,FALSE,"Liste 1";"fleisch",#N/A,FALSE,"Liste 1"}</definedName>
    <definedName name="___a15" localSheetId="18" hidden="1">{"weichwaren",#N/A,FALSE,"Liste 1";"hartwaren",#N/A,FALSE,"Liste 1";"food",#N/A,FALSE,"Liste 1";"fleisch",#N/A,FALSE,"Liste 1"}</definedName>
    <definedName name="___a15" hidden="1">{"weichwaren",#N/A,FALSE,"Liste 1";"hartwaren",#N/A,FALSE,"Liste 1";"food",#N/A,FALSE,"Liste 1";"fleisch",#N/A,FALSE,"Liste 1"}</definedName>
    <definedName name="___a16" localSheetId="19" hidden="1">{"weichwaren",#N/A,FALSE,"Liste 1";"hartwaren",#N/A,FALSE,"Liste 1";"food",#N/A,FALSE,"Liste 1";"fleisch",#N/A,FALSE,"Liste 1"}</definedName>
    <definedName name="___a16" localSheetId="20" hidden="1">{"weichwaren",#N/A,FALSE,"Liste 1";"hartwaren",#N/A,FALSE,"Liste 1";"food",#N/A,FALSE,"Liste 1";"fleisch",#N/A,FALSE,"Liste 1"}</definedName>
    <definedName name="___a16" localSheetId="18" hidden="1">{"weichwaren",#N/A,FALSE,"Liste 1";"hartwaren",#N/A,FALSE,"Liste 1";"food",#N/A,FALSE,"Liste 1";"fleisch",#N/A,FALSE,"Liste 1"}</definedName>
    <definedName name="___a16" hidden="1">{"weichwaren",#N/A,FALSE,"Liste 1";"hartwaren",#N/A,FALSE,"Liste 1";"food",#N/A,FALSE,"Liste 1";"fleisch",#N/A,FALSE,"Liste 1"}</definedName>
    <definedName name="___a17" localSheetId="19" hidden="1">{"TAG1AGMS",#N/A,FALSE,"TAG 1A"}</definedName>
    <definedName name="___a17" localSheetId="20" hidden="1">{"TAG1AGMS",#N/A,FALSE,"TAG 1A"}</definedName>
    <definedName name="___a17" localSheetId="18" hidden="1">{"TAG1AGMS",#N/A,FALSE,"TAG 1A"}</definedName>
    <definedName name="___a17" hidden="1">{"TAG1AGMS",#N/A,FALSE,"TAG 1A"}</definedName>
    <definedName name="___a18" localSheetId="19" hidden="1">{"Tages_D",#N/A,FALSE,"Tagesbericht";"Tages_PL",#N/A,FALSE,"Tagesbericht"}</definedName>
    <definedName name="___a18" localSheetId="20" hidden="1">{"Tages_D",#N/A,FALSE,"Tagesbericht";"Tages_PL",#N/A,FALSE,"Tagesbericht"}</definedName>
    <definedName name="___a18" localSheetId="18" hidden="1">{"Tages_D",#N/A,FALSE,"Tagesbericht";"Tages_PL",#N/A,FALSE,"Tagesbericht"}</definedName>
    <definedName name="___a18" hidden="1">{"Tages_D",#N/A,FALSE,"Tagesbericht";"Tages_PL",#N/A,FALSE,"Tagesbericht"}</definedName>
    <definedName name="___a19" localSheetId="19" hidden="1">{"fleisch",#N/A,FALSE,"WG HK";"food",#N/A,FALSE,"WG HK";"hartwaren",#N/A,FALSE,"WG HK";"weichwaren",#N/A,FALSE,"WG HK"}</definedName>
    <definedName name="___a19" localSheetId="20" hidden="1">{"fleisch",#N/A,FALSE,"WG HK";"food",#N/A,FALSE,"WG HK";"hartwaren",#N/A,FALSE,"WG HK";"weichwaren",#N/A,FALSE,"WG HK"}</definedName>
    <definedName name="___a19" localSheetId="18" hidden="1">{"fleisch",#N/A,FALSE,"WG HK";"food",#N/A,FALSE,"WG HK";"hartwaren",#N/A,FALSE,"WG HK";"weichwaren",#N/A,FALSE,"WG HK"}</definedName>
    <definedName name="___a19" hidden="1">{"fleisch",#N/A,FALSE,"WG HK";"food",#N/A,FALSE,"WG HK";"hartwaren",#N/A,FALSE,"WG HK";"weichwaren",#N/A,FALSE,"WG HK"}</definedName>
    <definedName name="___a33" localSheetId="19" hidden="1">{"fleisch",#N/A,FALSE,"WG HK";"food",#N/A,FALSE,"WG HK";"hartwaren",#N/A,FALSE,"WG HK";"weichwaren",#N/A,FALSE,"WG HK"}</definedName>
    <definedName name="___a33" localSheetId="20" hidden="1">{"fleisch",#N/A,FALSE,"WG HK";"food",#N/A,FALSE,"WG HK";"hartwaren",#N/A,FALSE,"WG HK";"weichwaren",#N/A,FALSE,"WG HK"}</definedName>
    <definedName name="___a33" localSheetId="18" hidden="1">{"fleisch",#N/A,FALSE,"WG HK";"food",#N/A,FALSE,"WG HK";"hartwaren",#N/A,FALSE,"WG HK";"weichwaren",#N/A,FALSE,"WG HK"}</definedName>
    <definedName name="___a33" hidden="1">{"fleisch",#N/A,FALSE,"WG HK";"food",#N/A,FALSE,"WG HK";"hartwaren",#N/A,FALSE,"WG HK";"weichwaren",#N/A,FALSE,"WG HK"}</definedName>
    <definedName name="___a55" localSheetId="19" hidden="1">{"Tages_D",#N/A,FALSE,"Tagesbericht";"Tages_PL",#N/A,FALSE,"Tagesbericht"}</definedName>
    <definedName name="___a55" localSheetId="20" hidden="1">{"Tages_D",#N/A,FALSE,"Tagesbericht";"Tages_PL",#N/A,FALSE,"Tagesbericht"}</definedName>
    <definedName name="___a55" localSheetId="18" hidden="1">{"Tages_D",#N/A,FALSE,"Tagesbericht";"Tages_PL",#N/A,FALSE,"Tagesbericht"}</definedName>
    <definedName name="___a55" hidden="1">{"Tages_D",#N/A,FALSE,"Tagesbericht";"Tages_PL",#N/A,FALSE,"Tagesbericht"}</definedName>
    <definedName name="___a66" localSheetId="19" hidden="1">{"TAG1AGMS",#N/A,FALSE,"TAG 1A"}</definedName>
    <definedName name="___a66" localSheetId="20" hidden="1">{"TAG1AGMS",#N/A,FALSE,"TAG 1A"}</definedName>
    <definedName name="___a66" localSheetId="18" hidden="1">{"TAG1AGMS",#N/A,FALSE,"TAG 1A"}</definedName>
    <definedName name="___a66" hidden="1">{"TAG1AGMS",#N/A,FALSE,"TAG 1A"}</definedName>
    <definedName name="___aa22" localSheetId="19" hidden="1">{"Tages_D",#N/A,FALSE,"Tagesbericht";"Tages_PL",#N/A,FALSE,"Tagesbericht"}</definedName>
    <definedName name="___aa22" localSheetId="20" hidden="1">{"Tages_D",#N/A,FALSE,"Tagesbericht";"Tages_PL",#N/A,FALSE,"Tagesbericht"}</definedName>
    <definedName name="___aa22" localSheetId="18" hidden="1">{"Tages_D",#N/A,FALSE,"Tagesbericht";"Tages_PL",#N/A,FALSE,"Tagesbericht"}</definedName>
    <definedName name="___aa22" hidden="1">{"Tages_D",#N/A,FALSE,"Tagesbericht";"Tages_PL",#N/A,FALSE,"Tagesbericht"}</definedName>
    <definedName name="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9" hidden="1">{"Tages_D",#N/A,FALSE,"Tagesbericht";"Tages_PL",#N/A,FALSE,"Tagesbericht"}</definedName>
    <definedName name="___b18" localSheetId="20" hidden="1">{"Tages_D",#N/A,FALSE,"Tagesbericht";"Tages_PL",#N/A,FALSE,"Tagesbericht"}</definedName>
    <definedName name="___b18" localSheetId="18" hidden="1">{"Tages_D",#N/A,FALSE,"Tagesbericht";"Tages_PL",#N/A,FALSE,"Tagesbericht"}</definedName>
    <definedName name="___b18" hidden="1">{"Tages_D",#N/A,FALSE,"Tagesbericht";"Tages_PL",#N/A,FALSE,"Tagesbericht"}</definedName>
    <definedName name="___b19" localSheetId="19" hidden="1">{"Tages_D",#N/A,FALSE,"Tagesbericht";"Tages_PL",#N/A,FALSE,"Tagesbericht"}</definedName>
    <definedName name="___b19" localSheetId="20" hidden="1">{"Tages_D",#N/A,FALSE,"Tagesbericht";"Tages_PL",#N/A,FALSE,"Tagesbericht"}</definedName>
    <definedName name="___b19" localSheetId="18" hidden="1">{"Tages_D",#N/A,FALSE,"Tagesbericht";"Tages_PL",#N/A,FALSE,"Tagesbericht"}</definedName>
    <definedName name="___b19" hidden="1">{"Tages_D",#N/A,FALSE,"Tagesbericht";"Tages_PL",#N/A,FALSE,"Tagesbericht"}</definedName>
    <definedName name="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9" hidden="1">{"AS",#N/A,FALSE,"Dec_BS";"LIAB",#N/A,FALSE,"Dec_BS"}</definedName>
    <definedName name="___bs1" localSheetId="20" hidden="1">{"AS",#N/A,FALSE,"Dec_BS";"LIAB",#N/A,FALSE,"Dec_BS"}</definedName>
    <definedName name="___bs1" localSheetId="18" hidden="1">{"AS",#N/A,FALSE,"Dec_BS";"LIAB",#N/A,FALSE,"Dec_BS"}</definedName>
    <definedName name="___bs1" hidden="1">{"AS",#N/A,FALSE,"Dec_BS";"LIAB",#N/A,FALSE,"Dec_BS"}</definedName>
    <definedName name="___bs2" localSheetId="19" hidden="1">{"AS",#N/A,FALSE,"Dec_BS";"LIAB",#N/A,FALSE,"Dec_BS"}</definedName>
    <definedName name="___bs2" localSheetId="20" hidden="1">{"AS",#N/A,FALSE,"Dec_BS";"LIAB",#N/A,FALSE,"Dec_BS"}</definedName>
    <definedName name="___bs2" localSheetId="18" hidden="1">{"AS",#N/A,FALSE,"Dec_BS";"LIAB",#N/A,FALSE,"Dec_BS"}</definedName>
    <definedName name="___bs2" hidden="1">{"AS",#N/A,FALSE,"Dec_BS";"LIAB",#N/A,FALSE,"Dec_BS"}</definedName>
    <definedName name="___c" localSheetId="19" hidden="1">{"weichwaren",#N/A,FALSE,"Liste 1";"hartwaren",#N/A,FALSE,"Liste 1";"food",#N/A,FALSE,"Liste 1";"fleisch",#N/A,FALSE,"Liste 1"}</definedName>
    <definedName name="___c" localSheetId="20" hidden="1">{"weichwaren",#N/A,FALSE,"Liste 1";"hartwaren",#N/A,FALSE,"Liste 1";"food",#N/A,FALSE,"Liste 1";"fleisch",#N/A,FALSE,"Liste 1"}</definedName>
    <definedName name="___c" localSheetId="18" hidden="1">{"weichwaren",#N/A,FALSE,"Liste 1";"hartwaren",#N/A,FALSE,"Liste 1";"food",#N/A,FALSE,"Liste 1";"fleisch",#N/A,FALSE,"Liste 1"}</definedName>
    <definedName name="___c" hidden="1">{"weichwaren",#N/A,FALSE,"Liste 1";"hartwaren",#N/A,FALSE,"Liste 1";"food",#N/A,FALSE,"Liste 1";"fleisch",#N/A,FALSE,"Liste 1"}</definedName>
    <definedName name="___cd12" localSheetId="19" hidden="1">{"Tages_D",#N/A,FALSE,"Tagesbericht";"Tages_PL",#N/A,FALSE,"Tagesbericht"}</definedName>
    <definedName name="___cd12" localSheetId="20" hidden="1">{"Tages_D",#N/A,FALSE,"Tagesbericht";"Tages_PL",#N/A,FALSE,"Tagesbericht"}</definedName>
    <definedName name="___cd12" localSheetId="18" hidden="1">{"Tages_D",#N/A,FALSE,"Tagesbericht";"Tages_PL",#N/A,FALSE,"Tagesbericht"}</definedName>
    <definedName name="___cd12" hidden="1">{"Tages_D",#N/A,FALSE,"Tagesbericht";"Tages_PL",#N/A,FALSE,"Tagesbericht"}</definedName>
    <definedName name="___CP0705" localSheetId="20" hidden="1">{"'Sheet1'!$A$1:$AI$34","'Sheet1'!$A$1:$AI$31","'Sheet1'!$B$2:$AM$25"}</definedName>
    <definedName name="___CP0705" hidden="1">{"'Sheet1'!$A$1:$AI$34","'Sheet1'!$A$1:$AI$31","'Sheet1'!$B$2:$AM$25"}</definedName>
    <definedName name="__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8" hidden="1">{"'Jan - March 2000'!$A$5:$J$46"}</definedName>
    <definedName name="___e2" hidden="1">{"'Jan - March 2000'!$A$5:$J$46"}</definedName>
    <definedName name="___e24" localSheetId="18" hidden="1">{"'Jan - March 2000'!$A$5:$J$46"}</definedName>
    <definedName name="___e24" hidden="1">{"'Jan - March 2000'!$A$5:$J$46"}</definedName>
    <definedName name="___e3" localSheetId="18" hidden="1">{"'Jan - March 2000'!$A$5:$J$46"}</definedName>
    <definedName name="___e3" hidden="1">{"'Jan - March 2000'!$A$5:$J$46"}</definedName>
    <definedName name="___e4" localSheetId="18" hidden="1">{"'Jan - March 2000'!$A$5:$J$46"}</definedName>
    <definedName name="___e4" hidden="1">{"'Jan - March 2000'!$A$5:$J$46"}</definedName>
    <definedName name="___e6" localSheetId="18" hidden="1">{"'Jan - March 2000'!$A$5:$J$46"}</definedName>
    <definedName name="___e6" hidden="1">{"'Jan - March 2000'!$A$5:$J$46"}</definedName>
    <definedName name="___FY03" localSheetId="20" hidden="1">{"'Sheet1'!$A$1:$AI$34","'Sheet1'!$A$1:$AI$31","'Sheet1'!$B$2:$AM$25"}</definedName>
    <definedName name="___FY03" hidden="1">{"'Sheet1'!$A$1:$AI$34","'Sheet1'!$A$1:$AI$31","'Sheet1'!$B$2:$AM$25"}</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localSheetId="20" hidden="1">{"LBO Summary",#N/A,FALSE,"Summary";"Income Statement",#N/A,FALSE,"Model";"Cash Flow",#N/A,FALSE,"Model";"Balance Sheet",#N/A,FALSE,"Model";"Working Capital",#N/A,FALSE,"Model";"Pro Forma Balance Sheets",#N/A,FALSE,"PFBS";"Debt Balances",#N/A,FALSE,"Model";"Fee Schedules",#N/A,FALSE,"Model"}</definedName>
    <definedName name="___new2" localSheetId="18"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9" hidden="1">{"LBO Summary",#N/A,FALSE,"Summary"}</definedName>
    <definedName name="___new3" localSheetId="20" hidden="1">{"LBO Summary",#N/A,FALSE,"Summary"}</definedName>
    <definedName name="___new3" localSheetId="18" hidden="1">{"LBO Summary",#N/A,FALSE,"Summary"}</definedName>
    <definedName name="___new3" hidden="1">{"LBO Summary",#N/A,FALSE,"Summary"}</definedName>
    <definedName name="___new4" localSheetId="19" hidden="1">{"LBO Summary",#N/A,FALSE,"Summary"}</definedName>
    <definedName name="___new4" localSheetId="20" hidden="1">{"LBO Summary",#N/A,FALSE,"Summary"}</definedName>
    <definedName name="___new4" localSheetId="18" hidden="1">{"LBO Summary",#N/A,FALSE,"Summary"}</definedName>
    <definedName name="___new4" hidden="1">{"LBO Summary",#N/A,FALSE,"Summary"}</definedName>
    <definedName name="___new5" localSheetId="19" hidden="1">{"assumptions",#N/A,FALSE,"Scenario 1";"valuation",#N/A,FALSE,"Scenario 1"}</definedName>
    <definedName name="___new5" localSheetId="20" hidden="1">{"assumptions",#N/A,FALSE,"Scenario 1";"valuation",#N/A,FALSE,"Scenario 1"}</definedName>
    <definedName name="___new5" localSheetId="18" hidden="1">{"assumptions",#N/A,FALSE,"Scenario 1";"valuation",#N/A,FALSE,"Scenario 1"}</definedName>
    <definedName name="___new5" hidden="1">{"assumptions",#N/A,FALSE,"Scenario 1";"valuation",#N/A,FALSE,"Scenario 1"}</definedName>
    <definedName name="___new6" localSheetId="19" hidden="1">{"LBO Summary",#N/A,FALSE,"Summary"}</definedName>
    <definedName name="___new6" localSheetId="20" hidden="1">{"LBO Summary",#N/A,FALSE,"Summary"}</definedName>
    <definedName name="___new6" localSheetId="18" hidden="1">{"LBO Summary",#N/A,FALSE,"Summary"}</definedName>
    <definedName name="___new6" hidden="1">{"LBO Summary",#N/A,FALSE,"Summary"}</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localSheetId="20" hidden="1">{"LBO Summary",#N/A,FALSE,"Summary";"Income Statement",#N/A,FALSE,"Model";"Cash Flow",#N/A,FALSE,"Model";"Balance Sheet",#N/A,FALSE,"Model";"Working Capital",#N/A,FALSE,"Model";"Pro Forma Balance Sheets",#N/A,FALSE,"PFBS";"Debt Balances",#N/A,FALSE,"Model";"Fee Schedules",#N/A,FALSE,"Model"}</definedName>
    <definedName name="___new7" localSheetId="18"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9" hidden="1">{"Co1statements",#N/A,FALSE,"Cmpy1";"Co2statement",#N/A,FALSE,"Cmpy2";"co1pm",#N/A,FALSE,"Co1PM";"co2PM",#N/A,FALSE,"Co2PM";"value",#N/A,FALSE,"value";"opco",#N/A,FALSE,"NewSparkle";"adjusts",#N/A,FALSE,"Adjustments"}</definedName>
    <definedName name="___new8" localSheetId="20" hidden="1">{"Co1statements",#N/A,FALSE,"Cmpy1";"Co2statement",#N/A,FALSE,"Cmpy2";"co1pm",#N/A,FALSE,"Co1PM";"co2PM",#N/A,FALSE,"Co2PM";"value",#N/A,FALSE,"value";"opco",#N/A,FALSE,"NewSparkle";"adjusts",#N/A,FALSE,"Adjustments"}</definedName>
    <definedName name="___new8" localSheetId="18"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8" hidden="1">{#N/A,#N/A,FALSE,"Ventes V.P. V.U.";#N/A,#N/A,FALSE,"Les Concurences";#N/A,#N/A,FALSE,"DACIA"}</definedName>
    <definedName name="___R" hidden="1">{#N/A,#N/A,FALSE,"Ventes V.P. V.U.";#N/A,#N/A,FALSE,"Les Concurences";#N/A,#N/A,FALSE,"DACIA"}</definedName>
    <definedName name="___re10" localSheetId="20"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9" hidden="1">{#N/A,#N/A,FALSE,"Aging Summary";#N/A,#N/A,FALSE,"Ratio Analysis";#N/A,#N/A,FALSE,"Test 120 Day Accts";#N/A,#N/A,FALSE,"Tickmarks"}</definedName>
    <definedName name="___s3" localSheetId="20" hidden="1">{#N/A,#N/A,FALSE,"Aging Summary";#N/A,#N/A,FALSE,"Ratio Analysis";#N/A,#N/A,FALSE,"Test 120 Day Accts";#N/A,#N/A,FALSE,"Tickmarks"}</definedName>
    <definedName name="___s3" localSheetId="18" hidden="1">{#N/A,#N/A,FALSE,"Aging Summary";#N/A,#N/A,FALSE,"Ratio Analysis";#N/A,#N/A,FALSE,"Test 120 Day Accts";#N/A,#N/A,FALSE,"Tickmarks"}</definedName>
    <definedName name="___s3" hidden="1">{#N/A,#N/A,FALSE,"Aging Summary";#N/A,#N/A,FALSE,"Ratio Analysis";#N/A,#N/A,FALSE,"Test 120 Day Accts";#N/A,#N/A,FALSE,"Tickmarks"}</definedName>
    <definedName name="___s4" localSheetId="19" hidden="1">{#N/A,#N/A,FALSE,"Aging Summary";#N/A,#N/A,FALSE,"Ratio Analysis";#N/A,#N/A,FALSE,"Test 120 Day Accts";#N/A,#N/A,FALSE,"Tickmarks"}</definedName>
    <definedName name="___s4" localSheetId="20" hidden="1">{#N/A,#N/A,FALSE,"Aging Summary";#N/A,#N/A,FALSE,"Ratio Analysis";#N/A,#N/A,FALSE,"Test 120 Day Accts";#N/A,#N/A,FALSE,"Tickmarks"}</definedName>
    <definedName name="___s4" localSheetId="18"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9" hidden="1">{"Tages_D",#N/A,FALSE,"Tagesbericht";"Tages_PL",#N/A,FALSE,"Tagesbericht"}</definedName>
    <definedName name="___u18" localSheetId="20" hidden="1">{"Tages_D",#N/A,FALSE,"Tagesbericht";"Tages_PL",#N/A,FALSE,"Tagesbericht"}</definedName>
    <definedName name="___u18" localSheetId="18" hidden="1">{"Tages_D",#N/A,FALSE,"Tagesbericht";"Tages_PL",#N/A,FALSE,"Tagesbericht"}</definedName>
    <definedName name="___u18" hidden="1">{"Tages_D",#N/A,FALSE,"Tagesbericht";"Tages_PL",#N/A,FALSE,"Tagesbericht"}</definedName>
    <definedName name="___u20" localSheetId="19" hidden="1">{"fleisch",#N/A,FALSE,"WG HK";"food",#N/A,FALSE,"WG HK";"hartwaren",#N/A,FALSE,"WG HK";"weichwaren",#N/A,FALSE,"WG HK"}</definedName>
    <definedName name="___u20" localSheetId="20" hidden="1">{"fleisch",#N/A,FALSE,"WG HK";"food",#N/A,FALSE,"WG HK";"hartwaren",#N/A,FALSE,"WG HK";"weichwaren",#N/A,FALSE,"WG HK"}</definedName>
    <definedName name="___u20" localSheetId="18" hidden="1">{"fleisch",#N/A,FALSE,"WG HK";"food",#N/A,FALSE,"WG HK";"hartwaren",#N/A,FALSE,"WG HK";"weichwaren",#N/A,FALSE,"WG HK"}</definedName>
    <definedName name="___u20" hidden="1">{"fleisch",#N/A,FALSE,"WG HK";"food",#N/A,FALSE,"WG HK";"hartwaren",#N/A,FALSE,"WG HK";"weichwaren",#N/A,FALSE,"WG HK"}</definedName>
    <definedName name="___VB5" localSheetId="18" hidden="1">{#N/A,#N/A,FALSE,"Ventes V.P. V.U.";#N/A,#N/A,FALSE,"Les Concurences";#N/A,#N/A,FALSE,"DACIA"}</definedName>
    <definedName name="___VB5" hidden="1">{#N/A,#N/A,FALSE,"Ventes V.P. V.U.";#N/A,#N/A,FALSE,"Les Concurences";#N/A,#N/A,FALSE,"DACIA"}</definedName>
    <definedName name="___w1" localSheetId="19" hidden="1">{"weichwaren",#N/A,FALSE,"Liste 1";"hartwaren",#N/A,FALSE,"Liste 1";"food",#N/A,FALSE,"Liste 1";"fleisch",#N/A,FALSE,"Liste 1"}</definedName>
    <definedName name="___w1" localSheetId="20" hidden="1">{"weichwaren",#N/A,FALSE,"Liste 1";"hartwaren",#N/A,FALSE,"Liste 1";"food",#N/A,FALSE,"Liste 1";"fleisch",#N/A,FALSE,"Liste 1"}</definedName>
    <definedName name="___w1" localSheetId="18" hidden="1">{"weichwaren",#N/A,FALSE,"Liste 1";"hartwaren",#N/A,FALSE,"Liste 1";"food",#N/A,FALSE,"Liste 1";"fleisch",#N/A,FALSE,"Liste 1"}</definedName>
    <definedName name="___w1" hidden="1">{"weichwaren",#N/A,FALSE,"Liste 1";"hartwaren",#N/A,FALSE,"Liste 1";"food",#N/A,FALSE,"Liste 1";"fleisch",#N/A,FALSE,"Liste 1"}</definedName>
    <definedName name="___w2" localSheetId="19" hidden="1">{"TAG1AGMS",#N/A,FALSE,"TAG 1A"}</definedName>
    <definedName name="___w2" localSheetId="20" hidden="1">{"TAG1AGMS",#N/A,FALSE,"TAG 1A"}</definedName>
    <definedName name="___w2" localSheetId="18" hidden="1">{"TAG1AGMS",#N/A,FALSE,"TAG 1A"}</definedName>
    <definedName name="___w2" hidden="1">{"TAG1AGMS",#N/A,FALSE,"TAG 1A"}</definedName>
    <definedName name="___w3" localSheetId="19" hidden="1">{"Tages_D",#N/A,FALSE,"Tagesbericht";"Tages_PL",#N/A,FALSE,"Tagesbericht"}</definedName>
    <definedName name="___w3" localSheetId="20" hidden="1">{"Tages_D",#N/A,FALSE,"Tagesbericht";"Tages_PL",#N/A,FALSE,"Tagesbericht"}</definedName>
    <definedName name="___w3" localSheetId="18" hidden="1">{"Tages_D",#N/A,FALSE,"Tagesbericht";"Tages_PL",#N/A,FALSE,"Tagesbericht"}</definedName>
    <definedName name="___w3" hidden="1">{"Tages_D",#N/A,FALSE,"Tagesbericht";"Tages_PL",#N/A,FALSE,"Tagesbericht"}</definedName>
    <definedName name="___w4" localSheetId="19" hidden="1">{"fleisch",#N/A,FALSE,"WG HK";"food",#N/A,FALSE,"WG HK";"hartwaren",#N/A,FALSE,"WG HK";"weichwaren",#N/A,FALSE,"WG HK"}</definedName>
    <definedName name="___w4" localSheetId="20" hidden="1">{"fleisch",#N/A,FALSE,"WG HK";"food",#N/A,FALSE,"WG HK";"hartwaren",#N/A,FALSE,"WG HK";"weichwaren",#N/A,FALSE,"WG HK"}</definedName>
    <definedName name="___w4" localSheetId="18" hidden="1">{"fleisch",#N/A,FALSE,"WG HK";"food",#N/A,FALSE,"WG HK";"hartwaren",#N/A,FALSE,"WG HK";"weichwaren",#N/A,FALSE,"WG HK"}</definedName>
    <definedName name="___w4" hidden="1">{"fleisch",#N/A,FALSE,"WG HK";"food",#N/A,FALSE,"WG HK";"hartwaren",#N/A,FALSE,"WG HK";"weichwaren",#N/A,FALSE,"WG HK"}</definedName>
    <definedName name="___wrn1" localSheetId="18" hidden="1">{"Base_Economics",#N/A,FALSE,"BP Amoco Summary";"Base_MOD_CashFlows",#N/A,FALSE,"BP Amoco Summary"}</definedName>
    <definedName name="___wrn1" hidden="1">{"Base_Economics",#N/A,FALSE,"BP Amoco Summary";"Base_MOD_CashFlows",#N/A,FALSE,"BP Amoco Summary"}</definedName>
    <definedName name="___wrn2" localSheetId="18" hidden="1">{"Bus_Plan_Sht",#N/A,FALSE,"Bus Plan Sht"}</definedName>
    <definedName name="___wrn2" hidden="1">{"Bus_Plan_Sht",#N/A,FALSE,"Bus Plan Sht"}</definedName>
    <definedName name="___wrn3" localSheetId="18" hidden="1">{"Incremental_Cashflows",#N/A,FALSE,"BP Amoco Summary";"Incremental_Economics",#N/A,FALSE,"BP Amoco Summary"}</definedName>
    <definedName name="___wrn3" hidden="1">{"Incremental_Cashflows",#N/A,FALSE,"BP Amoco Summary";"Incremental_Economics",#N/A,FALSE,"BP Amoco Summary"}</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localSheetId="20" hidden="1">{#N/A,#N/A,FALSE,"Cover";#N/A,#N/A,FALSE,"1. Conversion Cost Summary";#N/A,#N/A,FALSE,"2. CC YE Forecast INV ";#N/A,#N/A,FALSE,"3. CC YE Forecast ROM";#N/A,#N/A,FALSE,"4.CC YE FORECAST ROM+INV";#N/A,#N/A,FALSE,"5. Material Cost";#N/A,#N/A,FALSE,"6. Waste Calculation"}</definedName>
    <definedName name="___x1" localSheetId="18"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localSheetId="20" hidden="1">{#N/A,#N/A,FALSE,"Cover";#N/A,#N/A,FALSE,"1. Conversion Cost Summary";#N/A,#N/A,FALSE,"2. CC YE Forecast INV ";#N/A,#N/A,FALSE,"3. CC YE Forecast ROM";#N/A,#N/A,FALSE,"4.CC YE FORECAST ROM+INV";#N/A,#N/A,FALSE,"5. Material Cost";#N/A,#N/A,FALSE,"6. Waste Calculation"}</definedName>
    <definedName name="___x10" localSheetId="18"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9" hidden="1">{"Hw_All",#N/A,FALSE,"Hollywood FF";"HwFF_Tech",#N/A,FALSE,"Hollywood FF";"HwFF_PerMille",#N/A,FALSE,"Hollywood FF";"HwFF_Pricing",#N/A,FALSE,"Hollywood FF"}</definedName>
    <definedName name="___x11" localSheetId="20" hidden="1">{"Hw_All",#N/A,FALSE,"Hollywood FF";"HwFF_Tech",#N/A,FALSE,"Hollywood FF";"HwFF_PerMille",#N/A,FALSE,"Hollywood FF";"HwFF_Pricing",#N/A,FALSE,"Hollywood FF"}</definedName>
    <definedName name="___x11" localSheetId="18"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9" hidden="1">{"K100_All",#N/A,FALSE,"Kent 100`s";"K100_Tech",#N/A,FALSE,"Kent 100`s";"K100_Pricing",#N/A,FALSE,"Kent 100`s";"K100_PerMille",#N/A,FALSE,"Kent 100`s"}</definedName>
    <definedName name="___x12" localSheetId="20" hidden="1">{"K100_All",#N/A,FALSE,"Kent 100`s";"K100_Tech",#N/A,FALSE,"Kent 100`s";"K100_Pricing",#N/A,FALSE,"Kent 100`s";"K100_PerMille",#N/A,FALSE,"Kent 100`s"}</definedName>
    <definedName name="___x12" localSheetId="18"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8" hidden="1">{"'Jan - March 2000'!$A$5:$J$46"}</definedName>
    <definedName name="___x2" hidden="1">{"'Jan - March 2000'!$A$5:$J$46"}</definedName>
    <definedName name="___x3" localSheetId="18" hidden="1">{"'Jan - March 2000'!$A$5:$J$46"}</definedName>
    <definedName name="___x3" hidden="1">{"'Jan - March 2000'!$A$5:$J$46"}</definedName>
    <definedName name="___x4" localSheetId="18" hidden="1">{"'Jan - March 2000'!$A$5:$J$46"}</definedName>
    <definedName name="___x4" hidden="1">{"'Jan - March 2000'!$A$5:$J$46"}</definedName>
    <definedName name="___x5" localSheetId="18" hidden="1">{"'Jan - March 2000'!$A$5:$J$46"}</definedName>
    <definedName name="___x5" hidden="1">{"'Jan - March 2000'!$A$5:$J$46"}</definedName>
    <definedName name="___x6" localSheetId="18" hidden="1">{"'Jan - March 2000'!$A$5:$J$46"}</definedName>
    <definedName name="___x6" hidden="1">{"'Jan - March 2000'!$A$5:$J$46"}</definedName>
    <definedName name="___x8" localSheetId="18" hidden="1">{"'Jan - March 2000'!$A$5:$J$46"}</definedName>
    <definedName name="___x8" hidden="1">{"'Jan - March 2000'!$A$5:$J$46"}</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localSheetId="20" hidden="1">{#N/A,#N/A,FALSE,"Cover";#N/A,#N/A,FALSE,"1. Conversion Cost Summary";#N/A,#N/A,FALSE,"2. CC YE Forecast INV ";#N/A,#N/A,FALSE,"3. CC YE Forecast ROM";#N/A,#N/A,FALSE,"4.CC YE FORECAST ROM+INV";#N/A,#N/A,FALSE,"5. Material Cost";#N/A,#N/A,FALSE,"6. Waste Calculation"}</definedName>
    <definedName name="___x9" localSheetId="18"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localSheetId="20" hidden="1">{#N/A,#N/A,FALSE,"Cover";#N/A,#N/A,FALSE,"1. Conversion Cost Summary";#N/A,#N/A,FALSE,"2. CC YE Forecast INV ";#N/A,#N/A,FALSE,"3. CC YE Forecast ROM";#N/A,#N/A,FALSE,"4.CC YE FORECAST ROM+INV";#N/A,#N/A,FALSE,"5. Material Cost";#N/A,#N/A,FALSE,"6. Waste Calculation"}</definedName>
    <definedName name="___y1" localSheetId="18"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[1]OtherKPI!#REF!</definedName>
    <definedName name="__10__123Graph_AChart_20C" hidden="1">[1]OtherKPI!#REF!</definedName>
    <definedName name="__11__123Graph_AChart_21C" hidden="1">[1]OtherKPI!#REF!</definedName>
    <definedName name="__12__123Graph_AChart_22C" hidden="1">[1]OtherKPI!#REF!</definedName>
    <definedName name="__123Graph_A" hidden="1">'[2]Jan 05'!$B$11:$B$31</definedName>
    <definedName name="__123Graph_AGRAF2" hidden="1">[3]Zarnesti!$G$185:$G$204</definedName>
    <definedName name="__123Graph_AGRAFIC" hidden="1">[3]Zarnesti!$B$185:$B$204</definedName>
    <definedName name="__123Graph_AGRAFIC1" hidden="1">[3]Zarnesti!$C$185:$C$204</definedName>
    <definedName name="__123Graph_AGRAPH1" hidden="1">'[4]Piper Heidsieck'!#REF!</definedName>
    <definedName name="__123Graph_AGRAPH3" hidden="1">'[4]Piper Heidsieck'!#REF!</definedName>
    <definedName name="__123Graph_AGRAPH4" hidden="1">'[4]Piper Heidsieck'!#REF!</definedName>
    <definedName name="__123Graph_B" hidden="1">'[2]Jan 05'!$C$11:$C$31</definedName>
    <definedName name="__123Graph_BGRAPH1" hidden="1">'[4]Piper Heidsieck'!#REF!</definedName>
    <definedName name="__123Graph_BGRAPH3" hidden="1">'[4]Piper Heidsieck'!#REF!</definedName>
    <definedName name="__123Graph_BGRAPH4" hidden="1">'[4]Piper Heidsieck'!#REF!</definedName>
    <definedName name="__123Graph_C" hidden="1">'[2]Jan 05'!$D$11:$D$31</definedName>
    <definedName name="__123Graph_C1" hidden="1">[5]ROOUT95!#REF!</definedName>
    <definedName name="__123Graph_CGRAPH3" localSheetId="19" hidden="1">'[4]Piper Heidsieck'!#REF!</definedName>
    <definedName name="__123Graph_CGRAPH3" localSheetId="20" hidden="1">'[4]Piper Heidsieck'!#REF!</definedName>
    <definedName name="__123Graph_CGRAPH3" hidden="1">'[4]Piper Heidsieck'!#REF!</definedName>
    <definedName name="__123Graph_CGRAPH4" localSheetId="19" hidden="1">'[4]Piper Heidsieck'!#REF!</definedName>
    <definedName name="__123Graph_CGRAPH4" localSheetId="20" hidden="1">'[4]Piper Heidsieck'!#REF!</definedName>
    <definedName name="__123Graph_CGRAPH4" hidden="1">'[4]Piper Heidsieck'!#REF!</definedName>
    <definedName name="__123Graph_D" hidden="1">'[2]Jan 05'!$E$11:$E$31</definedName>
    <definedName name="__123Graph_D1" hidden="1">[5]ROOUT95!#REF!</definedName>
    <definedName name="__123Graph_DGRAPH4" localSheetId="19" hidden="1">'[4]Piper Heidsieck'!#REF!</definedName>
    <definedName name="__123Graph_DGRAPH4" localSheetId="20" hidden="1">'[4]Piper Heidsieck'!#REF!</definedName>
    <definedName name="__123Graph_DGRAPH4" hidden="1">'[4]Piper Heidsieck'!#REF!</definedName>
    <definedName name="__123Graph_E" hidden="1">'[2]Jan 05'!$F$11:$F$31</definedName>
    <definedName name="__123Graph_EGRAPH4" hidden="1">'[4]Piper Heidsieck'!#REF!</definedName>
    <definedName name="__123Graph_F" hidden="1">'[2]Jan 05'!$G$11:$G$31</definedName>
    <definedName name="__123Graph_FGRAPH4" hidden="1">'[4]Piper Heidsieck'!#REF!</definedName>
    <definedName name="__123Graph_LBL_A" hidden="1">[6]Tabelle1!#REF!</definedName>
    <definedName name="__123Graph_LBL_AGRAF2" hidden="1">[3]Zarnesti!$G$185:$G$204</definedName>
    <definedName name="__123Graph_LBL_AGRAFIC" hidden="1">[3]Zarnesti!$B$185:$B$204</definedName>
    <definedName name="__123Graph_LBL_AGRAFIC1" hidden="1">[3]Zarnesti!$C$185:$C$204</definedName>
    <definedName name="__123Graph_LBL_AGraph1" hidden="1">[6]Tabelle1!#REF!</definedName>
    <definedName name="__123Graph_LBL_AGRAPH3" hidden="1">'[4]Piper Heidsieck'!#REF!</definedName>
    <definedName name="__123Graph_LBL_AGRAPH4" hidden="1">'[4]Piper Heidsieck'!#REF!</definedName>
    <definedName name="__123Graph_LBL_B" hidden="1">[6]Tabelle1!#REF!</definedName>
    <definedName name="__123Graph_LBL_BGraph1" hidden="1">[6]Tabelle1!#REF!</definedName>
    <definedName name="__123Graph_LBL_BGRAPH3" hidden="1">'[4]Piper Heidsieck'!#REF!</definedName>
    <definedName name="__123Graph_LBL_BGRAPH4" hidden="1">'[4]Piper Heidsieck'!#REF!</definedName>
    <definedName name="__123Graph_LBL_CGRAPH3" hidden="1">'[4]Piper Heidsieck'!#REF!</definedName>
    <definedName name="__123Graph_LBL_CGRAPH4" hidden="1">'[4]Piper Heidsieck'!#REF!</definedName>
    <definedName name="__123Graph_LBL_DGRAPH4" hidden="1">'[4]Piper Heidsieck'!#REF!</definedName>
    <definedName name="__123Graph_LBL_EGRAPH4" hidden="1">'[4]Piper Heidsieck'!#REF!</definedName>
    <definedName name="__123Graph_LBL_FGRAPH4" hidden="1">'[4]Piper Heidsieck'!#REF!</definedName>
    <definedName name="__123Graph_X" hidden="1">[3]Zarnesti!$A$185:$A$204</definedName>
    <definedName name="__123Graph_XGRAF2" hidden="1">[3]Zarnesti!$A$185:$A$204</definedName>
    <definedName name="__123Graph_XGRAFIC" hidden="1">[3]Zarnesti!$A$185:$A$204</definedName>
    <definedName name="__123Graph_XGRAFIC1" hidden="1">[3]Zarnesti!$A$185:$A$204</definedName>
    <definedName name="__123Graph_XGRAPH4" hidden="1">'[4]Piper Heidsieck'!#REF!</definedName>
    <definedName name="__13__123Graph_AChart_23C" hidden="1">[1]OtherKPI!#REF!</definedName>
    <definedName name="__14__123Graph_AChart_24C" hidden="1">[1]OtherKPI!#REF!</definedName>
    <definedName name="__15__123Graph_AChart_25C" hidden="1">[1]OtherKPI!#REF!</definedName>
    <definedName name="__16__123Graph_AChart_26C" hidden="1">[1]OtherKPI!#REF!</definedName>
    <definedName name="__17__123Graph_AChart_27C" hidden="1">[1]OtherKPI!#REF!</definedName>
    <definedName name="__18__123Graph_AChart_2A" hidden="1">[1]OtherKPI!#REF!</definedName>
    <definedName name="__19__123Graph_AChart_3A" hidden="1">[1]OtherKPI!#REF!</definedName>
    <definedName name="__2__123Graph_AChart_11B" hidden="1">[1]OtherKPI!#REF!</definedName>
    <definedName name="__20__123Graph_AChart_4A" hidden="1">[1]OtherKPI!#REF!</definedName>
    <definedName name="__21__123Graph_AChart_5A" hidden="1">[1]OtherKPI!#REF!</definedName>
    <definedName name="__22__123Graph_AChart_6A" hidden="1">[1]OtherKPI!#REF!</definedName>
    <definedName name="__23__123Graph_AChart_7A" hidden="1">[1]OtherKPI!#REF!</definedName>
    <definedName name="__24__123Graph_AChart_8A" hidden="1">[1]OtherKPI!#REF!</definedName>
    <definedName name="__25__123Graph_AChart_9A" hidden="1">[1]OtherKPI!#REF!</definedName>
    <definedName name="__26__123Graph_BChart_12B" hidden="1">[1]OtherKPI!#REF!</definedName>
    <definedName name="__27__123Graph_BChart_13B" hidden="1">[1]OtherKPI!#REF!</definedName>
    <definedName name="__28__123Graph_BChart_16B" hidden="1">[1]OtherKPI!#REF!</definedName>
    <definedName name="__29__123Graph_BChart_17B" hidden="1">[1]OtherKPI!#REF!</definedName>
    <definedName name="__3__123Graph_AChart_12B" hidden="1">[1]OtherKPI!#REF!</definedName>
    <definedName name="__30__123Graph_BChart_18B" hidden="1">[1]OtherKPI!#REF!</definedName>
    <definedName name="__31__123Graph_BChart_21C" hidden="1">[1]OtherKPI!#REF!</definedName>
    <definedName name="__32__123Graph_BChart_22C" hidden="1">[1]OtherKPI!#REF!</definedName>
    <definedName name="__33__123Graph_BChart_23C" hidden="1">[1]OtherKPI!#REF!</definedName>
    <definedName name="__34__123Graph_BChart_24C" hidden="1">[1]OtherKPI!#REF!</definedName>
    <definedName name="__35__123Graph_BChart_25C" hidden="1">[1]OtherKPI!#REF!</definedName>
    <definedName name="__36__123Graph_BChart_26C" hidden="1">[1]OtherKPI!#REF!</definedName>
    <definedName name="__37__123Graph_BChart_27C" hidden="1">[1]OtherKPI!#REF!</definedName>
    <definedName name="__38__123Graph_BChart_3A" hidden="1">[1]OtherKPI!#REF!</definedName>
    <definedName name="__39__123Graph_BChart_4A" hidden="1">[1]OtherKPI!#REF!</definedName>
    <definedName name="__4__123Graph_AChart_13B" hidden="1">[1]OtherKPI!#REF!</definedName>
    <definedName name="__40__123Graph_BChart_5A" hidden="1">[1]OtherKPI!#REF!</definedName>
    <definedName name="__41__123Graph_BChart_6A" hidden="1">[1]OtherKPI!#REF!</definedName>
    <definedName name="__42__123Graph_BChart_7A" hidden="1">[1]OtherKPI!#REF!</definedName>
    <definedName name="__43__123Graph_BChart_8A" hidden="1">[1]OtherKPI!#REF!</definedName>
    <definedName name="__44__123Graph_BChart_9A" hidden="1">[1]OtherKPI!#REF!</definedName>
    <definedName name="__45__123Graph_CChart_13B" hidden="1">[1]OtherKPI!#REF!</definedName>
    <definedName name="__46__123Graph_CChart_16B" hidden="1">[1]OtherKPI!#REF!</definedName>
    <definedName name="__47__123Graph_CChart_17B" hidden="1">[1]OtherKPI!#REF!</definedName>
    <definedName name="__48__123Graph_CChart_22C" hidden="1">[1]OtherKPI!#REF!</definedName>
    <definedName name="__49__123Graph_CChart_23C" hidden="1">[1]OtherKPI!#REF!</definedName>
    <definedName name="__5__123Graph_AChart_16B" hidden="1">[1]OtherKPI!#REF!</definedName>
    <definedName name="__50__123Graph_CChart_24C" hidden="1">[1]OtherKPI!#REF!</definedName>
    <definedName name="__51__123Graph_CChart_25C" hidden="1">[1]OtherKPI!#REF!</definedName>
    <definedName name="__52__123Graph_CChart_26C" hidden="1">[1]OtherKPI!#REF!</definedName>
    <definedName name="__53__123Graph_CChart_4A" hidden="1">[1]OtherKPI!#REF!</definedName>
    <definedName name="__54__123Graph_CChart_5A" hidden="1">[1]OtherKPI!#REF!</definedName>
    <definedName name="__55__123Graph_CChart_6A" hidden="1">[1]OtherKPI!#REF!</definedName>
    <definedName name="__56__123Graph_CChart_7A" hidden="1">[1]OtherKPI!#REF!</definedName>
    <definedName name="__57__123Graph_CChart_8A" hidden="1">[1]OtherKPI!#REF!</definedName>
    <definedName name="__58__123Graph_DChart_13B" hidden="1">[1]OtherKPI!#REF!</definedName>
    <definedName name="__59__123Graph_DChart_16B" hidden="1">[1]OtherKPI!#REF!</definedName>
    <definedName name="__6__123Graph_AChart_17B" hidden="1">[1]OtherKPI!#REF!</definedName>
    <definedName name="__6__123Graph_ACHART_4" hidden="1">#REF!</definedName>
    <definedName name="__60__123Graph_DChart_17B" hidden="1">[1]OtherKPI!#REF!</definedName>
    <definedName name="__61__123Graph_DChart_22C" hidden="1">[1]OtherKPI!#REF!</definedName>
    <definedName name="__62__123Graph_DChart_23C" hidden="1">[1]OtherKPI!#REF!</definedName>
    <definedName name="__63__123Graph_DChart_24C" hidden="1">[1]OtherKPI!#REF!</definedName>
    <definedName name="__64__123Graph_DChart_25C" hidden="1">[1]OtherKPI!#REF!</definedName>
    <definedName name="__65__123Graph_DChart_26C" hidden="1">[1]OtherKPI!#REF!</definedName>
    <definedName name="__66__123Graph_DChart_4A" hidden="1">[1]OtherKPI!#REF!</definedName>
    <definedName name="__67__123Graph_DChart_5A" hidden="1">[1]OtherKPI!#REF!</definedName>
    <definedName name="__68__123Graph_DChart_6A" hidden="1">[1]OtherKPI!#REF!</definedName>
    <definedName name="__69__123Graph_DChart_7A" hidden="1">[1]OtherKPI!#REF!</definedName>
    <definedName name="__7__123Graph_AChart_18B" hidden="1">[1]OtherKPI!#REF!</definedName>
    <definedName name="__70__123Graph_DChart_8A" hidden="1">[1]OtherKPI!#REF!</definedName>
    <definedName name="__8__123Graph_AChart_19C" hidden="1">[1]OtherKPI!#REF!</definedName>
    <definedName name="__9__123Graph_AChart_1A" hidden="1">[1]OtherKPI!#REF!</definedName>
    <definedName name="__a123" localSheetId="19" hidden="1">{"TAG1AGMS",#N/A,FALSE,"TAG 1A"}</definedName>
    <definedName name="__a123" localSheetId="20" hidden="1">{"TAG1AGMS",#N/A,FALSE,"TAG 1A"}</definedName>
    <definedName name="__a123" localSheetId="18" hidden="1">{"TAG1AGMS",#N/A,FALSE,"TAG 1A"}</definedName>
    <definedName name="__a123" hidden="1">{"TAG1AGMS",#N/A,FALSE,"TAG 1A"}</definedName>
    <definedName name="__a14" localSheetId="19" hidden="1">{"TAG1AGMS",#N/A,FALSE,"TAG 1A"}</definedName>
    <definedName name="__a14" localSheetId="20" hidden="1">{"TAG1AGMS",#N/A,FALSE,"TAG 1A"}</definedName>
    <definedName name="__a14" localSheetId="18" hidden="1">{"TAG1AGMS",#N/A,FALSE,"TAG 1A"}</definedName>
    <definedName name="__a14" hidden="1">{"TAG1AGMS",#N/A,FALSE,"TAG 1A"}</definedName>
    <definedName name="__a15" localSheetId="19" hidden="1">{"weichwaren",#N/A,FALSE,"Liste 1";"hartwaren",#N/A,FALSE,"Liste 1";"food",#N/A,FALSE,"Liste 1";"fleisch",#N/A,FALSE,"Liste 1"}</definedName>
    <definedName name="__a15" localSheetId="20" hidden="1">{"weichwaren",#N/A,FALSE,"Liste 1";"hartwaren",#N/A,FALSE,"Liste 1";"food",#N/A,FALSE,"Liste 1";"fleisch",#N/A,FALSE,"Liste 1"}</definedName>
    <definedName name="__a15" localSheetId="18" hidden="1">{"weichwaren",#N/A,FALSE,"Liste 1";"hartwaren",#N/A,FALSE,"Liste 1";"food",#N/A,FALSE,"Liste 1";"fleisch",#N/A,FALSE,"Liste 1"}</definedName>
    <definedName name="__a15" hidden="1">{"weichwaren",#N/A,FALSE,"Liste 1";"hartwaren",#N/A,FALSE,"Liste 1";"food",#N/A,FALSE,"Liste 1";"fleisch",#N/A,FALSE,"Liste 1"}</definedName>
    <definedName name="__a16" localSheetId="19" hidden="1">{"weichwaren",#N/A,FALSE,"Liste 1";"hartwaren",#N/A,FALSE,"Liste 1";"food",#N/A,FALSE,"Liste 1";"fleisch",#N/A,FALSE,"Liste 1"}</definedName>
    <definedName name="__a16" localSheetId="20" hidden="1">{"weichwaren",#N/A,FALSE,"Liste 1";"hartwaren",#N/A,FALSE,"Liste 1";"food",#N/A,FALSE,"Liste 1";"fleisch",#N/A,FALSE,"Liste 1"}</definedName>
    <definedName name="__a16" localSheetId="18" hidden="1">{"weichwaren",#N/A,FALSE,"Liste 1";"hartwaren",#N/A,FALSE,"Liste 1";"food",#N/A,FALSE,"Liste 1";"fleisch",#N/A,FALSE,"Liste 1"}</definedName>
    <definedName name="__a16" hidden="1">{"weichwaren",#N/A,FALSE,"Liste 1";"hartwaren",#N/A,FALSE,"Liste 1";"food",#N/A,FALSE,"Liste 1";"fleisch",#N/A,FALSE,"Liste 1"}</definedName>
    <definedName name="__a17" localSheetId="19" hidden="1">{"TAG1AGMS",#N/A,FALSE,"TAG 1A"}</definedName>
    <definedName name="__a17" localSheetId="20" hidden="1">{"TAG1AGMS",#N/A,FALSE,"TAG 1A"}</definedName>
    <definedName name="__a17" localSheetId="18" hidden="1">{"TAG1AGMS",#N/A,FALSE,"TAG 1A"}</definedName>
    <definedName name="__a17" hidden="1">{"TAG1AGMS",#N/A,FALSE,"TAG 1A"}</definedName>
    <definedName name="__a18" localSheetId="19" hidden="1">{"Tages_D",#N/A,FALSE,"Tagesbericht";"Tages_PL",#N/A,FALSE,"Tagesbericht"}</definedName>
    <definedName name="__a18" localSheetId="20" hidden="1">{"Tages_D",#N/A,FALSE,"Tagesbericht";"Tages_PL",#N/A,FALSE,"Tagesbericht"}</definedName>
    <definedName name="__a18" localSheetId="18" hidden="1">{"Tages_D",#N/A,FALSE,"Tagesbericht";"Tages_PL",#N/A,FALSE,"Tagesbericht"}</definedName>
    <definedName name="__a18" hidden="1">{"Tages_D",#N/A,FALSE,"Tagesbericht";"Tages_PL",#N/A,FALSE,"Tagesbericht"}</definedName>
    <definedName name="__a19" localSheetId="19" hidden="1">{"fleisch",#N/A,FALSE,"WG HK";"food",#N/A,FALSE,"WG HK";"hartwaren",#N/A,FALSE,"WG HK";"weichwaren",#N/A,FALSE,"WG HK"}</definedName>
    <definedName name="__a19" localSheetId="20" hidden="1">{"fleisch",#N/A,FALSE,"WG HK";"food",#N/A,FALSE,"WG HK";"hartwaren",#N/A,FALSE,"WG HK";"weichwaren",#N/A,FALSE,"WG HK"}</definedName>
    <definedName name="__a19" localSheetId="18" hidden="1">{"fleisch",#N/A,FALSE,"WG HK";"food",#N/A,FALSE,"WG HK";"hartwaren",#N/A,FALSE,"WG HK";"weichwaren",#N/A,FALSE,"WG HK"}</definedName>
    <definedName name="__a19" hidden="1">{"fleisch",#N/A,FALSE,"WG HK";"food",#N/A,FALSE,"WG HK";"hartwaren",#N/A,FALSE,"WG HK";"weichwaren",#N/A,FALSE,"WG HK"}</definedName>
    <definedName name="__a33" localSheetId="19" hidden="1">{"fleisch",#N/A,FALSE,"WG HK";"food",#N/A,FALSE,"WG HK";"hartwaren",#N/A,FALSE,"WG HK";"weichwaren",#N/A,FALSE,"WG HK"}</definedName>
    <definedName name="__a33" localSheetId="20" hidden="1">{"fleisch",#N/A,FALSE,"WG HK";"food",#N/A,FALSE,"WG HK";"hartwaren",#N/A,FALSE,"WG HK";"weichwaren",#N/A,FALSE,"WG HK"}</definedName>
    <definedName name="__a33" localSheetId="18" hidden="1">{"fleisch",#N/A,FALSE,"WG HK";"food",#N/A,FALSE,"WG HK";"hartwaren",#N/A,FALSE,"WG HK";"weichwaren",#N/A,FALSE,"WG HK"}</definedName>
    <definedName name="__a33" hidden="1">{"fleisch",#N/A,FALSE,"WG HK";"food",#N/A,FALSE,"WG HK";"hartwaren",#N/A,FALSE,"WG HK";"weichwaren",#N/A,FALSE,"WG HK"}</definedName>
    <definedName name="__a55" localSheetId="19" hidden="1">{"Tages_D",#N/A,FALSE,"Tagesbericht";"Tages_PL",#N/A,FALSE,"Tagesbericht"}</definedName>
    <definedName name="__a55" localSheetId="20" hidden="1">{"Tages_D",#N/A,FALSE,"Tagesbericht";"Tages_PL",#N/A,FALSE,"Tagesbericht"}</definedName>
    <definedName name="__a55" localSheetId="18" hidden="1">{"Tages_D",#N/A,FALSE,"Tagesbericht";"Tages_PL",#N/A,FALSE,"Tagesbericht"}</definedName>
    <definedName name="__a55" hidden="1">{"Tages_D",#N/A,FALSE,"Tagesbericht";"Tages_PL",#N/A,FALSE,"Tagesbericht"}</definedName>
    <definedName name="__a66" localSheetId="19" hidden="1">{"TAG1AGMS",#N/A,FALSE,"TAG 1A"}</definedName>
    <definedName name="__a66" localSheetId="20" hidden="1">{"TAG1AGMS",#N/A,FALSE,"TAG 1A"}</definedName>
    <definedName name="__a66" localSheetId="18" hidden="1">{"TAG1AGMS",#N/A,FALSE,"TAG 1A"}</definedName>
    <definedName name="__a66" hidden="1">{"TAG1AGMS",#N/A,FALSE,"TAG 1A"}</definedName>
    <definedName name="__aa22" localSheetId="19" hidden="1">{"Tages_D",#N/A,FALSE,"Tagesbericht";"Tages_PL",#N/A,FALSE,"Tagesbericht"}</definedName>
    <definedName name="__aa22" localSheetId="20" hidden="1">{"Tages_D",#N/A,FALSE,"Tagesbericht";"Tages_PL",#N/A,FALSE,"Tagesbericht"}</definedName>
    <definedName name="__aa22" localSheetId="18" hidden="1">{"Tages_D",#N/A,FALSE,"Tagesbericht";"Tages_PL",#N/A,FALSE,"Tagesbericht"}</definedName>
    <definedName name="__aa22" hidden="1">{"Tages_D",#N/A,FALSE,"Tagesbericht";"Tages_PL",#N/A,FALSE,"Tagesbericht"}</definedName>
    <definedName name="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9" hidden="1">{"weichwaren",#N/A,FALSE,"Liste 1";"hartwaren",#N/A,FALSE,"Liste 1";"food",#N/A,FALSE,"Liste 1";"fleisch",#N/A,FALSE,"Liste 1"}</definedName>
    <definedName name="__b16" localSheetId="20" hidden="1">{"weichwaren",#N/A,FALSE,"Liste 1";"hartwaren",#N/A,FALSE,"Liste 1";"food",#N/A,FALSE,"Liste 1";"fleisch",#N/A,FALSE,"Liste 1"}</definedName>
    <definedName name="__b16" localSheetId="18" hidden="1">{"weichwaren",#N/A,FALSE,"Liste 1";"hartwaren",#N/A,FALSE,"Liste 1";"food",#N/A,FALSE,"Liste 1";"fleisch",#N/A,FALSE,"Liste 1"}</definedName>
    <definedName name="__b16" hidden="1">{"weichwaren",#N/A,FALSE,"Liste 1";"hartwaren",#N/A,FALSE,"Liste 1";"food",#N/A,FALSE,"Liste 1";"fleisch",#N/A,FALSE,"Liste 1"}</definedName>
    <definedName name="__b18" localSheetId="19" hidden="1">{"Tages_D",#N/A,FALSE,"Tagesbericht";"Tages_PL",#N/A,FALSE,"Tagesbericht"}</definedName>
    <definedName name="__b18" localSheetId="20" hidden="1">{"Tages_D",#N/A,FALSE,"Tagesbericht";"Tages_PL",#N/A,FALSE,"Tagesbericht"}</definedName>
    <definedName name="__b18" localSheetId="18" hidden="1">{"Tages_D",#N/A,FALSE,"Tagesbericht";"Tages_PL",#N/A,FALSE,"Tagesbericht"}</definedName>
    <definedName name="__b18" hidden="1">{"Tages_D",#N/A,FALSE,"Tagesbericht";"Tages_PL",#N/A,FALSE,"Tagesbericht"}</definedName>
    <definedName name="__b19" localSheetId="19" hidden="1">{"Tages_D",#N/A,FALSE,"Tagesbericht";"Tages_PL",#N/A,FALSE,"Tagesbericht"}</definedName>
    <definedName name="__b19" localSheetId="20" hidden="1">{"Tages_D",#N/A,FALSE,"Tagesbericht";"Tages_PL",#N/A,FALSE,"Tagesbericht"}</definedName>
    <definedName name="__b19" localSheetId="18" hidden="1">{"Tages_D",#N/A,FALSE,"Tagesbericht";"Tages_PL",#N/A,FALSE,"Tagesbericht"}</definedName>
    <definedName name="__b19" hidden="1">{"Tages_D",#N/A,FALSE,"Tagesbericht";"Tages_PL",#N/A,FALSE,"Tagesbericht"}</definedName>
    <definedName name="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9" hidden="1">{"AS",#N/A,FALSE,"Dec_BS";"LIAB",#N/A,FALSE,"Dec_BS"}</definedName>
    <definedName name="__bs1" localSheetId="20" hidden="1">{"AS",#N/A,FALSE,"Dec_BS";"LIAB",#N/A,FALSE,"Dec_BS"}</definedName>
    <definedName name="__bs1" localSheetId="18" hidden="1">{"AS",#N/A,FALSE,"Dec_BS";"LIAB",#N/A,FALSE,"Dec_BS"}</definedName>
    <definedName name="__bs1" hidden="1">{"AS",#N/A,FALSE,"Dec_BS";"LIAB",#N/A,FALSE,"Dec_BS"}</definedName>
    <definedName name="__bs2" localSheetId="19" hidden="1">{"AS",#N/A,FALSE,"Dec_BS";"LIAB",#N/A,FALSE,"Dec_BS"}</definedName>
    <definedName name="__bs2" localSheetId="20" hidden="1">{"AS",#N/A,FALSE,"Dec_BS";"LIAB",#N/A,FALSE,"Dec_BS"}</definedName>
    <definedName name="__bs2" localSheetId="18" hidden="1">{"AS",#N/A,FALSE,"Dec_BS";"LIAB",#N/A,FALSE,"Dec_BS"}</definedName>
    <definedName name="__bs2" hidden="1">{"AS",#N/A,FALSE,"Dec_BS";"LIAB",#N/A,FALSE,"Dec_BS"}</definedName>
    <definedName name="__bum1" localSheetId="18" hidden="1">{#N/A,#N/A,TRUE,"5.2 LIVRARI (TROL)-BURO"}</definedName>
    <definedName name="__bum1" hidden="1">{#N/A,#N/A,TRUE,"5.2 LIVRARI (TROL)-BURO"}</definedName>
    <definedName name="__cd12" localSheetId="19" hidden="1">{"Tages_D",#N/A,FALSE,"Tagesbericht";"Tages_PL",#N/A,FALSE,"Tagesbericht"}</definedName>
    <definedName name="__cd12" localSheetId="20" hidden="1">{"Tages_D",#N/A,FALSE,"Tagesbericht";"Tages_PL",#N/A,FALSE,"Tagesbericht"}</definedName>
    <definedName name="__cd12" localSheetId="18" hidden="1">{"Tages_D",#N/A,FALSE,"Tagesbericht";"Tages_PL",#N/A,FALSE,"Tagesbericht"}</definedName>
    <definedName name="__cd12" hidden="1">{"Tages_D",#N/A,FALSE,"Tagesbericht";"Tages_PL",#N/A,FALSE,"Tagesbericht"}</definedName>
    <definedName name="__CP0705" localSheetId="19" hidden="1">{"'Sheet1'!$A$1:$AI$34","'Sheet1'!$A$1:$AI$31","'Sheet1'!$B$2:$AM$25"}</definedName>
    <definedName name="__CP0705" localSheetId="20" hidden="1">{"'Sheet1'!$A$1:$AI$34","'Sheet1'!$A$1:$AI$31","'Sheet1'!$B$2:$AM$25"}</definedName>
    <definedName name="__CP0705" localSheetId="18" hidden="1">{"'Sheet1'!$A$1:$AI$34","'Sheet1'!$A$1:$AI$31","'Sheet1'!$B$2:$AM$25"}</definedName>
    <definedName name="__CP0705" hidden="1">{"'Sheet1'!$A$1:$AI$34","'Sheet1'!$A$1:$AI$31","'Sheet1'!$B$2:$AM$25"}</definedName>
    <definedName name="_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9" hidden="1">{"LBO Summary",#N/A,FALSE,"Summary"}</definedName>
    <definedName name="__feb2" localSheetId="20" hidden="1">{"LBO Summary",#N/A,FALSE,"Summary"}</definedName>
    <definedName name="__feb2" localSheetId="18" hidden="1">{"LBO Summary",#N/A,FALSE,"Summary"}</definedName>
    <definedName name="__feb2" hidden="1">{"LBO Summary",#N/A,FALSE,"Summary"}</definedName>
    <definedName name="__FY03" localSheetId="19" hidden="1">{"'Sheet1'!$A$1:$AI$34","'Sheet1'!$A$1:$AI$31","'Sheet1'!$B$2:$AM$25"}</definedName>
    <definedName name="__FY03" localSheetId="20" hidden="1">{"'Sheet1'!$A$1:$AI$34","'Sheet1'!$A$1:$AI$31","'Sheet1'!$B$2:$AM$25"}</definedName>
    <definedName name="__FY03" localSheetId="18" hidden="1">{"'Sheet1'!$A$1:$AI$34","'Sheet1'!$A$1:$AI$31","'Sheet1'!$B$2:$AM$25"}</definedName>
    <definedName name="__FY03" hidden="1">{"'Sheet1'!$A$1:$AI$34","'Sheet1'!$A$1:$AI$31","'Sheet1'!$B$2:$AM$25"}</definedName>
    <definedName name="__IntlFixup" hidden="1">TRUE</definedName>
    <definedName name="__IntlFixupTable" localSheetId="19" hidden="1">#REF!</definedName>
    <definedName name="__IntlFixupTable" localSheetId="20" hidden="1">#REF!</definedName>
    <definedName name="__IntlFixupTable" hidden="1">#REF!</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localSheetId="20" hidden="1">{"LBO Summary",#N/A,FALSE,"Summary";"Income Statement",#N/A,FALSE,"Model";"Cash Flow",#N/A,FALSE,"Model";"Balance Sheet",#N/A,FALSE,"Model";"Working Capital",#N/A,FALSE,"Model";"Pro Forma Balance Sheets",#N/A,FALSE,"PFBS";"Debt Balances",#N/A,FALSE,"Model";"Fee Schedules",#N/A,FALSE,"Model"}</definedName>
    <definedName name="__new2" localSheetId="18"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9" hidden="1">{"LBO Summary",#N/A,FALSE,"Summary"}</definedName>
    <definedName name="__new3" localSheetId="20" hidden="1">{"LBO Summary",#N/A,FALSE,"Summary"}</definedName>
    <definedName name="__new3" localSheetId="18" hidden="1">{"LBO Summary",#N/A,FALSE,"Summary"}</definedName>
    <definedName name="__new3" hidden="1">{"LBO Summary",#N/A,FALSE,"Summary"}</definedName>
    <definedName name="__new4" localSheetId="19" hidden="1">{"LBO Summary",#N/A,FALSE,"Summary"}</definedName>
    <definedName name="__new4" localSheetId="20" hidden="1">{"LBO Summary",#N/A,FALSE,"Summary"}</definedName>
    <definedName name="__new4" localSheetId="18" hidden="1">{"LBO Summary",#N/A,FALSE,"Summary"}</definedName>
    <definedName name="__new4" hidden="1">{"LBO Summary",#N/A,FALSE,"Summary"}</definedName>
    <definedName name="__new5" localSheetId="19" hidden="1">{"assumptions",#N/A,FALSE,"Scenario 1";"valuation",#N/A,FALSE,"Scenario 1"}</definedName>
    <definedName name="__new5" localSheetId="20" hidden="1">{"assumptions",#N/A,FALSE,"Scenario 1";"valuation",#N/A,FALSE,"Scenario 1"}</definedName>
    <definedName name="__new5" localSheetId="18" hidden="1">{"assumptions",#N/A,FALSE,"Scenario 1";"valuation",#N/A,FALSE,"Scenario 1"}</definedName>
    <definedName name="__new5" hidden="1">{"assumptions",#N/A,FALSE,"Scenario 1";"valuation",#N/A,FALSE,"Scenario 1"}</definedName>
    <definedName name="__new6" localSheetId="19" hidden="1">{"LBO Summary",#N/A,FALSE,"Summary"}</definedName>
    <definedName name="__new6" localSheetId="20" hidden="1">{"LBO Summary",#N/A,FALSE,"Summary"}</definedName>
    <definedName name="__new6" localSheetId="18" hidden="1">{"LBO Summary",#N/A,FALSE,"Summary"}</definedName>
    <definedName name="__new6" hidden="1">{"LBO Summary",#N/A,FALSE,"Summary"}</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localSheetId="20" hidden="1">{"LBO Summary",#N/A,FALSE,"Summary";"Income Statement",#N/A,FALSE,"Model";"Cash Flow",#N/A,FALSE,"Model";"Balance Sheet",#N/A,FALSE,"Model";"Working Capital",#N/A,FALSE,"Model";"Pro Forma Balance Sheets",#N/A,FALSE,"PFBS";"Debt Balances",#N/A,FALSE,"Model";"Fee Schedules",#N/A,FALSE,"Model"}</definedName>
    <definedName name="__new7" localSheetId="18"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9" hidden="1">{"Co1statements",#N/A,FALSE,"Cmpy1";"Co2statement",#N/A,FALSE,"Cmpy2";"co1pm",#N/A,FALSE,"Co1PM";"co2PM",#N/A,FALSE,"Co2PM";"value",#N/A,FALSE,"value";"opco",#N/A,FALSE,"NewSparkle";"adjusts",#N/A,FALSE,"Adjustments"}</definedName>
    <definedName name="__new8" localSheetId="20" hidden="1">{"Co1statements",#N/A,FALSE,"Cmpy1";"Co2statement",#N/A,FALSE,"Cmpy2";"co1pm",#N/A,FALSE,"Co1PM";"co2PM",#N/A,FALSE,"Co2PM";"value",#N/A,FALSE,"value";"opco",#N/A,FALSE,"NewSparkle";"adjusts",#N/A,FALSE,"Adjustments"}</definedName>
    <definedName name="__new8" localSheetId="18"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8" hidden="1">{"'Summary'!$A$1:$J$46"}</definedName>
    <definedName name="__pd10" hidden="1">{"'Summary'!$A$1:$J$46"}</definedName>
    <definedName name="__PD11" localSheetId="18" hidden="1">{"'Summary'!$A$1:$J$46"}</definedName>
    <definedName name="__PD11" hidden="1">{"'Summary'!$A$1:$J$46"}</definedName>
    <definedName name="__R" localSheetId="18" hidden="1">{#N/A,#N/A,FALSE,"Ventes V.P. V.U.";#N/A,#N/A,FALSE,"Les Concurences";#N/A,#N/A,FALSE,"DACIA"}</definedName>
    <definedName name="__R" hidden="1">{#N/A,#N/A,FALSE,"Ventes V.P. V.U.";#N/A,#N/A,FALSE,"Les Concurences";#N/A,#N/A,FALSE,"DACIA"}</definedName>
    <definedName name="__re10" localSheetId="19" hidden="1">{#N/A,#N/A,FALSE,"EOC YTD ACTUAL";#N/A,#N/A,FALSE,"Distributor YTD Actual";#N/A,#N/A,FALSE,"Manufacturing YTD Actual";#N/A,#N/A,FALSE,"Service YTD Actual"}</definedName>
    <definedName name="__re10" localSheetId="20" hidden="1">{#N/A,#N/A,FALSE,"EOC YTD ACTUAL";#N/A,#N/A,FALSE,"Distributor YTD Actual";#N/A,#N/A,FALSE,"Manufacturing YTD Actual";#N/A,#N/A,FALSE,"Service YTD Actual"}</definedName>
    <definedName name="__re10" localSheetId="18"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9" hidden="1">{#N/A,#N/A,FALSE,"Aging Summary";#N/A,#N/A,FALSE,"Ratio Analysis";#N/A,#N/A,FALSE,"Test 120 Day Accts";#N/A,#N/A,FALSE,"Tickmarks"}</definedName>
    <definedName name="__s3" localSheetId="20" hidden="1">{#N/A,#N/A,FALSE,"Aging Summary";#N/A,#N/A,FALSE,"Ratio Analysis";#N/A,#N/A,FALSE,"Test 120 Day Accts";#N/A,#N/A,FALSE,"Tickmarks"}</definedName>
    <definedName name="__s3" localSheetId="18" hidden="1">{#N/A,#N/A,FALSE,"Aging Summary";#N/A,#N/A,FALSE,"Ratio Analysis";#N/A,#N/A,FALSE,"Test 120 Day Accts";#N/A,#N/A,FALSE,"Tickmarks"}</definedName>
    <definedName name="__s3" hidden="1">{#N/A,#N/A,FALSE,"Aging Summary";#N/A,#N/A,FALSE,"Ratio Analysis";#N/A,#N/A,FALSE,"Test 120 Day Accts";#N/A,#N/A,FALSE,"Tickmarks"}</definedName>
    <definedName name="__s4" localSheetId="19" hidden="1">{#N/A,#N/A,FALSE,"Aging Summary";#N/A,#N/A,FALSE,"Ratio Analysis";#N/A,#N/A,FALSE,"Test 120 Day Accts";#N/A,#N/A,FALSE,"Tickmarks"}</definedName>
    <definedName name="__s4" localSheetId="20" hidden="1">{#N/A,#N/A,FALSE,"Aging Summary";#N/A,#N/A,FALSE,"Ratio Analysis";#N/A,#N/A,FALSE,"Test 120 Day Accts";#N/A,#N/A,FALSE,"Tickmarks"}</definedName>
    <definedName name="__s4" localSheetId="18" hidden="1">{#N/A,#N/A,FALSE,"Aging Summary";#N/A,#N/A,FALSE,"Ratio Analysis";#N/A,#N/A,FALSE,"Test 120 Day Accts";#N/A,#N/A,FALSE,"Tickmarks"}</definedName>
    <definedName name="__s4" hidden="1">{#N/A,#N/A,FALSE,"Aging Summary";#N/A,#N/A,FALSE,"Ratio Analysis";#N/A,#N/A,FALSE,"Test 120 Day Accts";#N/A,#N/A,FALSE,"Tickmarks"}</definedName>
    <definedName name="__SD30" localSheetId="18" hidden="1">{"'Summary'!$A$1:$J$46"}</definedName>
    <definedName name="__SD30" hidden="1">{"'Summary'!$A$1:$J$46"}</definedName>
    <definedName name="__u18" localSheetId="19" hidden="1">{"Tages_D",#N/A,FALSE,"Tagesbericht";"Tages_PL",#N/A,FALSE,"Tagesbericht"}</definedName>
    <definedName name="__u18" localSheetId="20" hidden="1">{"Tages_D",#N/A,FALSE,"Tagesbericht";"Tages_PL",#N/A,FALSE,"Tagesbericht"}</definedName>
    <definedName name="__u18" localSheetId="18" hidden="1">{"Tages_D",#N/A,FALSE,"Tagesbericht";"Tages_PL",#N/A,FALSE,"Tagesbericht"}</definedName>
    <definedName name="__u18" hidden="1">{"Tages_D",#N/A,FALSE,"Tagesbericht";"Tages_PL",#N/A,FALSE,"Tagesbericht"}</definedName>
    <definedName name="__u20" localSheetId="19" hidden="1">{"fleisch",#N/A,FALSE,"WG HK";"food",#N/A,FALSE,"WG HK";"hartwaren",#N/A,FALSE,"WG HK";"weichwaren",#N/A,FALSE,"WG HK"}</definedName>
    <definedName name="__u20" localSheetId="20" hidden="1">{"fleisch",#N/A,FALSE,"WG HK";"food",#N/A,FALSE,"WG HK";"hartwaren",#N/A,FALSE,"WG HK";"weichwaren",#N/A,FALSE,"WG HK"}</definedName>
    <definedName name="__u20" localSheetId="18" hidden="1">{"fleisch",#N/A,FALSE,"WG HK";"food",#N/A,FALSE,"WG HK";"hartwaren",#N/A,FALSE,"WG HK";"weichwaren",#N/A,FALSE,"WG HK"}</definedName>
    <definedName name="__u20" hidden="1">{"fleisch",#N/A,FALSE,"WG HK";"food",#N/A,FALSE,"WG HK";"hartwaren",#N/A,FALSE,"WG HK";"weichwaren",#N/A,FALSE,"WG HK"}</definedName>
    <definedName name="__VB5" localSheetId="18" hidden="1">{#N/A,#N/A,FALSE,"Ventes V.P. V.U.";#N/A,#N/A,FALSE,"Les Concurences";#N/A,#N/A,FALSE,"DACIA"}</definedName>
    <definedName name="__VB5" hidden="1">{#N/A,#N/A,FALSE,"Ventes V.P. V.U.";#N/A,#N/A,FALSE,"Les Concurences";#N/A,#N/A,FALSE,"DACIA"}</definedName>
    <definedName name="__wrn1" localSheetId="18" hidden="1">{"Base_Economics",#N/A,FALSE,"BP Amoco Summary";"Base_MOD_CashFlows",#N/A,FALSE,"BP Amoco Summary"}</definedName>
    <definedName name="__wrn1" hidden="1">{"Base_Economics",#N/A,FALSE,"BP Amoco Summary";"Base_MOD_CashFlows",#N/A,FALSE,"BP Amoco Summary"}</definedName>
    <definedName name="__wrn2" localSheetId="18" hidden="1">{"Bus_Plan_Sht",#N/A,FALSE,"Bus Plan Sht"}</definedName>
    <definedName name="__wrn2" hidden="1">{"Bus_Plan_Sht",#N/A,FALSE,"Bus Plan Sht"}</definedName>
    <definedName name="__wrn3" localSheetId="18" hidden="1">{"Incremental_Cashflows",#N/A,FALSE,"BP Amoco Summary";"Incremental_Economics",#N/A,FALSE,"BP Amoco Summary"}</definedName>
    <definedName name="__wrn3" hidden="1">{"Incremental_Cashflows",#N/A,FALSE,"BP Amoco Summary";"Incremental_Economics",#N/A,FALSE,"BP Amoco Summary"}</definedName>
    <definedName name="__x1" localSheetId="19" hidden="1">{#N/A,#N/A,FALSE,"Cover";#N/A,#N/A,FALSE,"1. Conversion Cost Summary";#N/A,#N/A,FALSE,"2. CC YE Forecast INV ";#N/A,#N/A,FALSE,"3. CC YE Forecast ROM";#N/A,#N/A,FALSE,"4.CC YE FORECAST ROM+INV";#N/A,#N/A,FALSE,"5. Material Cost";#N/A,#N/A,FALSE,"6. Waste Calculation"}</definedName>
    <definedName name="__x1" localSheetId="20" hidden="1">{#N/A,#N/A,FALSE,"Cover";#N/A,#N/A,FALSE,"1. Conversion Cost Summary";#N/A,#N/A,FALSE,"2. CC YE Forecast INV ";#N/A,#N/A,FALSE,"3. CC YE Forecast ROM";#N/A,#N/A,FALSE,"4.CC YE FORECAST ROM+INV";#N/A,#N/A,FALSE,"5. Material Cost";#N/A,#N/A,FALSE,"6. Waste Calculation"}</definedName>
    <definedName name="__x1" localSheetId="18"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localSheetId="20" hidden="1">{#N/A,#N/A,FALSE,"Cover";#N/A,#N/A,FALSE,"1. Conversion Cost Summary";#N/A,#N/A,FALSE,"2. CC YE Forecast INV ";#N/A,#N/A,FALSE,"3. CC YE Forecast ROM";#N/A,#N/A,FALSE,"4.CC YE FORECAST ROM+INV";#N/A,#N/A,FALSE,"5. Material Cost";#N/A,#N/A,FALSE,"6. Waste Calculation"}</definedName>
    <definedName name="__x10" localSheetId="18"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9" hidden="1">{"Hw_All",#N/A,FALSE,"Hollywood FF";"HwFF_Tech",#N/A,FALSE,"Hollywood FF";"HwFF_PerMille",#N/A,FALSE,"Hollywood FF";"HwFF_Pricing",#N/A,FALSE,"Hollywood FF"}</definedName>
    <definedName name="__x11" localSheetId="20" hidden="1">{"Hw_All",#N/A,FALSE,"Hollywood FF";"HwFF_Tech",#N/A,FALSE,"Hollywood FF";"HwFF_PerMille",#N/A,FALSE,"Hollywood FF";"HwFF_Pricing",#N/A,FALSE,"Hollywood FF"}</definedName>
    <definedName name="__x11" localSheetId="18"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9" hidden="1">{"K100_All",#N/A,FALSE,"Kent 100`s";"K100_Tech",#N/A,FALSE,"Kent 100`s";"K100_Pricing",#N/A,FALSE,"Kent 100`s";"K100_PerMille",#N/A,FALSE,"Kent 100`s"}</definedName>
    <definedName name="__x12" localSheetId="20" hidden="1">{"K100_All",#N/A,FALSE,"Kent 100`s";"K100_Tech",#N/A,FALSE,"Kent 100`s";"K100_Pricing",#N/A,FALSE,"Kent 100`s";"K100_PerMille",#N/A,FALSE,"Kent 100`s"}</definedName>
    <definedName name="__x12" localSheetId="18"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9" hidden="1">{#N/A,#N/A,FALSE,"Cover";#N/A,#N/A,FALSE,"1. Conversion Cost Summary";#N/A,#N/A,FALSE,"2. CC YE Forecast INV ";#N/A,#N/A,FALSE,"3. CC YE Forecast ROM";#N/A,#N/A,FALSE,"4.CC YE FORECAST ROM+INV";#N/A,#N/A,FALSE,"5. Material Cost";#N/A,#N/A,FALSE,"6. Waste Calculation"}</definedName>
    <definedName name="__x9" localSheetId="20" hidden="1">{#N/A,#N/A,FALSE,"Cover";#N/A,#N/A,FALSE,"1. Conversion Cost Summary";#N/A,#N/A,FALSE,"2. CC YE Forecast INV ";#N/A,#N/A,FALSE,"3. CC YE Forecast ROM";#N/A,#N/A,FALSE,"4.CC YE FORECAST ROM+INV";#N/A,#N/A,FALSE,"5. Material Cost";#N/A,#N/A,FALSE,"6. Waste Calculation"}</definedName>
    <definedName name="__x9" localSheetId="18"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9" hidden="1">{#N/A,#N/A,FALSE,"Cover";#N/A,#N/A,FALSE,"1. Conversion Cost Summary";#N/A,#N/A,FALSE,"2. CC YE Forecast INV ";#N/A,#N/A,FALSE,"3. CC YE Forecast ROM";#N/A,#N/A,FALSE,"4.CC YE FORECAST ROM+INV";#N/A,#N/A,FALSE,"5. Material Cost";#N/A,#N/A,FALSE,"6. Waste Calculation"}</definedName>
    <definedName name="__y1" localSheetId="20" hidden="1">{#N/A,#N/A,FALSE,"Cover";#N/A,#N/A,FALSE,"1. Conversion Cost Summary";#N/A,#N/A,FALSE,"2. CC YE Forecast INV ";#N/A,#N/A,FALSE,"3. CC YE Forecast ROM";#N/A,#N/A,FALSE,"4.CC YE FORECAST ROM+INV";#N/A,#N/A,FALSE,"5. Material Cost";#N/A,#N/A,FALSE,"6. Waste Calculation"}</definedName>
    <definedName name="__y1" localSheetId="18"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8"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[1]OtherKPI!#REF!</definedName>
    <definedName name="_1__123Graph_ACHART_2" hidden="1">#REF!</definedName>
    <definedName name="_1__123Graph_ACHART_4" hidden="1">'[7]#REF'!$C$35:$C$48</definedName>
    <definedName name="_1_02_FooterType" hidden="1">"INTERNAL"</definedName>
    <definedName name="_10__123Graph_AChart_20C" hidden="1">[1]OtherKPI!#REF!</definedName>
    <definedName name="_10__123Graph_BCHART_2" hidden="1">#REF!</definedName>
    <definedName name="_10__123Graph_BCHART_4" hidden="1">#REF!</definedName>
    <definedName name="_10__123Graph_BCHART_5" hidden="1">#REF!</definedName>
    <definedName name="_10__123Graph_CCHART_1" localSheetId="19" hidden="1">#REF!</definedName>
    <definedName name="_10__123Graph_CCHART_1" localSheetId="20" hidden="1">#REF!</definedName>
    <definedName name="_10__123Graph_CCHART_1" hidden="1">#REF!</definedName>
    <definedName name="_10__123Graph_CCHART_3" hidden="1">#REF!</definedName>
    <definedName name="_10__123Graph_XCHART_3" hidden="1">'[8]#REF'!$A$15:$A$25</definedName>
    <definedName name="_11__123Graph_AChart_21C" localSheetId="19" hidden="1">[1]OtherKPI!#REF!</definedName>
    <definedName name="_11__123Graph_AChart_21C" localSheetId="20" hidden="1">[1]OtherKPI!#REF!</definedName>
    <definedName name="_11__123Graph_AChart_21C" hidden="1">[1]OtherKPI!#REF!</definedName>
    <definedName name="_11__123Graph_BCHART_2" hidden="1">#REF!</definedName>
    <definedName name="_11__123Graph_BCHART_5" hidden="1">#REF!</definedName>
    <definedName name="_11__123Graph_CCHART_1" hidden="1">#REF!</definedName>
    <definedName name="_11__123Graph_CCHART_3" localSheetId="19" hidden="1">#REF!</definedName>
    <definedName name="_11__123Graph_CCHART_3" localSheetId="20" hidden="1">#REF!</definedName>
    <definedName name="_11__123Graph_CCHART_3" hidden="1">#REF!</definedName>
    <definedName name="_11__123Graph_DCHART_1" hidden="1">#REF!</definedName>
    <definedName name="_12" localSheetId="18" hidden="1">{"AS",#N/A,FALSE,"Dec_BS_Fnl";"LIAB",#N/A,FALSE,"Dec_BS_Fnl"}</definedName>
    <definedName name="_12" hidden="1">{"AS",#N/A,FALSE,"Dec_BS_Fnl";"LIAB",#N/A,FALSE,"Dec_BS_Fnl"}</definedName>
    <definedName name="_12__123Graph_AChart_22C" localSheetId="19" hidden="1">[1]OtherKPI!#REF!</definedName>
    <definedName name="_12__123Graph_AChart_22C" localSheetId="20" hidden="1">[1]OtherKPI!#REF!</definedName>
    <definedName name="_12__123Graph_AChart_22C" hidden="1">[1]OtherKPI!#REF!</definedName>
    <definedName name="_12__123Graph_BCHART_3" hidden="1">#REF!</definedName>
    <definedName name="_12__123Graph_CCHART_1" hidden="1">#REF!</definedName>
    <definedName name="_12__123Graph_CCHART_3" hidden="1">#REF!</definedName>
    <definedName name="_12__123Graph_DCHART_1" localSheetId="19" hidden="1">#REF!</definedName>
    <definedName name="_12__123Graph_DCHART_1" localSheetId="20" hidden="1">#REF!</definedName>
    <definedName name="_12__123Graph_DCHART_1" hidden="1">#REF!</definedName>
    <definedName name="_12__123Graph_DCHART_3" hidden="1">#REF!</definedName>
    <definedName name="_1211434" localSheetId="18" hidden="1">{"AS",#N/A,FALSE,"Dec_BS";"LIAB",#N/A,FALSE,"Dec_BS"}</definedName>
    <definedName name="_1211434" hidden="1">{"AS",#N/A,FALSE,"Dec_BS";"LIAB",#N/A,FALSE,"Dec_BS"}</definedName>
    <definedName name="_13__123Graph_AChart_23C" localSheetId="19" hidden="1">[1]OtherKPI!#REF!</definedName>
    <definedName name="_13__123Graph_AChart_23C" localSheetId="20" hidden="1">[1]OtherKPI!#REF!</definedName>
    <definedName name="_13__123Graph_AChart_23C" hidden="1">[1]OtherKPI!#REF!</definedName>
    <definedName name="_13__123Graph_BCHART_3" hidden="1">#REF!</definedName>
    <definedName name="_13__123Graph_CCHART_3" hidden="1">#REF!</definedName>
    <definedName name="_13__123Graph_DCHART_1" hidden="1">#REF!</definedName>
    <definedName name="_13__123Graph_DCHART_3" localSheetId="19" hidden="1">#REF!</definedName>
    <definedName name="_13__123Graph_DCHART_3" localSheetId="20" hidden="1">#REF!</definedName>
    <definedName name="_13__123Graph_DCHART_3" hidden="1">#REF!</definedName>
    <definedName name="_13__123Graph_ECHART_3" hidden="1">#REF!</definedName>
    <definedName name="_14__123Graph_AChart_24C" localSheetId="19" hidden="1">[1]OtherKPI!#REF!</definedName>
    <definedName name="_14__123Graph_AChart_24C" localSheetId="20" hidden="1">[1]OtherKPI!#REF!</definedName>
    <definedName name="_14__123Graph_AChart_24C" hidden="1">[1]OtherKPI!#REF!</definedName>
    <definedName name="_14__123Graph_BCHART_4" hidden="1">#REF!</definedName>
    <definedName name="_14__123Graph_DCHART_1" hidden="1">#REF!</definedName>
    <definedName name="_14__123Graph_DCHART_3" hidden="1">#REF!</definedName>
    <definedName name="_14__123Graph_ECHART_3" localSheetId="19" hidden="1">#REF!</definedName>
    <definedName name="_14__123Graph_ECHART_3" localSheetId="20" hidden="1">#REF!</definedName>
    <definedName name="_14__123Graph_ECHART_3" hidden="1">#REF!</definedName>
    <definedName name="_14__123Graph_XCHART_2" hidden="1">#REF!</definedName>
    <definedName name="_15__123Graph_AChart_25C" localSheetId="19" hidden="1">[1]OtherKPI!#REF!</definedName>
    <definedName name="_15__123Graph_AChart_25C" localSheetId="20" hidden="1">[1]OtherKPI!#REF!</definedName>
    <definedName name="_15__123Graph_AChart_25C" hidden="1">[1]OtherKPI!#REF!</definedName>
    <definedName name="_15__123Graph_BCHART_4" hidden="1">#REF!</definedName>
    <definedName name="_15__123Graph_DCHART_3" hidden="1">#REF!</definedName>
    <definedName name="_15__123Graph_ECHART_3" hidden="1">#REF!</definedName>
    <definedName name="_15__123Graph_XCHART_2" localSheetId="19" hidden="1">#REF!</definedName>
    <definedName name="_15__123Graph_XCHART_2" localSheetId="20" hidden="1">#REF!</definedName>
    <definedName name="_15__123Graph_XCHART_2" hidden="1">#REF!</definedName>
    <definedName name="_15__123Graph_XCHART_3" hidden="1">#REF!</definedName>
    <definedName name="_15__123Graph_XCHART_4" hidden="1">'[8]#REF'!$A$35:$A$48</definedName>
    <definedName name="_16__123Graph_AChart_26C" localSheetId="19" hidden="1">[1]OtherKPI!#REF!</definedName>
    <definedName name="_16__123Graph_AChart_26C" localSheetId="20" hidden="1">[1]OtherKPI!#REF!</definedName>
    <definedName name="_16__123Graph_AChart_26C" hidden="1">[1]OtherKPI!#REF!</definedName>
    <definedName name="_16__123Graph_BCHART_5" hidden="1">#REF!</definedName>
    <definedName name="_16__123Graph_ECHART_3" hidden="1">#REF!</definedName>
    <definedName name="_16__123Graph_XCHART_2" hidden="1">#REF!</definedName>
    <definedName name="_16__123Graph_XCHART_3" localSheetId="19" hidden="1">#REF!</definedName>
    <definedName name="_16__123Graph_XCHART_3" localSheetId="20" hidden="1">#REF!</definedName>
    <definedName name="_16__123Graph_XCHART_3" hidden="1">#REF!</definedName>
    <definedName name="_16__123Graph_XCHART_4" hidden="1">#REF!</definedName>
    <definedName name="_17__123Graph_AChart_27C" localSheetId="19" hidden="1">[1]OtherKPI!#REF!</definedName>
    <definedName name="_17__123Graph_AChart_27C" localSheetId="20" hidden="1">[1]OtherKPI!#REF!</definedName>
    <definedName name="_17__123Graph_AChart_27C" hidden="1">[1]OtherKPI!#REF!</definedName>
    <definedName name="_17__123Graph_BCHART_5" hidden="1">#REF!</definedName>
    <definedName name="_17__123Graph_XCHART_2" hidden="1">#REF!</definedName>
    <definedName name="_17__123Graph_XCHART_3" hidden="1">#REF!</definedName>
    <definedName name="_17__123Graph_XCHART_4" localSheetId="19" hidden="1">#REF!</definedName>
    <definedName name="_17__123Graph_XCHART_4" localSheetId="20" hidden="1">#REF!</definedName>
    <definedName name="_17__123Graph_XCHART_4" hidden="1">#REF!</definedName>
    <definedName name="_17__123Graph_XCHART_5" hidden="1">#REF!</definedName>
    <definedName name="_18__123Graph_AChart_2A" localSheetId="19" hidden="1">[1]OtherKPI!#REF!</definedName>
    <definedName name="_18__123Graph_AChart_2A" localSheetId="20" hidden="1">[1]OtherKPI!#REF!</definedName>
    <definedName name="_18__123Graph_AChart_2A" hidden="1">[1]OtherKPI!#REF!</definedName>
    <definedName name="_18__123Graph_CCHART_1" hidden="1">#REF!</definedName>
    <definedName name="_18__123Graph_XCHART_3" hidden="1">#REF!</definedName>
    <definedName name="_18__123Graph_XCHART_4" hidden="1">#REF!</definedName>
    <definedName name="_18__123Graph_XCHART_5" localSheetId="19" hidden="1">#REF!</definedName>
    <definedName name="_18__123Graph_XCHART_5" localSheetId="20" hidden="1">#REF!</definedName>
    <definedName name="_18__123Graph_XCHART_5" hidden="1">#REF!</definedName>
    <definedName name="_19__123Graph_AChart_3A" localSheetId="19" hidden="1">[1]OtherKPI!#REF!</definedName>
    <definedName name="_19__123Graph_AChart_3A" localSheetId="20" hidden="1">[1]OtherKPI!#REF!</definedName>
    <definedName name="_19__123Graph_AChart_3A" hidden="1">[1]OtherKPI!#REF!</definedName>
    <definedName name="_19__123Graph_CCHART_1" hidden="1">#REF!</definedName>
    <definedName name="_19__123Graph_XCHART_4" hidden="1">#REF!</definedName>
    <definedName name="_19__123Graph_XCHART_5" hidden="1">#REF!</definedName>
    <definedName name="_2__123Graph_AChart_11B" localSheetId="19" hidden="1">[1]OtherKPI!#REF!</definedName>
    <definedName name="_2__123Graph_AChart_11B" localSheetId="20" hidden="1">[1]OtherKPI!#REF!</definedName>
    <definedName name="_2__123Graph_AChart_11B" hidden="1">[1]OtherKPI!#REF!</definedName>
    <definedName name="_2__123Graph_ACHART_2" hidden="1">#REF!</definedName>
    <definedName name="_2__123Graph_ACHART_3" hidden="1">#REF!</definedName>
    <definedName name="_2__123Graph_XCHART_3" hidden="1">'[7]#REF'!$A$15:$A$25</definedName>
    <definedName name="_2_03_FooterType" hidden="1">"INTERNAL"</definedName>
    <definedName name="_20__123Graph_AChart_4A" hidden="1">[1]OtherKPI!#REF!</definedName>
    <definedName name="_20__123Graph_CCHART_3" hidden="1">#REF!</definedName>
    <definedName name="_20__123Graph_XCHART_5" hidden="1">#REF!</definedName>
    <definedName name="_21__123Graph_AChart_5A" localSheetId="19" hidden="1">[1]OtherKPI!#REF!</definedName>
    <definedName name="_21__123Graph_AChart_5A" localSheetId="20" hidden="1">[1]OtherKPI!#REF!</definedName>
    <definedName name="_21__123Graph_AChart_5A" hidden="1">[1]OtherKPI!#REF!</definedName>
    <definedName name="_21__123Graph_CCHART_3" hidden="1">#REF!</definedName>
    <definedName name="_22__123Graph_AChart_6A" localSheetId="19" hidden="1">[1]OtherKPI!#REF!</definedName>
    <definedName name="_22__123Graph_AChart_6A" localSheetId="20" hidden="1">[1]OtherKPI!#REF!</definedName>
    <definedName name="_22__123Graph_AChart_6A" hidden="1">[1]OtherKPI!#REF!</definedName>
    <definedName name="_22__123Graph_DCHART_1" hidden="1">#REF!</definedName>
    <definedName name="_23__123Graph_AChart_7A" localSheetId="19" hidden="1">[1]OtherKPI!#REF!</definedName>
    <definedName name="_23__123Graph_AChart_7A" localSheetId="20" hidden="1">[1]OtherKPI!#REF!</definedName>
    <definedName name="_23__123Graph_AChart_7A" hidden="1">[1]OtherKPI!#REF!</definedName>
    <definedName name="_23__123Graph_DCHART_1" hidden="1">#REF!</definedName>
    <definedName name="_24__123Graph_AChart_8A" localSheetId="19" hidden="1">[1]OtherKPI!#REF!</definedName>
    <definedName name="_24__123Graph_AChart_8A" localSheetId="20" hidden="1">[1]OtherKPI!#REF!</definedName>
    <definedName name="_24__123Graph_AChart_8A" hidden="1">[1]OtherKPI!#REF!</definedName>
    <definedName name="_24__123Graph_DCHART_3" hidden="1">#REF!</definedName>
    <definedName name="_25__123Graph_AChart_9A" localSheetId="19" hidden="1">[1]OtherKPI!#REF!</definedName>
    <definedName name="_25__123Graph_AChart_9A" localSheetId="20" hidden="1">[1]OtherKPI!#REF!</definedName>
    <definedName name="_25__123Graph_AChart_9A" hidden="1">[1]OtherKPI!#REF!</definedName>
    <definedName name="_25__123Graph_DCHART_3" hidden="1">#REF!</definedName>
    <definedName name="_26__123Graph_BChart_12B" localSheetId="19" hidden="1">[1]OtherKPI!#REF!</definedName>
    <definedName name="_26__123Graph_BChart_12B" localSheetId="20" hidden="1">[1]OtherKPI!#REF!</definedName>
    <definedName name="_26__123Graph_BChart_12B" hidden="1">[1]OtherKPI!#REF!</definedName>
    <definedName name="_26__123Graph_ECHART_3" hidden="1">#REF!</definedName>
    <definedName name="_27__123Graph_BChart_13B" localSheetId="19" hidden="1">[1]OtherKPI!#REF!</definedName>
    <definedName name="_27__123Graph_BChart_13B" localSheetId="20" hidden="1">[1]OtherKPI!#REF!</definedName>
    <definedName name="_27__123Graph_BChart_13B" hidden="1">[1]OtherKPI!#REF!</definedName>
    <definedName name="_27__123Graph_ECHART_3" hidden="1">#REF!</definedName>
    <definedName name="_28__123Graph_BChart_16B" localSheetId="19" hidden="1">[1]OtherKPI!#REF!</definedName>
    <definedName name="_28__123Graph_BChart_16B" localSheetId="20" hidden="1">[1]OtherKPI!#REF!</definedName>
    <definedName name="_28__123Graph_BChart_16B" hidden="1">[1]OtherKPI!#REF!</definedName>
    <definedName name="_28__123Graph_XCHART_2" hidden="1">#REF!</definedName>
    <definedName name="_29__123Graph_BChart_17B" localSheetId="19" hidden="1">[1]OtherKPI!#REF!</definedName>
    <definedName name="_29__123Graph_BChart_17B" localSheetId="20" hidden="1">[1]OtherKPI!#REF!</definedName>
    <definedName name="_29__123Graph_BChart_17B" hidden="1">[1]OtherKPI!#REF!</definedName>
    <definedName name="_29__123Graph_XCHART_2" hidden="1">#REF!</definedName>
    <definedName name="_3__123Graph_AChart_12B" localSheetId="19" hidden="1">[1]OtherKPI!#REF!</definedName>
    <definedName name="_3__123Graph_AChart_12B" localSheetId="20" hidden="1">[1]OtherKPI!#REF!</definedName>
    <definedName name="_3__123Graph_AChart_12B" hidden="1">[1]OtherKPI!#REF!</definedName>
    <definedName name="_3__123Graph_ACHART_2" localSheetId="19" hidden="1">#REF!</definedName>
    <definedName name="_3__123Graph_ACHART_2" localSheetId="20" hidden="1">#REF!</definedName>
    <definedName name="_3__123Graph_ACHART_2" hidden="1">#REF!</definedName>
    <definedName name="_3__123Graph_ACHART_3" localSheetId="19" hidden="1">#REF!</definedName>
    <definedName name="_3__123Graph_ACHART_3" localSheetId="20" hidden="1">#REF!</definedName>
    <definedName name="_3__123Graph_ACHART_3" hidden="1">#REF!</definedName>
    <definedName name="_3__123Graph_ACHART_4" localSheetId="19" hidden="1">#REF!</definedName>
    <definedName name="_3__123Graph_ACHART_4" localSheetId="20" hidden="1">#REF!</definedName>
    <definedName name="_3__123Graph_ACHART_4" hidden="1">'[9]#REF'!$C$35:$C$48</definedName>
    <definedName name="_3__123Graph_XCHART_4" hidden="1">'[7]#REF'!$A$35:$A$48</definedName>
    <definedName name="_30__123Graph_BChart_18B" hidden="1">[1]OtherKPI!#REF!</definedName>
    <definedName name="_30__123Graph_XCHART_3" hidden="1">#REF!</definedName>
    <definedName name="_31__123Graph_BChart_21C" localSheetId="19" hidden="1">[1]OtherKPI!#REF!</definedName>
    <definedName name="_31__123Graph_BChart_21C" localSheetId="20" hidden="1">[1]OtherKPI!#REF!</definedName>
    <definedName name="_31__123Graph_BChart_21C" hidden="1">[1]OtherKPI!#REF!</definedName>
    <definedName name="_31__123Graph_XCHART_3" hidden="1">#REF!</definedName>
    <definedName name="_32__123Graph_BChart_22C" hidden="1">[1]OtherKPI!#REF!</definedName>
    <definedName name="_32__123Graph_XCHART_4" hidden="1">#REF!</definedName>
    <definedName name="_33__123Graph_BChart_23C" localSheetId="19" hidden="1">[1]OtherKPI!#REF!</definedName>
    <definedName name="_33__123Graph_BChart_23C" localSheetId="20" hidden="1">[1]OtherKPI!#REF!</definedName>
    <definedName name="_33__123Graph_BChart_23C" hidden="1">[1]OtherKPI!#REF!</definedName>
    <definedName name="_33__123Graph_XCHART_4" hidden="1">#REF!</definedName>
    <definedName name="_34__123Graph_BChart_24C" hidden="1">[1]OtherKPI!#REF!</definedName>
    <definedName name="_34__123Graph_XCHART_5" hidden="1">#REF!</definedName>
    <definedName name="_35__123Graph_BChart_25C" localSheetId="19" hidden="1">[1]OtherKPI!#REF!</definedName>
    <definedName name="_35__123Graph_BChart_25C" localSheetId="20" hidden="1">[1]OtherKPI!#REF!</definedName>
    <definedName name="_35__123Graph_BChart_25C" hidden="1">[1]OtherKPI!#REF!</definedName>
    <definedName name="_35__123Graph_XCHART_5" hidden="1">#REF!</definedName>
    <definedName name="_36__123Graph_BChart_26C" hidden="1">[1]OtherKPI!#REF!</definedName>
    <definedName name="_37__123Graph_BChart_27C" hidden="1">[1]OtherKPI!#REF!</definedName>
    <definedName name="_38__123Graph_BChart_3A" hidden="1">[1]OtherKPI!#REF!</definedName>
    <definedName name="_39__123Graph_BChart_4A" hidden="1">[1]OtherKPI!#REF!</definedName>
    <definedName name="_4__123Graph_AChart_13B" hidden="1">[1]OtherKPI!#REF!</definedName>
    <definedName name="_4__123Graph_ACHART_2" hidden="1">#REF!</definedName>
    <definedName name="_4__123Graph_ACHART_3" hidden="1">#REF!</definedName>
    <definedName name="_4__123Graph_ACHART_4" localSheetId="19" hidden="1">#REF!</definedName>
    <definedName name="_4__123Graph_ACHART_4" localSheetId="20" hidden="1">#REF!</definedName>
    <definedName name="_4__123Graph_ACHART_4" hidden="1">#REF!</definedName>
    <definedName name="_4__123Graph_ACHART_5" hidden="1">#REF!</definedName>
    <definedName name="_4_95_FooterType" hidden="1">"NONE"</definedName>
    <definedName name="_40__123Graph_BChart_5A" hidden="1">[1]OtherKPI!#REF!</definedName>
    <definedName name="_41__123Graph_BChart_6A" hidden="1">[1]OtherKPI!#REF!</definedName>
    <definedName name="_42__123Graph_BChart_7A" hidden="1">[1]OtherKPI!#REF!</definedName>
    <definedName name="_43__123Graph_BChart_8A" hidden="1">[1]OtherKPI!#REF!</definedName>
    <definedName name="_44__123Graph_BChart_9A" hidden="1">[1]OtherKPI!#REF!</definedName>
    <definedName name="_45__123Graph_CChart_13B" hidden="1">[1]OtherKPI!#REF!</definedName>
    <definedName name="_46__123Graph_CChart_16B" hidden="1">[1]OtherKPI!#REF!</definedName>
    <definedName name="_47__123Graph_CChart_17B" hidden="1">[1]OtherKPI!#REF!</definedName>
    <definedName name="_48__123Graph_CChart_22C" hidden="1">[1]OtherKPI!#REF!</definedName>
    <definedName name="_49__123Graph_CChart_23C" hidden="1">[1]OtherKPI!#REF!</definedName>
    <definedName name="_5__123Graph_AChart_16B" hidden="1">[1]OtherKPI!#REF!</definedName>
    <definedName name="_5__123Graph_ACHART_3" hidden="1">#REF!</definedName>
    <definedName name="_5__123Graph_ACHART_4" localSheetId="19" hidden="1">#REF!</definedName>
    <definedName name="_5__123Graph_ACHART_4" localSheetId="20" hidden="1">#REF!</definedName>
    <definedName name="_5__123Graph_ACHART_4" hidden="1">'[8]#REF'!$C$35:$C$48</definedName>
    <definedName name="_5__123Graph_ACHART_5" localSheetId="19" hidden="1">#REF!</definedName>
    <definedName name="_5__123Graph_ACHART_5" localSheetId="20" hidden="1">#REF!</definedName>
    <definedName name="_5__123Graph_ACHART_5" hidden="1">#REF!</definedName>
    <definedName name="_5__123Graph_BCHART_2" hidden="1">#REF!</definedName>
    <definedName name="_5_96_FooterType" hidden="1">"INTERNAL"</definedName>
    <definedName name="_50__123Graph_CChart_24C" hidden="1">[1]OtherKPI!#REF!</definedName>
    <definedName name="_51__123Graph_CChart_25C" hidden="1">[1]OtherKPI!#REF!</definedName>
    <definedName name="_52__123Graph_CChart_26C" hidden="1">[1]OtherKPI!#REF!</definedName>
    <definedName name="_53__123Graph_CChart_4A" hidden="1">[1]OtherKPI!#REF!</definedName>
    <definedName name="_54__123Graph_CChart_5A" hidden="1">[1]OtherKPI!#REF!</definedName>
    <definedName name="_55__123Graph_CChart_6A" hidden="1">[1]OtherKPI!#REF!</definedName>
    <definedName name="_56__123Graph_CChart_7A" hidden="1">[1]OtherKPI!#REF!</definedName>
    <definedName name="_57__123Graph_CChart_8A" hidden="1">[1]OtherKPI!#REF!</definedName>
    <definedName name="_58__123Graph_DChart_13B" hidden="1">[1]OtherKPI!#REF!</definedName>
    <definedName name="_586" localSheetId="18" hidden="1">{"MV_CF",#N/A,FALSE,"MV_B_CF";"MV_Cumm",#N/A,FALSE,"MV_B_IS";"MV_BS",#N/A,FALSE,"MV_B_BS"}</definedName>
    <definedName name="_586" hidden="1">{"MV_CF",#N/A,FALSE,"MV_B_CF";"MV_Cumm",#N/A,FALSE,"MV_B_IS";"MV_BS",#N/A,FALSE,"MV_B_BS"}</definedName>
    <definedName name="_59__123Graph_DChart_16B" localSheetId="19" hidden="1">[1]OtherKPI!#REF!</definedName>
    <definedName name="_59__123Graph_DChart_16B" localSheetId="20" hidden="1">[1]OtherKPI!#REF!</definedName>
    <definedName name="_59__123Graph_DChart_16B" hidden="1">[1]OtherKPI!#REF!</definedName>
    <definedName name="_6__123Graph_AChart_17B" localSheetId="19" hidden="1">[1]OtherKPI!#REF!</definedName>
    <definedName name="_6__123Graph_AChart_17B" localSheetId="20" hidden="1">[1]OtherKPI!#REF!</definedName>
    <definedName name="_6__123Graph_AChart_17B" hidden="1">[1]OtherKPI!#REF!</definedName>
    <definedName name="_6__123Graph_ACHART_4" hidden="1">#REF!</definedName>
    <definedName name="_6__123Graph_ACHART_5" hidden="1">#REF!</definedName>
    <definedName name="_6__123Graph_BCHART_2" localSheetId="19" hidden="1">#REF!</definedName>
    <definedName name="_6__123Graph_BCHART_2" localSheetId="20" hidden="1">#REF!</definedName>
    <definedName name="_6__123Graph_BCHART_2" hidden="1">#REF!</definedName>
    <definedName name="_6__123Graph_BCHART_3" hidden="1">#REF!</definedName>
    <definedName name="_6__123Graph_XCHART_3" hidden="1">'[9]#REF'!$A$15:$A$25</definedName>
    <definedName name="_6_97_FooterType" hidden="1">"EXTERNAL"</definedName>
    <definedName name="_60__123Graph_DChart_17B" hidden="1">[1]OtherKPI!#REF!</definedName>
    <definedName name="_61__123Graph_DChart_22C" hidden="1">[1]OtherKPI!#REF!</definedName>
    <definedName name="_62__123Graph_DChart_23C" hidden="1">[1]OtherKPI!#REF!</definedName>
    <definedName name="_63__123Graph_DChart_24C" hidden="1">[1]OtherKPI!#REF!</definedName>
    <definedName name="_64__123Graph_DChart_25C" hidden="1">[1]OtherKPI!#REF!</definedName>
    <definedName name="_65__123Graph_DChart_26C" hidden="1">[1]OtherKPI!#REF!</definedName>
    <definedName name="_66__123Graph_DChart_4A" hidden="1">[1]OtherKPI!#REF!</definedName>
    <definedName name="_67__123Graph_DChart_5A" hidden="1">[1]OtherKPI!#REF!</definedName>
    <definedName name="_68__123Graph_DChart_6A" hidden="1">[1]OtherKPI!#REF!</definedName>
    <definedName name="_69__123Graph_DChart_7A" hidden="1">[1]OtherKPI!#REF!</definedName>
    <definedName name="_7__123Graph_AChart_18B" hidden="1">[1]OtherKPI!#REF!</definedName>
    <definedName name="_7__123Graph_ACHART_4" hidden="1">#REF!</definedName>
    <definedName name="_7__123Graph_ACHART_5" hidden="1">#REF!</definedName>
    <definedName name="_7__123Graph_BCHART_2" hidden="1">#REF!</definedName>
    <definedName name="_7__123Graph_BCHART_3" localSheetId="19" hidden="1">#REF!</definedName>
    <definedName name="_7__123Graph_BCHART_3" localSheetId="20" hidden="1">#REF!</definedName>
    <definedName name="_7__123Graph_BCHART_3" hidden="1">#REF!</definedName>
    <definedName name="_7__123Graph_BCHART_4" hidden="1">#REF!</definedName>
    <definedName name="_70__123Graph_DChart_8A" localSheetId="19" hidden="1">[1]OtherKPI!#REF!</definedName>
    <definedName name="_70__123Graph_DChart_8A" localSheetId="20" hidden="1">[1]OtherKPI!#REF!</definedName>
    <definedName name="_70__123Graph_DChart_8A" hidden="1">[1]OtherKPI!#REF!</definedName>
    <definedName name="_786tjh" localSheetId="18" hidden="1">{"frvgl_ag",#N/A,FALSE,"FRPRINT";"frvgl_domestic",#N/A,FALSE,"FRPRINT";"frvgl_int_sales",#N/A,FALSE,"FRPRINT"}</definedName>
    <definedName name="_786tjh" hidden="1">{"frvgl_ag",#N/A,FALSE,"FRPRINT";"frvgl_domestic",#N/A,FALSE,"FRPRINT";"frvgl_int_sales",#N/A,FALSE,"FRPRINT"}</definedName>
    <definedName name="_8__123Graph_AChart_19C" localSheetId="19" hidden="1">[1]OtherKPI!#REF!</definedName>
    <definedName name="_8__123Graph_AChart_19C" localSheetId="20" hidden="1">[1]OtherKPI!#REF!</definedName>
    <definedName name="_8__123Graph_AChart_19C" hidden="1">[1]OtherKPI!#REF!</definedName>
    <definedName name="_8__123Graph_ACHART_5" hidden="1">#REF!</definedName>
    <definedName name="_8__123Graph_BCHART_2" hidden="1">#REF!</definedName>
    <definedName name="_8__123Graph_BCHART_3" hidden="1">#REF!</definedName>
    <definedName name="_8__123Graph_BCHART_4" localSheetId="19" hidden="1">#REF!</definedName>
    <definedName name="_8__123Graph_BCHART_4" localSheetId="20" hidden="1">#REF!</definedName>
    <definedName name="_8__123Graph_BCHART_4" hidden="1">#REF!</definedName>
    <definedName name="_8__123Graph_BCHART_5" hidden="1">#REF!</definedName>
    <definedName name="_8_99_FooterType" hidden="1">"INTERNAL"</definedName>
    <definedName name="_9__123Graph_AChart_1A" hidden="1">[1]OtherKPI!#REF!</definedName>
    <definedName name="_9__123Graph_ACHART_5" hidden="1">#REF!</definedName>
    <definedName name="_9__123Graph_BCHART_3" hidden="1">#REF!</definedName>
    <definedName name="_9__123Graph_BCHART_4" hidden="1">#REF!</definedName>
    <definedName name="_9__123Graph_BCHART_5" localSheetId="19" hidden="1">#REF!</definedName>
    <definedName name="_9__123Graph_BCHART_5" localSheetId="20" hidden="1">#REF!</definedName>
    <definedName name="_9__123Graph_BCHART_5" hidden="1">#REF!</definedName>
    <definedName name="_9__123Graph_CCHART_1" hidden="1">#REF!</definedName>
    <definedName name="_9__123Graph_XCHART_4" hidden="1">'[9]#REF'!$A$35:$A$48</definedName>
    <definedName name="_9_00_FooterType" hidden="1">"EXTERNAL"</definedName>
    <definedName name="_a10" localSheetId="19" hidden="1">{"TAG1AGMS",#N/A,FALSE,"TAG 1A"}</definedName>
    <definedName name="_a10" localSheetId="20" hidden="1">{"TAG1AGMS",#N/A,FALSE,"TAG 1A"}</definedName>
    <definedName name="_a10" localSheetId="18" hidden="1">{"TAG1AGMS",#N/A,FALSE,"TAG 1A"}</definedName>
    <definedName name="_a10" hidden="1">{"TAG1AGMS",#N/A,FALSE,"TAG 1A"}</definedName>
    <definedName name="_a111" localSheetId="19" hidden="1">{"Meas",#N/A,FALSE,"Tot Europe"}</definedName>
    <definedName name="_a111" localSheetId="20" hidden="1">{"Meas",#N/A,FALSE,"Tot Europe"}</definedName>
    <definedName name="_a111" localSheetId="18" hidden="1">{"Meas",#N/A,FALSE,"Tot Europe"}</definedName>
    <definedName name="_a111" hidden="1">{"Meas",#N/A,FALSE,"Tot Europe"}</definedName>
    <definedName name="_a123" localSheetId="19" hidden="1">{"TAG1AGMS",#N/A,FALSE,"TAG 1A"}</definedName>
    <definedName name="_a123" localSheetId="20" hidden="1">{"TAG1AGMS",#N/A,FALSE,"TAG 1A"}</definedName>
    <definedName name="_a123" localSheetId="18" hidden="1">{"TAG1AGMS",#N/A,FALSE,"TAG 1A"}</definedName>
    <definedName name="_a123" hidden="1">{"TAG1AGMS",#N/A,FALSE,"TAG 1A"}</definedName>
    <definedName name="_a14" localSheetId="19" hidden="1">{"TAG1AGMS",#N/A,FALSE,"TAG 1A"}</definedName>
    <definedName name="_a14" localSheetId="20" hidden="1">{"TAG1AGMS",#N/A,FALSE,"TAG 1A"}</definedName>
    <definedName name="_a14" localSheetId="18" hidden="1">{"TAG1AGMS",#N/A,FALSE,"TAG 1A"}</definedName>
    <definedName name="_a14" hidden="1">{"TAG1AGMS",#N/A,FALSE,"TAG 1A"}</definedName>
    <definedName name="_a15" localSheetId="19" hidden="1">{"weichwaren",#N/A,FALSE,"Liste 1";"hartwaren",#N/A,FALSE,"Liste 1";"food",#N/A,FALSE,"Liste 1";"fleisch",#N/A,FALSE,"Liste 1"}</definedName>
    <definedName name="_a15" localSheetId="20" hidden="1">{"weichwaren",#N/A,FALSE,"Liste 1";"hartwaren",#N/A,FALSE,"Liste 1";"food",#N/A,FALSE,"Liste 1";"fleisch",#N/A,FALSE,"Liste 1"}</definedName>
    <definedName name="_a15" localSheetId="18" hidden="1">{"weichwaren",#N/A,FALSE,"Liste 1";"hartwaren",#N/A,FALSE,"Liste 1";"food",#N/A,FALSE,"Liste 1";"fleisch",#N/A,FALSE,"Liste 1"}</definedName>
    <definedName name="_a15" hidden="1">{"weichwaren",#N/A,FALSE,"Liste 1";"hartwaren",#N/A,FALSE,"Liste 1";"food",#N/A,FALSE,"Liste 1";"fleisch",#N/A,FALSE,"Liste 1"}</definedName>
    <definedName name="_a16" localSheetId="19" hidden="1">{"weichwaren",#N/A,FALSE,"Liste 1";"hartwaren",#N/A,FALSE,"Liste 1";"food",#N/A,FALSE,"Liste 1";"fleisch",#N/A,FALSE,"Liste 1"}</definedName>
    <definedName name="_a16" localSheetId="20" hidden="1">{"weichwaren",#N/A,FALSE,"Liste 1";"hartwaren",#N/A,FALSE,"Liste 1";"food",#N/A,FALSE,"Liste 1";"fleisch",#N/A,FALSE,"Liste 1"}</definedName>
    <definedName name="_a16" localSheetId="18" hidden="1">{"weichwaren",#N/A,FALSE,"Liste 1";"hartwaren",#N/A,FALSE,"Liste 1";"food",#N/A,FALSE,"Liste 1";"fleisch",#N/A,FALSE,"Liste 1"}</definedName>
    <definedName name="_a16" hidden="1">{"weichwaren",#N/A,FALSE,"Liste 1";"hartwaren",#N/A,FALSE,"Liste 1";"food",#N/A,FALSE,"Liste 1";"fleisch",#N/A,FALSE,"Liste 1"}</definedName>
    <definedName name="_a17" localSheetId="19" hidden="1">{"TAG1AGMS",#N/A,FALSE,"TAG 1A"}</definedName>
    <definedName name="_a17" localSheetId="20" hidden="1">{"TAG1AGMS",#N/A,FALSE,"TAG 1A"}</definedName>
    <definedName name="_a17" localSheetId="18" hidden="1">{"TAG1AGMS",#N/A,FALSE,"TAG 1A"}</definedName>
    <definedName name="_a17" hidden="1">{"TAG1AGMS",#N/A,FALSE,"TAG 1A"}</definedName>
    <definedName name="_a18" localSheetId="19" hidden="1">{"Tages_D",#N/A,FALSE,"Tagesbericht";"Tages_PL",#N/A,FALSE,"Tagesbericht"}</definedName>
    <definedName name="_a18" localSheetId="20" hidden="1">{"Tages_D",#N/A,FALSE,"Tagesbericht";"Tages_PL",#N/A,FALSE,"Tagesbericht"}</definedName>
    <definedName name="_a18" localSheetId="18" hidden="1">{"Tages_D",#N/A,FALSE,"Tagesbericht";"Tages_PL",#N/A,FALSE,"Tagesbericht"}</definedName>
    <definedName name="_a18" hidden="1">{"Tages_D",#N/A,FALSE,"Tagesbericht";"Tages_PL",#N/A,FALSE,"Tagesbericht"}</definedName>
    <definedName name="_a19" localSheetId="19" hidden="1">{"fleisch",#N/A,FALSE,"WG HK";"food",#N/A,FALSE,"WG HK";"hartwaren",#N/A,FALSE,"WG HK";"weichwaren",#N/A,FALSE,"WG HK"}</definedName>
    <definedName name="_a19" localSheetId="20" hidden="1">{"fleisch",#N/A,FALSE,"WG HK";"food",#N/A,FALSE,"WG HK";"hartwaren",#N/A,FALSE,"WG HK";"weichwaren",#N/A,FALSE,"WG HK"}</definedName>
    <definedName name="_a19" localSheetId="18" hidden="1">{"fleisch",#N/A,FALSE,"WG HK";"food",#N/A,FALSE,"WG HK";"hartwaren",#N/A,FALSE,"WG HK";"weichwaren",#N/A,FALSE,"WG HK"}</definedName>
    <definedName name="_a19" hidden="1">{"fleisch",#N/A,FALSE,"WG HK";"food",#N/A,FALSE,"WG HK";"hartwaren",#N/A,FALSE,"WG HK";"weichwaren",#N/A,FALSE,"WG HK"}</definedName>
    <definedName name="_a33" localSheetId="19" hidden="1">{"fleisch",#N/A,FALSE,"WG HK";"food",#N/A,FALSE,"WG HK";"hartwaren",#N/A,FALSE,"WG HK";"weichwaren",#N/A,FALSE,"WG HK"}</definedName>
    <definedName name="_a33" localSheetId="20" hidden="1">{"fleisch",#N/A,FALSE,"WG HK";"food",#N/A,FALSE,"WG HK";"hartwaren",#N/A,FALSE,"WG HK";"weichwaren",#N/A,FALSE,"WG HK"}</definedName>
    <definedName name="_a33" localSheetId="18" hidden="1">{"fleisch",#N/A,FALSE,"WG HK";"food",#N/A,FALSE,"WG HK";"hartwaren",#N/A,FALSE,"WG HK";"weichwaren",#N/A,FALSE,"WG HK"}</definedName>
    <definedName name="_a33" hidden="1">{"fleisch",#N/A,FALSE,"WG HK";"food",#N/A,FALSE,"WG HK";"hartwaren",#N/A,FALSE,"WG HK";"weichwaren",#N/A,FALSE,"WG HK"}</definedName>
    <definedName name="_a44" localSheetId="19" hidden="1">{"fleisch",#N/A,FALSE,"WG HK";"food",#N/A,FALSE,"WG HK";"hartwaren",#N/A,FALSE,"WG HK";"weichwaren",#N/A,FALSE,"WG HK"}</definedName>
    <definedName name="_a44" localSheetId="20" hidden="1">{"fleisch",#N/A,FALSE,"WG HK";"food",#N/A,FALSE,"WG HK";"hartwaren",#N/A,FALSE,"WG HK";"weichwaren",#N/A,FALSE,"WG HK"}</definedName>
    <definedName name="_a44" localSheetId="18" hidden="1">{"fleisch",#N/A,FALSE,"WG HK";"food",#N/A,FALSE,"WG HK";"hartwaren",#N/A,FALSE,"WG HK";"weichwaren",#N/A,FALSE,"WG HK"}</definedName>
    <definedName name="_a44" hidden="1">{"fleisch",#N/A,FALSE,"WG HK";"food",#N/A,FALSE,"WG HK";"hartwaren",#N/A,FALSE,"WG HK";"weichwaren",#N/A,FALSE,"WG HK"}</definedName>
    <definedName name="_a54" localSheetId="19" hidden="1">{"Tages_D",#N/A,FALSE,"Tagesbericht";"Tages_PL",#N/A,FALSE,"Tagesbericht"}</definedName>
    <definedName name="_a54" localSheetId="20" hidden="1">{"Tages_D",#N/A,FALSE,"Tagesbericht";"Tages_PL",#N/A,FALSE,"Tagesbericht"}</definedName>
    <definedName name="_a54" localSheetId="18" hidden="1">{"Tages_D",#N/A,FALSE,"Tagesbericht";"Tages_PL",#N/A,FALSE,"Tagesbericht"}</definedName>
    <definedName name="_a54" hidden="1">{"Tages_D",#N/A,FALSE,"Tagesbericht";"Tages_PL",#N/A,FALSE,"Tagesbericht"}</definedName>
    <definedName name="_a55" localSheetId="19" hidden="1">{"Tages_D",#N/A,FALSE,"Tagesbericht";"Tages_PL",#N/A,FALSE,"Tagesbericht"}</definedName>
    <definedName name="_a55" localSheetId="20" hidden="1">{"Tages_D",#N/A,FALSE,"Tagesbericht";"Tages_PL",#N/A,FALSE,"Tagesbericht"}</definedName>
    <definedName name="_a55" localSheetId="18" hidden="1">{"Tages_D",#N/A,FALSE,"Tagesbericht";"Tages_PL",#N/A,FALSE,"Tagesbericht"}</definedName>
    <definedName name="_a55" hidden="1">{"Tages_D",#N/A,FALSE,"Tagesbericht";"Tages_PL",#N/A,FALSE,"Tagesbericht"}</definedName>
    <definedName name="_a66" localSheetId="19" hidden="1">{"TAG1AGMS",#N/A,FALSE,"TAG 1A"}</definedName>
    <definedName name="_a66" localSheetId="20" hidden="1">{"TAG1AGMS",#N/A,FALSE,"TAG 1A"}</definedName>
    <definedName name="_a66" localSheetId="18" hidden="1">{"TAG1AGMS",#N/A,FALSE,"TAG 1A"}</definedName>
    <definedName name="_a66" hidden="1">{"TAG1AGMS",#N/A,FALSE,"TAG 1A"}</definedName>
    <definedName name="_aa22" localSheetId="19" hidden="1">{"Tages_D",#N/A,FALSE,"Tagesbericht";"Tages_PL",#N/A,FALSE,"Tagesbericht"}</definedName>
    <definedName name="_aa22" localSheetId="20" hidden="1">{"Tages_D",#N/A,FALSE,"Tagesbericht";"Tages_PL",#N/A,FALSE,"Tagesbericht"}</definedName>
    <definedName name="_aa22" localSheetId="18" hidden="1">{"Tages_D",#N/A,FALSE,"Tagesbericht";"Tages_PL",#N/A,FALSE,"Tagesbericht"}</definedName>
    <definedName name="_aa22" hidden="1">{"Tages_D",#N/A,FALSE,"Tagesbericht";"Tages_PL",#N/A,FALSE,"Tagesbericht"}</definedName>
    <definedName name="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9" hidden="1">{"Tages_D",#N/A,FALSE,"Tagesbericht";"Tages_PL",#N/A,FALSE,"Tagesbericht"}</definedName>
    <definedName name="_b18" localSheetId="20" hidden="1">{"Tages_D",#N/A,FALSE,"Tagesbericht";"Tages_PL",#N/A,FALSE,"Tagesbericht"}</definedName>
    <definedName name="_b18" localSheetId="18" hidden="1">{"Tages_D",#N/A,FALSE,"Tagesbericht";"Tages_PL",#N/A,FALSE,"Tagesbericht"}</definedName>
    <definedName name="_b18" hidden="1">{"Tages_D",#N/A,FALSE,"Tagesbericht";"Tages_PL",#N/A,FALSE,"Tagesbericht"}</definedName>
    <definedName name="_b19" localSheetId="19" hidden="1">{"Tages_D",#N/A,FALSE,"Tagesbericht";"Tages_PL",#N/A,FALSE,"Tagesbericht"}</definedName>
    <definedName name="_b19" localSheetId="20" hidden="1">{"Tages_D",#N/A,FALSE,"Tagesbericht";"Tages_PL",#N/A,FALSE,"Tagesbericht"}</definedName>
    <definedName name="_b19" localSheetId="18" hidden="1">{"Tages_D",#N/A,FALSE,"Tagesbericht";"Tages_PL",#N/A,FALSE,"Tagesbericht"}</definedName>
    <definedName name="_b19" hidden="1">{"Tages_D",#N/A,FALSE,"Tagesbericht";"Tages_PL",#N/A,FALSE,"Tagesbericht"}</definedName>
    <definedName name="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9" hidden="1">{"AS",#N/A,FALSE,"Dec_BS";"LIAB",#N/A,FALSE,"Dec_BS"}</definedName>
    <definedName name="_bs1" localSheetId="20" hidden="1">{"AS",#N/A,FALSE,"Dec_BS";"LIAB",#N/A,FALSE,"Dec_BS"}</definedName>
    <definedName name="_bs1" localSheetId="18" hidden="1">{"AS",#N/A,FALSE,"Dec_BS";"LIAB",#N/A,FALSE,"Dec_BS"}</definedName>
    <definedName name="_bs1" hidden="1">{"AS",#N/A,FALSE,"Dec_BS";"LIAB",#N/A,FALSE,"Dec_BS"}</definedName>
    <definedName name="_bs2" localSheetId="19" hidden="1">{"AS",#N/A,FALSE,"Dec_BS";"LIAB",#N/A,FALSE,"Dec_BS"}</definedName>
    <definedName name="_bs2" localSheetId="20" hidden="1">{"AS",#N/A,FALSE,"Dec_BS";"LIAB",#N/A,FALSE,"Dec_BS"}</definedName>
    <definedName name="_bs2" localSheetId="18" hidden="1">{"AS",#N/A,FALSE,"Dec_BS";"LIAB",#N/A,FALSE,"Dec_BS"}</definedName>
    <definedName name="_bs2" hidden="1">{"AS",#N/A,FALSE,"Dec_BS";"LIAB",#N/A,FALSE,"Dec_BS"}</definedName>
    <definedName name="_bum1" localSheetId="18" hidden="1">{#N/A,#N/A,TRUE,"5.2 LIVRARI (TROL)-BURO"}</definedName>
    <definedName name="_bum1" hidden="1">{#N/A,#N/A,TRUE,"5.2 LIVRARI (TROL)-BURO"}</definedName>
    <definedName name="_c" localSheetId="19" hidden="1">{"weichwaren",#N/A,FALSE,"Liste 1";"hartwaren",#N/A,FALSE,"Liste 1";"food",#N/A,FALSE,"Liste 1";"fleisch",#N/A,FALSE,"Liste 1"}</definedName>
    <definedName name="_c" localSheetId="20" hidden="1">{"weichwaren",#N/A,FALSE,"Liste 1";"hartwaren",#N/A,FALSE,"Liste 1";"food",#N/A,FALSE,"Liste 1";"fleisch",#N/A,FALSE,"Liste 1"}</definedName>
    <definedName name="_c" localSheetId="18" hidden="1">{"weichwaren",#N/A,FALSE,"Liste 1";"hartwaren",#N/A,FALSE,"Liste 1";"food",#N/A,FALSE,"Liste 1";"fleisch",#N/A,FALSE,"Liste 1"}</definedName>
    <definedName name="_c" hidden="1">{"weichwaren",#N/A,FALSE,"Liste 1";"hartwaren",#N/A,FALSE,"Liste 1";"food",#N/A,FALSE,"Liste 1";"fleisch",#N/A,FALSE,"Liste 1"}</definedName>
    <definedName name="_cd12" localSheetId="19" hidden="1">{"Tages_D",#N/A,FALSE,"Tagesbericht";"Tages_PL",#N/A,FALSE,"Tagesbericht"}</definedName>
    <definedName name="_cd12" localSheetId="20" hidden="1">{"Tages_D",#N/A,FALSE,"Tagesbericht";"Tages_PL",#N/A,FALSE,"Tagesbericht"}</definedName>
    <definedName name="_cd12" localSheetId="18" hidden="1">{"Tages_D",#N/A,FALSE,"Tagesbericht";"Tages_PL",#N/A,FALSE,"Tagesbericht"}</definedName>
    <definedName name="_cd12" hidden="1">{"Tages_D",#N/A,FALSE,"Tagesbericht";"Tages_PL",#N/A,FALSE,"Tagesbericht"}</definedName>
    <definedName name="_CP0705" localSheetId="19" hidden="1">{"'Sheet1'!$A$1:$AI$34","'Sheet1'!$A$1:$AI$31","'Sheet1'!$B$2:$AM$25"}</definedName>
    <definedName name="_CP0705" localSheetId="20" hidden="1">{"'Sheet1'!$A$1:$AI$34","'Sheet1'!$A$1:$AI$31","'Sheet1'!$B$2:$AM$25"}</definedName>
    <definedName name="_CP0705" localSheetId="18" hidden="1">{"'Sheet1'!$A$1:$AI$34","'Sheet1'!$A$1:$AI$31","'Sheet1'!$B$2:$AM$25"}</definedName>
    <definedName name="_CP0705" hidden="1">{"'Sheet1'!$A$1:$AI$34","'Sheet1'!$A$1:$AI$31","'Sheet1'!$B$2:$AM$25"}</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8" hidden="1">{"'Jan - March 2000'!$A$5:$J$46"}</definedName>
    <definedName name="_e2" hidden="1">{"'Jan - March 2000'!$A$5:$J$46"}</definedName>
    <definedName name="_e24" localSheetId="18" hidden="1">{"'Jan - March 2000'!$A$5:$J$46"}</definedName>
    <definedName name="_e24" hidden="1">{"'Jan - March 2000'!$A$5:$J$46"}</definedName>
    <definedName name="_e3" localSheetId="18" hidden="1">{"'Jan - March 2000'!$A$5:$J$46"}</definedName>
    <definedName name="_e3" hidden="1">{"'Jan - March 2000'!$A$5:$J$46"}</definedName>
    <definedName name="_e4" localSheetId="18" hidden="1">{"'Jan - March 2000'!$A$5:$J$46"}</definedName>
    <definedName name="_e4" hidden="1">{"'Jan - March 2000'!$A$5:$J$46"}</definedName>
    <definedName name="_e6" localSheetId="18" hidden="1">{"'Jan - March 2000'!$A$5:$J$46"}</definedName>
    <definedName name="_e6" hidden="1">{"'Jan - March 2000'!$A$5:$J$46"}</definedName>
    <definedName name="_feb2" localSheetId="19" hidden="1">{"LBO Summary",#N/A,FALSE,"Summary"}</definedName>
    <definedName name="_feb2" localSheetId="20" hidden="1">{"LBO Summary",#N/A,FALSE,"Summary"}</definedName>
    <definedName name="_feb2" localSheetId="18" hidden="1">{"LBO Summary",#N/A,FALSE,"Summary"}</definedName>
    <definedName name="_feb2" hidden="1">{"LBO Summary",#N/A,FALSE,"Summary"}</definedName>
    <definedName name="_Fill" hidden="1">'[10]#REF'!$A$10:$A$57</definedName>
    <definedName name="_Fill1" localSheetId="19" hidden="1">#REF!</definedName>
    <definedName name="_Fill1" localSheetId="20" hidden="1">#REF!</definedName>
    <definedName name="_Fill1" hidden="1">#REF!</definedName>
    <definedName name="_xlnm._FilterDatabase" localSheetId="17" hidden="1">'BS Mapping std'!$A$1:$L$339</definedName>
    <definedName name="_xlnm._FilterDatabase" localSheetId="19" hidden="1">'F30 mapping'!$A$1:$C$486</definedName>
    <definedName name="_xlnm._FilterDatabase" localSheetId="20" hidden="1">#REF!</definedName>
    <definedName name="_xlnm._FilterDatabase" localSheetId="22" hidden="1">'for CF captions'!$A$2:$B$40</definedName>
    <definedName name="_xlnm._FilterDatabase" localSheetId="18" hidden="1">'PL mapping Std'!$A$2:$J$150</definedName>
    <definedName name="_xlnm._FilterDatabase" hidden="1">#REF!</definedName>
    <definedName name="_FY03" localSheetId="19" hidden="1">{"'Sheet1'!$A$1:$AI$34","'Sheet1'!$A$1:$AI$31","'Sheet1'!$B$2:$AM$25"}</definedName>
    <definedName name="_FY03" localSheetId="20" hidden="1">{"'Sheet1'!$A$1:$AI$34","'Sheet1'!$A$1:$AI$31","'Sheet1'!$B$2:$AM$25"}</definedName>
    <definedName name="_FY03" localSheetId="18" hidden="1">{"'Sheet1'!$A$1:$AI$34","'Sheet1'!$A$1:$AI$31","'Sheet1'!$B$2:$AM$25"}</definedName>
    <definedName name="_FY03" hidden="1">{"'Sheet1'!$A$1:$AI$34","'Sheet1'!$A$1:$AI$31","'Sheet1'!$B$2:$AM$25"}</definedName>
    <definedName name="_Key1" localSheetId="19" hidden="1">#REF!</definedName>
    <definedName name="_Key1" localSheetId="20" hidden="1">#REF!</definedName>
    <definedName name="_Key1" hidden="1">#REF!</definedName>
    <definedName name="_Key2" localSheetId="19" hidden="1">#REF!</definedName>
    <definedName name="_Key2" localSheetId="20" hidden="1">#REF!</definedName>
    <definedName name="_Key2" hidden="1">#REF!</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localSheetId="20" hidden="1">{"LBO Summary",#N/A,FALSE,"Summary";"Income Statement",#N/A,FALSE,"Model";"Cash Flow",#N/A,FALSE,"Model";"Balance Sheet",#N/A,FALSE,"Model";"Working Capital",#N/A,FALSE,"Model";"Pro Forma Balance Sheets",#N/A,FALSE,"PFBS";"Debt Balances",#N/A,FALSE,"Model";"Fee Schedules",#N/A,FALSE,"Model"}</definedName>
    <definedName name="_new2" localSheetId="18"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9" hidden="1">{"LBO Summary",#N/A,FALSE,"Summary"}</definedName>
    <definedName name="_new3" localSheetId="20" hidden="1">{"LBO Summary",#N/A,FALSE,"Summary"}</definedName>
    <definedName name="_new3" localSheetId="18" hidden="1">{"LBO Summary",#N/A,FALSE,"Summary"}</definedName>
    <definedName name="_new3" hidden="1">{"LBO Summary",#N/A,FALSE,"Summary"}</definedName>
    <definedName name="_new4" localSheetId="19" hidden="1">{"LBO Summary",#N/A,FALSE,"Summary"}</definedName>
    <definedName name="_new4" localSheetId="20" hidden="1">{"LBO Summary",#N/A,FALSE,"Summary"}</definedName>
    <definedName name="_new4" localSheetId="18" hidden="1">{"LBO Summary",#N/A,FALSE,"Summary"}</definedName>
    <definedName name="_new4" hidden="1">{"LBO Summary",#N/A,FALSE,"Summary"}</definedName>
    <definedName name="_new5" localSheetId="19" hidden="1">{"assumptions",#N/A,FALSE,"Scenario 1";"valuation",#N/A,FALSE,"Scenario 1"}</definedName>
    <definedName name="_new5" localSheetId="20" hidden="1">{"assumptions",#N/A,FALSE,"Scenario 1";"valuation",#N/A,FALSE,"Scenario 1"}</definedName>
    <definedName name="_new5" localSheetId="18" hidden="1">{"assumptions",#N/A,FALSE,"Scenario 1";"valuation",#N/A,FALSE,"Scenario 1"}</definedName>
    <definedName name="_new5" hidden="1">{"assumptions",#N/A,FALSE,"Scenario 1";"valuation",#N/A,FALSE,"Scenario 1"}</definedName>
    <definedName name="_new6" localSheetId="19" hidden="1">{"LBO Summary",#N/A,FALSE,"Summary"}</definedName>
    <definedName name="_new6" localSheetId="20" hidden="1">{"LBO Summary",#N/A,FALSE,"Summary"}</definedName>
    <definedName name="_new6" localSheetId="18" hidden="1">{"LBO Summary",#N/A,FALSE,"Summary"}</definedName>
    <definedName name="_new6" hidden="1">{"LBO Summary",#N/A,FALSE,"Summary"}</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localSheetId="20" hidden="1">{"LBO Summary",#N/A,FALSE,"Summary";"Income Statement",#N/A,FALSE,"Model";"Cash Flow",#N/A,FALSE,"Model";"Balance Sheet",#N/A,FALSE,"Model";"Working Capital",#N/A,FALSE,"Model";"Pro Forma Balance Sheets",#N/A,FALSE,"PFBS";"Debt Balances",#N/A,FALSE,"Model";"Fee Schedules",#N/A,FALSE,"Model"}</definedName>
    <definedName name="_new7" localSheetId="18"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9" hidden="1">{"Co1statements",#N/A,FALSE,"Cmpy1";"Co2statement",#N/A,FALSE,"Cmpy2";"co1pm",#N/A,FALSE,"Co1PM";"co2PM",#N/A,FALSE,"Co2PM";"value",#N/A,FALSE,"value";"opco",#N/A,FALSE,"NewSparkle";"adjusts",#N/A,FALSE,"Adjustments"}</definedName>
    <definedName name="_new8" localSheetId="20" hidden="1">{"Co1statements",#N/A,FALSE,"Cmpy1";"Co2statement",#N/A,FALSE,"Cmpy2";"co1pm",#N/A,FALSE,"Co1PM";"co2PM",#N/A,FALSE,"Co2PM";"value",#N/A,FALSE,"value";"opco",#N/A,FALSE,"NewSparkle";"adjusts",#N/A,FALSE,"Adjustments"}</definedName>
    <definedName name="_new8" localSheetId="18"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8"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8"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8"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8" hidden="1">{"'Summary'!$A$1:$J$46"}</definedName>
    <definedName name="_pd10" hidden="1">{"'Summary'!$A$1:$J$46"}</definedName>
    <definedName name="_PD11" localSheetId="18" hidden="1">{"'Summary'!$A$1:$J$46"}</definedName>
    <definedName name="_PD11" hidden="1">{"'Summary'!$A$1:$J$46"}</definedName>
    <definedName name="_PNL2005" hidden="1">"AS2DocumentBrowse"</definedName>
    <definedName name="_poii" localSheetId="18" hidden="1">{#N/A,#N/A,FALSE,"Completion of MBudget"}</definedName>
    <definedName name="_poii" hidden="1">{#N/A,#N/A,FALSE,"Completion of MBudget"}</definedName>
    <definedName name="_pokjn" localSheetId="18" hidden="1">{"AS",#N/A,FALSE,"Dec_BS_Fnl";"LIAB",#N/A,FALSE,"Dec_BS_Fnl"}</definedName>
    <definedName name="_pokjn" hidden="1">{"AS",#N/A,FALSE,"Dec_BS_Fnl";"LIAB",#N/A,FALSE,"Dec_BS_Fnl"}</definedName>
    <definedName name="_qq2" localSheetId="19" hidden="1">{"CSheet",#N/A,FALSE,"C";"SmCap",#N/A,FALSE,"VAL1";"GulfCoast",#N/A,FALSE,"VAL1";"nav",#N/A,FALSE,"NAV";"Summary",#N/A,FALSE,"NAV"}</definedName>
    <definedName name="_qq2" localSheetId="20" hidden="1">{"CSheet",#N/A,FALSE,"C";"SmCap",#N/A,FALSE,"VAL1";"GulfCoast",#N/A,FALSE,"VAL1";"nav",#N/A,FALSE,"NAV";"Summary",#N/A,FALSE,"NAV"}</definedName>
    <definedName name="_qq2" localSheetId="18" hidden="1">{"CSheet",#N/A,FALSE,"C";"SmCap",#N/A,FALSE,"VAL1";"GulfCoast",#N/A,FALSE,"VAL1";"nav",#N/A,FALSE,"NAV";"Summary",#N/A,FALSE,"NAV"}</definedName>
    <definedName name="_qq2" hidden="1">{"CSheet",#N/A,FALSE,"C";"SmCap",#N/A,FALSE,"VAL1";"GulfCoast",#N/A,FALSE,"VAL1";"nav",#N/A,FALSE,"NAV";"Summary",#N/A,FALSE,"NAV"}</definedName>
    <definedName name="_R" localSheetId="18" hidden="1">{#N/A,#N/A,FALSE,"Ventes V.P. V.U.";#N/A,#N/A,FALSE,"Les Concurences";#N/A,#N/A,FALSE,"DACIA"}</definedName>
    <definedName name="_R" hidden="1">{#N/A,#N/A,FALSE,"Ventes V.P. V.U.";#N/A,#N/A,FALSE,"Les Concurences";#N/A,#N/A,FALSE,"DACIA"}</definedName>
    <definedName name="_re10" localSheetId="19" hidden="1">{#N/A,#N/A,FALSE,"EOC YTD ACTUAL";#N/A,#N/A,FALSE,"Distributor YTD Actual";#N/A,#N/A,FALSE,"Manufacturing YTD Actual";#N/A,#N/A,FALSE,"Service YTD Actual"}</definedName>
    <definedName name="_re10" localSheetId="20" hidden="1">{#N/A,#N/A,FALSE,"EOC YTD ACTUAL";#N/A,#N/A,FALSE,"Distributor YTD Actual";#N/A,#N/A,FALSE,"Manufacturing YTD Actual";#N/A,#N/A,FALSE,"Service YTD Actual"}</definedName>
    <definedName name="_re10" localSheetId="18"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9" hidden="1">{#N/A,#N/A,FALSE,"Aging Summary";#N/A,#N/A,FALSE,"Ratio Analysis";#N/A,#N/A,FALSE,"Test 120 Day Accts";#N/A,#N/A,FALSE,"Tickmarks"}</definedName>
    <definedName name="_s3" localSheetId="20" hidden="1">{#N/A,#N/A,FALSE,"Aging Summary";#N/A,#N/A,FALSE,"Ratio Analysis";#N/A,#N/A,FALSE,"Test 120 Day Accts";#N/A,#N/A,FALSE,"Tickmarks"}</definedName>
    <definedName name="_s3" localSheetId="18" hidden="1">{#N/A,#N/A,FALSE,"Aging Summary";#N/A,#N/A,FALSE,"Ratio Analysis";#N/A,#N/A,FALSE,"Test 120 Day Accts";#N/A,#N/A,FALSE,"Tickmarks"}</definedName>
    <definedName name="_s3" hidden="1">{#N/A,#N/A,FALSE,"Aging Summary";#N/A,#N/A,FALSE,"Ratio Analysis";#N/A,#N/A,FALSE,"Test 120 Day Accts";#N/A,#N/A,FALSE,"Tickmarks"}</definedName>
    <definedName name="_s4" localSheetId="19" hidden="1">{#N/A,#N/A,FALSE,"Aging Summary";#N/A,#N/A,FALSE,"Ratio Analysis";#N/A,#N/A,FALSE,"Test 120 Day Accts";#N/A,#N/A,FALSE,"Tickmarks"}</definedName>
    <definedName name="_s4" localSheetId="20" hidden="1">{#N/A,#N/A,FALSE,"Aging Summary";#N/A,#N/A,FALSE,"Ratio Analysis";#N/A,#N/A,FALSE,"Test 120 Day Accts";#N/A,#N/A,FALSE,"Tickmarks"}</definedName>
    <definedName name="_s4" localSheetId="18" hidden="1">{#N/A,#N/A,FALSE,"Aging Summary";#N/A,#N/A,FALSE,"Ratio Analysis";#N/A,#N/A,FALSE,"Test 120 Day Accts";#N/A,#N/A,FALSE,"Tickmarks"}</definedName>
    <definedName name="_s4" hidden="1">{#N/A,#N/A,FALSE,"Aging Summary";#N/A,#N/A,FALSE,"Ratio Analysis";#N/A,#N/A,FALSE,"Test 120 Day Accts";#N/A,#N/A,FALSE,"Tickmarks"}</definedName>
    <definedName name="_SD30" localSheetId="18" hidden="1">{"'Summary'!$A$1:$J$46"}</definedName>
    <definedName name="_SD30" hidden="1">{"'Summary'!$A$1:$J$46"}</definedName>
    <definedName name="_Sort" localSheetId="19" hidden="1">#REF!</definedName>
    <definedName name="_Sort" localSheetId="20" hidden="1">#REF!</definedName>
    <definedName name="_Sort" hidden="1">#REF!</definedName>
    <definedName name="_Table1_In1" localSheetId="19" hidden="1">#REF!</definedName>
    <definedName name="_Table1_In1" localSheetId="20" hidden="1">#REF!</definedName>
    <definedName name="_Table1_In1" hidden="1">#REF!</definedName>
    <definedName name="_Table1_Out" localSheetId="19" hidden="1">#REF!</definedName>
    <definedName name="_Table1_Out" localSheetId="20" hidden="1">#REF!</definedName>
    <definedName name="_Table1_Out" hidden="1">#REF!</definedName>
    <definedName name="_Table2_In1" hidden="1">#REF!</definedName>
    <definedName name="_Table2_In2" hidden="1">#REF!</definedName>
    <definedName name="_Table2_Out" hidden="1">#REF!</definedName>
    <definedName name="_tghjm" localSheetId="18" hidden="1">{"Tages_D",#N/A,FALSE,"Tagesbericht";"Tages_PL",#N/A,FALSE,"Tagesbericht"}</definedName>
    <definedName name="_tghjm" hidden="1">{"Tages_D",#N/A,FALSE,"Tagesbericht";"Tages_PL",#N/A,FALSE,"Tagesbericht"}</definedName>
    <definedName name="_u18" localSheetId="19" hidden="1">{"Tages_D",#N/A,FALSE,"Tagesbericht";"Tages_PL",#N/A,FALSE,"Tagesbericht"}</definedName>
    <definedName name="_u18" localSheetId="20" hidden="1">{"Tages_D",#N/A,FALSE,"Tagesbericht";"Tages_PL",#N/A,FALSE,"Tagesbericht"}</definedName>
    <definedName name="_u18" localSheetId="18" hidden="1">{"Tages_D",#N/A,FALSE,"Tagesbericht";"Tages_PL",#N/A,FALSE,"Tagesbericht"}</definedName>
    <definedName name="_u18" hidden="1">{"Tages_D",#N/A,FALSE,"Tagesbericht";"Tages_PL",#N/A,FALSE,"Tagesbericht"}</definedName>
    <definedName name="_u20" localSheetId="19" hidden="1">{"fleisch",#N/A,FALSE,"WG HK";"food",#N/A,FALSE,"WG HK";"hartwaren",#N/A,FALSE,"WG HK";"weichwaren",#N/A,FALSE,"WG HK"}</definedName>
    <definedName name="_u20" localSheetId="20" hidden="1">{"fleisch",#N/A,FALSE,"WG HK";"food",#N/A,FALSE,"WG HK";"hartwaren",#N/A,FALSE,"WG HK";"weichwaren",#N/A,FALSE,"WG HK"}</definedName>
    <definedName name="_u20" localSheetId="18" hidden="1">{"fleisch",#N/A,FALSE,"WG HK";"food",#N/A,FALSE,"WG HK";"hartwaren",#N/A,FALSE,"WG HK";"weichwaren",#N/A,FALSE,"WG HK"}</definedName>
    <definedName name="_u20" hidden="1">{"fleisch",#N/A,FALSE,"WG HK";"food",#N/A,FALSE,"WG HK";"hartwaren",#N/A,FALSE,"WG HK";"weichwaren",#N/A,FALSE,"WG HK"}</definedName>
    <definedName name="_VB5" localSheetId="18" hidden="1">{#N/A,#N/A,FALSE,"Ventes V.P. V.U.";#N/A,#N/A,FALSE,"Les Concurences";#N/A,#N/A,FALSE,"DACIA"}</definedName>
    <definedName name="_VB5" hidden="1">{#N/A,#N/A,FALSE,"Ventes V.P. V.U.";#N/A,#N/A,FALSE,"Les Concurences";#N/A,#N/A,FALSE,"DACIA"}</definedName>
    <definedName name="_w1" localSheetId="19" hidden="1">{"weichwaren",#N/A,FALSE,"Liste 1";"hartwaren",#N/A,FALSE,"Liste 1";"food",#N/A,FALSE,"Liste 1";"fleisch",#N/A,FALSE,"Liste 1"}</definedName>
    <definedName name="_w1" localSheetId="20" hidden="1">{"weichwaren",#N/A,FALSE,"Liste 1";"hartwaren",#N/A,FALSE,"Liste 1";"food",#N/A,FALSE,"Liste 1";"fleisch",#N/A,FALSE,"Liste 1"}</definedName>
    <definedName name="_w1" localSheetId="18" hidden="1">{"weichwaren",#N/A,FALSE,"Liste 1";"hartwaren",#N/A,FALSE,"Liste 1";"food",#N/A,FALSE,"Liste 1";"fleisch",#N/A,FALSE,"Liste 1"}</definedName>
    <definedName name="_w1" hidden="1">{"weichwaren",#N/A,FALSE,"Liste 1";"hartwaren",#N/A,FALSE,"Liste 1";"food",#N/A,FALSE,"Liste 1";"fleisch",#N/A,FALSE,"Liste 1"}</definedName>
    <definedName name="_w2" localSheetId="19" hidden="1">{"TAG1AGMS",#N/A,FALSE,"TAG 1A"}</definedName>
    <definedName name="_w2" localSheetId="20" hidden="1">{"TAG1AGMS",#N/A,FALSE,"TAG 1A"}</definedName>
    <definedName name="_w2" localSheetId="18" hidden="1">{"TAG1AGMS",#N/A,FALSE,"TAG 1A"}</definedName>
    <definedName name="_w2" hidden="1">{"TAG1AGMS",#N/A,FALSE,"TAG 1A"}</definedName>
    <definedName name="_w3" localSheetId="19" hidden="1">{"Tages_D",#N/A,FALSE,"Tagesbericht";"Tages_PL",#N/A,FALSE,"Tagesbericht"}</definedName>
    <definedName name="_w3" localSheetId="20" hidden="1">{"Tages_D",#N/A,FALSE,"Tagesbericht";"Tages_PL",#N/A,FALSE,"Tagesbericht"}</definedName>
    <definedName name="_w3" localSheetId="18" hidden="1">{"Tages_D",#N/A,FALSE,"Tagesbericht";"Tages_PL",#N/A,FALSE,"Tagesbericht"}</definedName>
    <definedName name="_w3" hidden="1">{"Tages_D",#N/A,FALSE,"Tagesbericht";"Tages_PL",#N/A,FALSE,"Tagesbericht"}</definedName>
    <definedName name="_w4" localSheetId="19" hidden="1">{"fleisch",#N/A,FALSE,"WG HK";"food",#N/A,FALSE,"WG HK";"hartwaren",#N/A,FALSE,"WG HK";"weichwaren",#N/A,FALSE,"WG HK"}</definedName>
    <definedName name="_w4" localSheetId="20" hidden="1">{"fleisch",#N/A,FALSE,"WG HK";"food",#N/A,FALSE,"WG HK";"hartwaren",#N/A,FALSE,"WG HK";"weichwaren",#N/A,FALSE,"WG HK"}</definedName>
    <definedName name="_w4" localSheetId="18" hidden="1">{"fleisch",#N/A,FALSE,"WG HK";"food",#N/A,FALSE,"WG HK";"hartwaren",#N/A,FALSE,"WG HK";"weichwaren",#N/A,FALSE,"WG HK"}</definedName>
    <definedName name="_w4" hidden="1">{"fleisch",#N/A,FALSE,"WG HK";"food",#N/A,FALSE,"WG HK";"hartwaren",#N/A,FALSE,"WG HK";"weichwaren",#N/A,FALSE,"WG HK"}</definedName>
    <definedName name="_wrn1" localSheetId="18" hidden="1">{"Base_Economics",#N/A,FALSE,"BP Amoco Summary";"Base_MOD_CashFlows",#N/A,FALSE,"BP Amoco Summary"}</definedName>
    <definedName name="_wrn1" hidden="1">{"Base_Economics",#N/A,FALSE,"BP Amoco Summary";"Base_MOD_CashFlows",#N/A,FALSE,"BP Amoco Summary"}</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9" hidden="1">{#N/A,#N/A,FALSE,"Cover";#N/A,#N/A,FALSE,"1. Conversion Cost Summary";#N/A,#N/A,FALSE,"2. CC YE Forecast INV ";#N/A,#N/A,FALSE,"3. CC YE Forecast ROM";#N/A,#N/A,FALSE,"4.CC YE FORECAST ROM+INV";#N/A,#N/A,FALSE,"5. Material Cost";#N/A,#N/A,FALSE,"6. Waste Calculation"}</definedName>
    <definedName name="_x1" localSheetId="20" hidden="1">{#N/A,#N/A,FALSE,"Cover";#N/A,#N/A,FALSE,"1. Conversion Cost Summary";#N/A,#N/A,FALSE,"2. CC YE Forecast INV ";#N/A,#N/A,FALSE,"3. CC YE Forecast ROM";#N/A,#N/A,FALSE,"4.CC YE FORECAST ROM+INV";#N/A,#N/A,FALSE,"5. Material Cost";#N/A,#N/A,FALSE,"6. Waste Calculation"}</definedName>
    <definedName name="_x1" localSheetId="18"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localSheetId="20" hidden="1">{#N/A,#N/A,FALSE,"Cover";#N/A,#N/A,FALSE,"1. Conversion Cost Summary";#N/A,#N/A,FALSE,"2. CC YE Forecast INV ";#N/A,#N/A,FALSE,"3. CC YE Forecast ROM";#N/A,#N/A,FALSE,"4.CC YE FORECAST ROM+INV";#N/A,#N/A,FALSE,"5. Material Cost";#N/A,#N/A,FALSE,"6. Waste Calculation"}</definedName>
    <definedName name="_x10" localSheetId="18"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9" hidden="1">{"Hw_All",#N/A,FALSE,"Hollywood FF";"HwFF_Tech",#N/A,FALSE,"Hollywood FF";"HwFF_PerMille",#N/A,FALSE,"Hollywood FF";"HwFF_Pricing",#N/A,FALSE,"Hollywood FF"}</definedName>
    <definedName name="_x11" localSheetId="20" hidden="1">{"Hw_All",#N/A,FALSE,"Hollywood FF";"HwFF_Tech",#N/A,FALSE,"Hollywood FF";"HwFF_PerMille",#N/A,FALSE,"Hollywood FF";"HwFF_Pricing",#N/A,FALSE,"Hollywood FF"}</definedName>
    <definedName name="_x11" localSheetId="18"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9" hidden="1">{"K100_All",#N/A,FALSE,"Kent 100`s";"K100_Tech",#N/A,FALSE,"Kent 100`s";"K100_Pricing",#N/A,FALSE,"Kent 100`s";"K100_PerMille",#N/A,FALSE,"Kent 100`s"}</definedName>
    <definedName name="_x12" localSheetId="20" hidden="1">{"K100_All",#N/A,FALSE,"Kent 100`s";"K100_Tech",#N/A,FALSE,"Kent 100`s";"K100_Pricing",#N/A,FALSE,"Kent 100`s";"K100_PerMille",#N/A,FALSE,"Kent 100`s"}</definedName>
    <definedName name="_x12" localSheetId="18"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8" hidden="1">{"'Jan - March 2000'!$A$5:$J$46"}</definedName>
    <definedName name="_x2" hidden="1">{"'Jan - March 2000'!$A$5:$J$46"}</definedName>
    <definedName name="_x3" localSheetId="18" hidden="1">{"'Jan - March 2000'!$A$5:$J$46"}</definedName>
    <definedName name="_x3" hidden="1">{"'Jan - March 2000'!$A$5:$J$46"}</definedName>
    <definedName name="_x4" localSheetId="18" hidden="1">{"'Jan - March 2000'!$A$5:$J$46"}</definedName>
    <definedName name="_x4" hidden="1">{"'Jan - March 2000'!$A$5:$J$46"}</definedName>
    <definedName name="_x5" localSheetId="18" hidden="1">{"'Jan - March 2000'!$A$5:$J$46"}</definedName>
    <definedName name="_x5" hidden="1">{"'Jan - March 2000'!$A$5:$J$46"}</definedName>
    <definedName name="_x6" localSheetId="18" hidden="1">{"'Jan - March 2000'!$A$5:$J$46"}</definedName>
    <definedName name="_x6" hidden="1">{"'Jan - March 2000'!$A$5:$J$46"}</definedName>
    <definedName name="_x8" localSheetId="18" hidden="1">{"'Jan - March 2000'!$A$5:$J$46"}</definedName>
    <definedName name="_x8" hidden="1">{"'Jan - March 2000'!$A$5:$J$46"}</definedName>
    <definedName name="_x9" localSheetId="19" hidden="1">{#N/A,#N/A,FALSE,"Cover";#N/A,#N/A,FALSE,"1. Conversion Cost Summary";#N/A,#N/A,FALSE,"2. CC YE Forecast INV ";#N/A,#N/A,FALSE,"3. CC YE Forecast ROM";#N/A,#N/A,FALSE,"4.CC YE FORECAST ROM+INV";#N/A,#N/A,FALSE,"5. Material Cost";#N/A,#N/A,FALSE,"6. Waste Calculation"}</definedName>
    <definedName name="_x9" localSheetId="20" hidden="1">{#N/A,#N/A,FALSE,"Cover";#N/A,#N/A,FALSE,"1. Conversion Cost Summary";#N/A,#N/A,FALSE,"2. CC YE Forecast INV ";#N/A,#N/A,FALSE,"3. CC YE Forecast ROM";#N/A,#N/A,FALSE,"4.CC YE FORECAST ROM+INV";#N/A,#N/A,FALSE,"5. Material Cost";#N/A,#N/A,FALSE,"6. Waste Calculation"}</definedName>
    <definedName name="_x9" localSheetId="18"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localSheetId="20" hidden="1">{#N/A,#N/A,FALSE,"Cover";#N/A,#N/A,FALSE,"1. Conversion Cost Summary";#N/A,#N/A,FALSE,"2. CC YE Forecast INV ";#N/A,#N/A,FALSE,"3. CC YE Forecast ROM";#N/A,#N/A,FALSE,"4.CC YE FORECAST ROM+INV";#N/A,#N/A,FALSE,"5. Material Cost";#N/A,#N/A,FALSE,"6. Waste Calculation"}</definedName>
    <definedName name="_y1" localSheetId="18"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8" hidden="1">{"'Jan - March 2000'!$A$5:$J$46"}</definedName>
    <definedName name="a" hidden="1">{"'Jan - March 2000'!$A$5:$J$46"}</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localSheetId="20" hidden="1">{#N/A,#N/A,FALSE,"Inhalt";#N/A,#N/A,FALSE,"Kommentar";#N/A,#N/A,FALSE,"Ergebnisrechnung";#N/A,#N/A,FALSE,"Bilanz";#N/A,#N/A,FALSE,"Umsatz";#N/A,#N/A,FALSE,"Absatz";#N/A,#N/A,FALSE,"Preise";#N/A,#N/A,FALSE,"DB absolut";#N/A,#N/A,FALSE,"DB2 je SGB";#N/A,#N/A,FALSE,"Kennzahlen";#N/A,#N/A,FALSE,"Investitionen"}</definedName>
    <definedName name="aa" localSheetId="18"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9" hidden="1">{#N/A,#N/A,FALSE,"Completion of MBudget"}</definedName>
    <definedName name="aaa" localSheetId="20" hidden="1">{#N/A,#N/A,FALSE,"Completion of MBudget"}</definedName>
    <definedName name="aaa" localSheetId="18" hidden="1">{#N/A,#N/A,FALSE,"Completion of MBudget"}</definedName>
    <definedName name="aaa" hidden="1">{#N/A,#N/A,FALSE,"Completion of MBudget"}</definedName>
    <definedName name="AAA_DOCTOPS" hidden="1">"AAA_SET"</definedName>
    <definedName name="AAA_duser" hidden="1">"OFF"</definedName>
    <definedName name="aaaa" localSheetId="19" hidden="1">{"Meas",#N/A,FALSE,"Tot Europe"}</definedName>
    <definedName name="aaaa" localSheetId="20" hidden="1">{"Meas",#N/A,FALSE,"Tot Europe"}</definedName>
    <definedName name="aaaa" localSheetId="18" hidden="1">{"Meas",#N/A,FALSE,"Tot Europe"}</definedName>
    <definedName name="aaaa" hidden="1">{"Meas",#N/A,FALSE,"Tot Europe"}</definedName>
    <definedName name="aaaaa" localSheetId="19" hidden="1">{#N/A,#N/A,FALSE,"Completion of MBudget"}</definedName>
    <definedName name="aaaaa" localSheetId="20" hidden="1">{#N/A,#N/A,FALSE,"Completion of MBudget"}</definedName>
    <definedName name="aaaaa" localSheetId="18" hidden="1">{#N/A,#N/A,FALSE,"Completion of MBudget"}</definedName>
    <definedName name="aaaaa" hidden="1">{#N/A,#N/A,FALSE,"Completion of MBudget"}</definedName>
    <definedName name="aaaaaaaa" localSheetId="19" hidden="1">{"Tages_D",#N/A,FALSE,"Tagesbericht";"Tages_PL",#N/A,FALSE,"Tagesbericht"}</definedName>
    <definedName name="aaaaaaaa" localSheetId="20" hidden="1">{"Tages_D",#N/A,FALSE,"Tagesbericht";"Tages_PL",#N/A,FALSE,"Tagesbericht"}</definedName>
    <definedName name="aaaaaaaa" localSheetId="18" hidden="1">{"Tages_D",#N/A,FALSE,"Tagesbericht";"Tages_PL",#N/A,FALSE,"Tagesbericht"}</definedName>
    <definedName name="aaaaaaaa" hidden="1">{"Tages_D",#N/A,FALSE,"Tagesbericht";"Tages_PL",#N/A,FALSE,"Tagesbericht"}</definedName>
    <definedName name="AAAAAAAAAAAAAAAAAA" localSheetId="19" hidden="1">{#N/A,#N/A,FALSE,"Aging Summary";#N/A,#N/A,FALSE,"Ratio Analysis";#N/A,#N/A,FALSE,"Test 120 Day Accts";#N/A,#N/A,FALSE,"Tickmarks"}</definedName>
    <definedName name="AAAAAAAAAAAAAAAAAA" localSheetId="20" hidden="1">{#N/A,#N/A,FALSE,"Aging Summary";#N/A,#N/A,FALSE,"Ratio Analysis";#N/A,#N/A,FALSE,"Test 120 Day Accts";#N/A,#N/A,FALSE,"Tickmarks"}</definedName>
    <definedName name="AAAAAAAAAAAAAAAAAA" localSheetId="18"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9" hidden="1">{"Meas",#N/A,FALSE,"Tot Europe"}</definedName>
    <definedName name="aaaaaaaaaaaaaaaaaaaaaaaaaa" localSheetId="20" hidden="1">{"Meas",#N/A,FALSE,"Tot Europe"}</definedName>
    <definedName name="aaaaaaaaaaaaaaaaaaaaaaaaaa" localSheetId="18"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9" hidden="1">{"weichwaren",#N/A,FALSE,"Liste 1";"hartwaren",#N/A,FALSE,"Liste 1";"food",#N/A,FALSE,"Liste 1";"fleisch",#N/A,FALSE,"Liste 1"}</definedName>
    <definedName name="aawe" localSheetId="20" hidden="1">{"weichwaren",#N/A,FALSE,"Liste 1";"hartwaren",#N/A,FALSE,"Liste 1";"food",#N/A,FALSE,"Liste 1";"fleisch",#N/A,FALSE,"Liste 1"}</definedName>
    <definedName name="aawe" localSheetId="18" hidden="1">{"weichwaren",#N/A,FALSE,"Liste 1";"hartwaren",#N/A,FALSE,"Liste 1";"food",#N/A,FALSE,"Liste 1";"fleisch",#N/A,FALSE,"Liste 1"}</definedName>
    <definedName name="aawe" hidden="1">{"weichwaren",#N/A,FALSE,"Liste 1";"hartwaren",#N/A,FALSE,"Liste 1";"food",#N/A,FALSE,"Liste 1";"fleisch",#N/A,FALSE,"Liste 1"}</definedName>
    <definedName name="aaww" localSheetId="19" hidden="1">{"weichwaren",#N/A,FALSE,"Liste 1";"hartwaren",#N/A,FALSE,"Liste 1";"food",#N/A,FALSE,"Liste 1";"fleisch",#N/A,FALSE,"Liste 1"}</definedName>
    <definedName name="aaww" localSheetId="20" hidden="1">{"weichwaren",#N/A,FALSE,"Liste 1";"hartwaren",#N/A,FALSE,"Liste 1";"food",#N/A,FALSE,"Liste 1";"fleisch",#N/A,FALSE,"Liste 1"}</definedName>
    <definedName name="aaww" localSheetId="18"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8" hidden="1">{"'Jan - March 2000'!$A$5:$J$46"}</definedName>
    <definedName name="actuale" hidden="1">{"'Jan - March 2000'!$A$5:$J$46"}</definedName>
    <definedName name="ACwvu.CapersView." localSheetId="19" hidden="1">[11]MASTER!#REF!</definedName>
    <definedName name="ACwvu.CapersView." localSheetId="20" hidden="1">[11]MASTER!#REF!</definedName>
    <definedName name="ACwvu.CapersView." hidden="1">[11]MASTER!#REF!</definedName>
    <definedName name="ACwvu.Japan_Capers_Ed_Pub." localSheetId="19" hidden="1">#REF!</definedName>
    <definedName name="ACwvu.Japan_Capers_Ed_Pub." localSheetId="20" hidden="1">#REF!</definedName>
    <definedName name="ACwvu.Japan_Capers_Ed_Pub." hidden="1">#REF!</definedName>
    <definedName name="ACwvu.KJP_CC." localSheetId="19" hidden="1">#REF!</definedName>
    <definedName name="ACwvu.KJP_CC." localSheetId="20" hidden="1">#REF!</definedName>
    <definedName name="ACwvu.KJP_CC." hidden="1">#REF!</definedName>
    <definedName name="ACwvu.vi1." hidden="1">[12]Munka1!#REF!</definedName>
    <definedName name="ada" localSheetId="18" hidden="1">{#N/A,#N/A,FALSE,"Ventes V.P. V.U.";#N/A,#N/A,FALSE,"Les Concurences";#N/A,#N/A,FALSE,"DACIA"}</definedName>
    <definedName name="ada" hidden="1">{#N/A,#N/A,FALSE,"Ventes V.P. V.U.";#N/A,#N/A,FALSE,"Les Concurences";#N/A,#N/A,FALSE,"DACIA"}</definedName>
    <definedName name="adf" localSheetId="18" hidden="1">{#N/A,#N/A,FALSE,"Ventes V.P. V.U.";#N/A,#N/A,FALSE,"Les Concurences";#N/A,#N/A,FALSE,"DACIA"}</definedName>
    <definedName name="adf" hidden="1">{#N/A,#N/A,FALSE,"Ventes V.P. V.U.";#N/A,#N/A,FALSE,"Les Concurences";#N/A,#N/A,FALSE,"DACIA"}</definedName>
    <definedName name="adfadf" localSheetId="19" hidden="1">{"Meas",#N/A,FALSE,"Tot Europe"}</definedName>
    <definedName name="adfadf" localSheetId="20" hidden="1">{"Meas",#N/A,FALSE,"Tot Europe"}</definedName>
    <definedName name="adfadf" localSheetId="18" hidden="1">{"Meas",#N/A,FALSE,"Tot Europe"}</definedName>
    <definedName name="adfadf" hidden="1">{"Meas",#N/A,FALSE,"Tot Europe"}</definedName>
    <definedName name="adfafasfafafasdfd" localSheetId="19" hidden="1">{"Meas",#N/A,FALSE,"Tot Europe"}</definedName>
    <definedName name="adfafasfafafasdfd" localSheetId="20" hidden="1">{"Meas",#N/A,FALSE,"Tot Europe"}</definedName>
    <definedName name="adfafasfafafasdfd" localSheetId="18" hidden="1">{"Meas",#N/A,FALSE,"Tot Europe"}</definedName>
    <definedName name="adfafasfafafasdfd" hidden="1">{"Meas",#N/A,FALSE,"Tot Europe"}</definedName>
    <definedName name="adfasdf" hidden="1">#REF!,#REF!</definedName>
    <definedName name="adfasdfasdfasdfasdf" localSheetId="19" hidden="1">{"Red",#N/A,FALSE,"Tot Europe"}</definedName>
    <definedName name="adfasdfasdfasdfasdf" localSheetId="20" hidden="1">{"Red",#N/A,FALSE,"Tot Europe"}</definedName>
    <definedName name="adfasdfasdfasdfasdf" localSheetId="18" hidden="1">{"Red",#N/A,FALSE,"Tot Europe"}</definedName>
    <definedName name="adfasdfasdfasdfasdf" hidden="1">{"Red",#N/A,FALSE,"Tot Europe"}</definedName>
    <definedName name="adkkdld" localSheetId="18" hidden="1">{"weichwaren",#N/A,FALSE,"Liste 1";"hartwaren",#N/A,FALSE,"Liste 1";"food",#N/A,FALSE,"Liste 1";"fleisch",#N/A,FALSE,"Liste 1"}</definedName>
    <definedName name="adkkdld" hidden="1">{"weichwaren",#N/A,FALSE,"Liste 1";"hartwaren",#N/A,FALSE,"Liste 1";"food",#N/A,FALSE,"Liste 1";"fleisch",#N/A,FALSE,"Liste 1"}</definedName>
    <definedName name="aewr" localSheetId="18"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19" hidden="1">#REF!</definedName>
    <definedName name="AG_Fill" localSheetId="20" hidden="1">#REF!</definedName>
    <definedName name="AG_Fill" hidden="1">#REF!</definedName>
    <definedName name="AGING_RP" localSheetId="19" hidden="1">{"AS",#N/A,FALSE,"Dec_BS";"LIAB",#N/A,FALSE,"Dec_BS"}</definedName>
    <definedName name="AGING_RP" localSheetId="20" hidden="1">{"AS",#N/A,FALSE,"Dec_BS";"LIAB",#N/A,FALSE,"Dec_BS"}</definedName>
    <definedName name="AGING_RP" localSheetId="18" hidden="1">{"AS",#N/A,FALSE,"Dec_BS";"LIAB",#N/A,FALSE,"Dec_BS"}</definedName>
    <definedName name="AGING_RP" hidden="1">{"AS",#N/A,FALSE,"Dec_BS";"LIAB",#N/A,FALSE,"Dec_BS"}</definedName>
    <definedName name="aging_rp1" localSheetId="19" hidden="1">{"AS",#N/A,FALSE,"Dec_BS";"LIAB",#N/A,FALSE,"Dec_BS"}</definedName>
    <definedName name="aging_rp1" localSheetId="20" hidden="1">{"AS",#N/A,FALSE,"Dec_BS";"LIAB",#N/A,FALSE,"Dec_BS"}</definedName>
    <definedName name="aging_rp1" localSheetId="18" hidden="1">{"AS",#N/A,FALSE,"Dec_BS";"LIAB",#N/A,FALSE,"Dec_BS"}</definedName>
    <definedName name="aging_rp1" hidden="1">{"AS",#N/A,FALSE,"Dec_BS";"LIAB",#N/A,FALSE,"Dec_BS"}</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9" hidden="1">{"Meas",#N/A,FALSE,"Tot Europe"}</definedName>
    <definedName name="akdkdkdkdkdkdkdkdkdkdkddkd" localSheetId="20" hidden="1">{"Meas",#N/A,FALSE,"Tot Europe"}</definedName>
    <definedName name="akdkdkdkdkdkdkdkdkdkdkddkd" localSheetId="18" hidden="1">{"Meas",#N/A,FALSE,"Tot Europe"}</definedName>
    <definedName name="akdkdkdkdkdkdkdkdkdkdkddkd" hidden="1">{"Meas",#N/A,FALSE,"Tot Europe"}</definedName>
    <definedName name="AKSABBVSD" hidden="1">[1]OtherKPI!#REF!</definedName>
    <definedName name="alkdfjaklöfj" localSheetId="19" hidden="1">{"Red",#N/A,FALSE,"Tot Europe"}</definedName>
    <definedName name="alkdfjaklöfj" localSheetId="20" hidden="1">{"Red",#N/A,FALSE,"Tot Europe"}</definedName>
    <definedName name="alkdfjaklöfj" localSheetId="18" hidden="1">{"Red",#N/A,FALSE,"Tot Europe"}</definedName>
    <definedName name="alkdfjaklöfj" hidden="1">{"Red",#N/A,FALSE,"Tot Europe"}</definedName>
    <definedName name="altceva" localSheetId="19" hidden="1">{"weichwaren",#N/A,FALSE,"Liste 1";"hartwaren",#N/A,FALSE,"Liste 1";"food",#N/A,FALSE,"Liste 1";"fleisch",#N/A,FALSE,"Liste 1"}</definedName>
    <definedName name="altceva" localSheetId="20" hidden="1">{"weichwaren",#N/A,FALSE,"Liste 1";"hartwaren",#N/A,FALSE,"Liste 1";"food",#N/A,FALSE,"Liste 1";"fleisch",#N/A,FALSE,"Liste 1"}</definedName>
    <definedName name="altceva" localSheetId="18" hidden="1">{"weichwaren",#N/A,FALSE,"Liste 1";"hartwaren",#N/A,FALSE,"Liste 1";"food",#N/A,FALSE,"Liste 1";"fleisch",#N/A,FALSE,"Liste 1"}</definedName>
    <definedName name="altceva" hidden="1">{"weichwaren",#N/A,FALSE,"Liste 1";"hartwaren",#N/A,FALSE,"Liste 1";"food",#N/A,FALSE,"Liste 1";"fleisch",#N/A,FALSE,"Liste 1"}</definedName>
    <definedName name="Altersstruktur" localSheetId="19" hidden="1">{#N/A,#N/A,FALSE,"Inhalt";#N/A,#N/A,FALSE,"Kommentar";#N/A,#N/A,FALSE,"Ergebnisrechnung";#N/A,#N/A,FALSE,"Bilanz";#N/A,#N/A,FALSE,"Absatz";#N/A,#N/A,FALSE,"Umsatz";#N/A,#N/A,FALSE,"Preise";#N/A,#N/A,FALSE,"Kennzahlen"}</definedName>
    <definedName name="Altersstruktur" localSheetId="20" hidden="1">{#N/A,#N/A,FALSE,"Inhalt";#N/A,#N/A,FALSE,"Kommentar";#N/A,#N/A,FALSE,"Ergebnisrechnung";#N/A,#N/A,FALSE,"Bilanz";#N/A,#N/A,FALSE,"Absatz";#N/A,#N/A,FALSE,"Umsatz";#N/A,#N/A,FALSE,"Preise";#N/A,#N/A,FALSE,"Kennzahlen"}</definedName>
    <definedName name="Altersstruktur" localSheetId="18"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9" hidden="1">{#N/A,#N/A,FALSE,"Grafik Vermögen";#N/A,#N/A,FALSE,"Grafik Finanz";#N/A,#N/A,FALSE,"Grafik Erfolg"}</definedName>
    <definedName name="ANLAGEN_Detail" localSheetId="20" hidden="1">{#N/A,#N/A,FALSE,"Grafik Vermögen";#N/A,#N/A,FALSE,"Grafik Finanz";#N/A,#N/A,FALSE,"Grafik Erfolg"}</definedName>
    <definedName name="ANLAGEN_Detail" localSheetId="18" hidden="1">{#N/A,#N/A,FALSE,"Grafik Vermögen";#N/A,#N/A,FALSE,"Grafik Finanz";#N/A,#N/A,FALSE,"Grafik Erfolg"}</definedName>
    <definedName name="ANLAGEN_Detail" hidden="1">{#N/A,#N/A,FALSE,"Grafik Vermögen";#N/A,#N/A,FALSE,"Grafik Finanz";#N/A,#N/A,FALSE,"Grafik Erfolg"}</definedName>
    <definedName name="ANMDS" localSheetId="19" hidden="1">{#N/A,#N/A,FALSE,"Virgin Flightdeck"}</definedName>
    <definedName name="ANMDS" localSheetId="20" hidden="1">{#N/A,#N/A,FALSE,"Virgin Flightdeck"}</definedName>
    <definedName name="ANMDS" localSheetId="18" hidden="1">{#N/A,#N/A,FALSE,"Virgin Flightdeck"}</definedName>
    <definedName name="ANMDS" hidden="1">{#N/A,#N/A,FALSE,"Virgin Flightdeck"}</definedName>
    <definedName name="anscount" hidden="1">1</definedName>
    <definedName name="aqna" localSheetId="18"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9" hidden="1">{#N/A,#N/A,FALSE,"Inhalt 1. Fassung";#N/A,#N/A,FALSE,"Ergebnisrechnung";#N/A,#N/A,FALSE,"Bilanz";#N/A,#N/A,FALSE,"Personal"}</definedName>
    <definedName name="asasdasda" localSheetId="20" hidden="1">{#N/A,#N/A,FALSE,"Inhalt 1. Fassung";#N/A,#N/A,FALSE,"Ergebnisrechnung";#N/A,#N/A,FALSE,"Bilanz";#N/A,#N/A,FALSE,"Personal"}</definedName>
    <definedName name="asasdasda" localSheetId="18" hidden="1">{#N/A,#N/A,FALSE,"Inhalt 1. Fassung";#N/A,#N/A,FALSE,"Ergebnisrechnung";#N/A,#N/A,FALSE,"Bilanz";#N/A,#N/A,FALSE,"Personal"}</definedName>
    <definedName name="asasdasda" hidden="1">{#N/A,#N/A,FALSE,"Inhalt 1. Fassung";#N/A,#N/A,FALSE,"Ergebnisrechnung";#N/A,#N/A,FALSE,"Bilanz";#N/A,#N/A,FALSE,"Personal"}</definedName>
    <definedName name="asd" localSheetId="19" hidden="1">{#N/A,#N/A,FALSE,"Virgin Flightdeck"}</definedName>
    <definedName name="asd" localSheetId="20" hidden="1">{#N/A,#N/A,FALSE,"Virgin Flightdeck"}</definedName>
    <definedName name="asd" localSheetId="18" hidden="1">{#N/A,#N/A,FALSE,"Virgin Flightdeck"}</definedName>
    <definedName name="asd" hidden="1">{#N/A,#N/A,FALSE,"Virgin Flightdeck"}</definedName>
    <definedName name="asda" localSheetId="19" hidden="1">{"AS",#N/A,FALSE,"Dec_BS";"LIAB",#N/A,FALSE,"Dec_BS"}</definedName>
    <definedName name="asda" localSheetId="20" hidden="1">{"AS",#N/A,FALSE,"Dec_BS";"LIAB",#N/A,FALSE,"Dec_BS"}</definedName>
    <definedName name="asda" localSheetId="18" hidden="1">{"AS",#N/A,FALSE,"Dec_BS";"LIAB",#N/A,FALSE,"Dec_BS"}</definedName>
    <definedName name="asda" hidden="1">{"AS",#N/A,FALSE,"Dec_BS";"LIAB",#N/A,FALSE,"Dec_BS"}</definedName>
    <definedName name="asdad" localSheetId="19" hidden="1">{"AS",#N/A,FALSE,"Dec_BS_Fnl";"LIAB",#N/A,FALSE,"Dec_BS_Fnl"}</definedName>
    <definedName name="asdad" localSheetId="20" hidden="1">{"AS",#N/A,FALSE,"Dec_BS_Fnl";"LIAB",#N/A,FALSE,"Dec_BS_Fnl"}</definedName>
    <definedName name="asdad" localSheetId="18" hidden="1">{"AS",#N/A,FALSE,"Dec_BS_Fnl";"LIAB",#N/A,FALSE,"Dec_BS_Fnl"}</definedName>
    <definedName name="asdad" hidden="1">{"AS",#N/A,FALSE,"Dec_BS_Fnl";"LIAB",#N/A,FALSE,"Dec_BS_Fnl"}</definedName>
    <definedName name="asdadsad" localSheetId="19" hidden="1">{"AS",#N/A,FALSE,"Dec_BS";"LIAB",#N/A,FALSE,"Dec_BS"}</definedName>
    <definedName name="asdadsad" localSheetId="20" hidden="1">{"AS",#N/A,FALSE,"Dec_BS";"LIAB",#N/A,FALSE,"Dec_BS"}</definedName>
    <definedName name="asdadsad" localSheetId="18" hidden="1">{"AS",#N/A,FALSE,"Dec_BS";"LIAB",#N/A,FALSE,"Dec_BS"}</definedName>
    <definedName name="asdadsad" hidden="1">{"AS",#N/A,FALSE,"Dec_BS";"LIAB",#N/A,FALSE,"Dec_BS"}</definedName>
    <definedName name="asdf" hidden="1">[13]CARS!#REF!</definedName>
    <definedName name="asdfasdfasd" localSheetId="19" hidden="1">{"Meas",#N/A,FALSE,"Tot Europe"}</definedName>
    <definedName name="asdfasdfasd" localSheetId="20" hidden="1">{"Meas",#N/A,FALSE,"Tot Europe"}</definedName>
    <definedName name="asdfasdfasd" localSheetId="18" hidden="1">{"Meas",#N/A,FALSE,"Tot Europe"}</definedName>
    <definedName name="asdfasdfasd" hidden="1">{"Meas",#N/A,FALSE,"Tot Europe"}</definedName>
    <definedName name="asdfdd" localSheetId="18"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9" hidden="1">{"Tages_D",#N/A,FALSE,"Tagesbericht";"Tages_PL",#N/A,FALSE,"Tagesbericht"}</definedName>
    <definedName name="ase" localSheetId="20" hidden="1">{"Tages_D",#N/A,FALSE,"Tagesbericht";"Tages_PL",#N/A,FALSE,"Tagesbericht"}</definedName>
    <definedName name="ase" localSheetId="18" hidden="1">{"Tages_D",#N/A,FALSE,"Tagesbericht";"Tages_PL",#N/A,FALSE,"Tagesbericht"}</definedName>
    <definedName name="ase" hidden="1">{"Tages_D",#N/A,FALSE,"Tagesbericht";"Tages_PL",#N/A,FALSE,"Tagesbericht"}</definedName>
    <definedName name="ased" localSheetId="19" hidden="1">{"Tages_D",#N/A,FALSE,"Tagesbericht";"Tages_PL",#N/A,FALSE,"Tagesbericht"}</definedName>
    <definedName name="ased" localSheetId="20" hidden="1">{"Tages_D",#N/A,FALSE,"Tagesbericht";"Tages_PL",#N/A,FALSE,"Tagesbericht"}</definedName>
    <definedName name="ased" localSheetId="18" hidden="1">{"Tages_D",#N/A,FALSE,"Tagesbericht";"Tages_PL",#N/A,FALSE,"Tagesbericht"}</definedName>
    <definedName name="ased" hidden="1">{"Tages_D",#N/A,FALSE,"Tagesbericht";"Tages_PL",#N/A,FALSE,"Tagesbericht"}</definedName>
    <definedName name="aslkdfjosdjfpasjdfpjasj" localSheetId="19" hidden="1">{"Meas",#N/A,FALSE,"Tot Europe"}</definedName>
    <definedName name="aslkdfjosdjfpasjdfpjasj" localSheetId="20" hidden="1">{"Meas",#N/A,FALSE,"Tot Europe"}</definedName>
    <definedName name="aslkdfjosdjfpasjdfpjasj" localSheetId="18" hidden="1">{"Meas",#N/A,FALSE,"Tot Europe"}</definedName>
    <definedName name="aslkdfjosdjfpasjdfpjasj" hidden="1">{"Meas",#N/A,FALSE,"Tot Europe"}</definedName>
    <definedName name="astec" localSheetId="19" hidden="1">{#N/A,#N/A,FALSE,"COP CONS SK";#N/A,#N/A,FALSE,"COP CONS RG";#N/A,#N/A,FALSE,"COP CONS SK BC";#N/A,#N/A,FALSE,"COP CONS RG BC";#N/A,#N/A,FALSE,"ALLIANCE SK";#N/A,#N/A,FALSE,"ALLIANCE RG";#N/A,#N/A,FALSE,"CPC SK";#N/A,#N/A,FALSE,"CPC RG"}</definedName>
    <definedName name="astec" localSheetId="20" hidden="1">{#N/A,#N/A,FALSE,"COP CONS SK";#N/A,#N/A,FALSE,"COP CONS RG";#N/A,#N/A,FALSE,"COP CONS SK BC";#N/A,#N/A,FALSE,"COP CONS RG BC";#N/A,#N/A,FALSE,"ALLIANCE SK";#N/A,#N/A,FALSE,"ALLIANCE RG";#N/A,#N/A,FALSE,"CPC SK";#N/A,#N/A,FALSE,"CPC RG"}</definedName>
    <definedName name="astec" localSheetId="18"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8" hidden="1">{#N/A,#N/A,FALSE,"94-95";"SAMANDR",#N/A,FALSE,"94-95"}</definedName>
    <definedName name="ath" hidden="1">{#N/A,#N/A,FALSE,"94-95";"SAMANDR",#N/A,FALSE,"94-95"}</definedName>
    <definedName name="_xlnm.Auto_Open_xlquery_DClick" hidden="1">[14]!Register.DClick</definedName>
    <definedName name="AV" hidden="1">[1]OtherKPI!#REF!</definedName>
    <definedName name="Average_monthly_salary" localSheetId="19" hidden="1">{#N/A,#N/A,FALSE,"Completion of MBudget"}</definedName>
    <definedName name="Average_monthly_salary" localSheetId="20" hidden="1">{#N/A,#N/A,FALSE,"Completion of MBudget"}</definedName>
    <definedName name="Average_monthly_salary" localSheetId="18" hidden="1">{#N/A,#N/A,FALSE,"Completion of MBudget"}</definedName>
    <definedName name="Average_monthly_salary" hidden="1">{#N/A,#N/A,FALSE,"Completion of MBudget"}</definedName>
    <definedName name="awert" localSheetId="18" hidden="1">{#N/A,#N/A,FALSE,"ORIX CSC"}</definedName>
    <definedName name="awert" hidden="1">{#N/A,#N/A,FALSE,"ORIX CSC"}</definedName>
    <definedName name="b" localSheetId="18" hidden="1">{#N/A,#N/A,FALSE,"DI 2 YEAR MASTER SCHEDULE"}</definedName>
    <definedName name="b" hidden="1">{#N/A,#N/A,FALSE,"DI 2 YEAR MASTER SCHEDULE"}</definedName>
    <definedName name="balanta" hidden="1">#REF!</definedName>
    <definedName name="bb" localSheetId="19" hidden="1">{"MV_CF",#N/A,FALSE,"MV_B_CF";"MV_Cumm",#N/A,FALSE,"MV_B_IS";"MV_BS",#N/A,FALSE,"MV_B_BS"}</definedName>
    <definedName name="bb" localSheetId="20" hidden="1">{"MV_CF",#N/A,FALSE,"MV_B_CF";"MV_Cumm",#N/A,FALSE,"MV_B_IS";"MV_BS",#N/A,FALSE,"MV_B_BS"}</definedName>
    <definedName name="bb" localSheetId="18" hidden="1">{"MV_CF",#N/A,FALSE,"MV_B_CF";"MV_Cumm",#N/A,FALSE,"MV_B_IS";"MV_BS",#N/A,FALSE,"MV_B_BS"}</definedName>
    <definedName name="bb" hidden="1">{"MV_CF",#N/A,FALSE,"MV_B_CF";"MV_Cumm",#N/A,FALSE,"MV_B_IS";"MV_BS",#N/A,FALSE,"MV_B_BS"}</definedName>
    <definedName name="bbbb" localSheetId="19" hidden="1">{"Red",#N/A,FALSE,"Tot Europe"}</definedName>
    <definedName name="bbbb" localSheetId="20" hidden="1">{"Red",#N/A,FALSE,"Tot Europe"}</definedName>
    <definedName name="bbbb" localSheetId="18" hidden="1">{"Red",#N/A,FALSE,"Tot Europe"}</definedName>
    <definedName name="bbbb" hidden="1">{"Red",#N/A,FALSE,"Tot Europe"}</definedName>
    <definedName name="BBBBBBBBBBBBBBBBBBBB" localSheetId="19" hidden="1">{#N/A,#N/A,FALSE,"Aging Summary";#N/A,#N/A,FALSE,"Ratio Analysis";#N/A,#N/A,FALSE,"Test 120 Day Accts";#N/A,#N/A,FALSE,"Tickmarks"}</definedName>
    <definedName name="BBBBBBBBBBBBBBBBBBBB" localSheetId="20" hidden="1">{#N/A,#N/A,FALSE,"Aging Summary";#N/A,#N/A,FALSE,"Ratio Analysis";#N/A,#N/A,FALSE,"Test 120 Day Accts";#N/A,#N/A,FALSE,"Tickmarks"}</definedName>
    <definedName name="BBBBBBBBBBBBBBBBBBBB" localSheetId="18"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9" hidden="1">{#N/A,#N/A,FALSE,"P&amp;L";#N/A,#N/A,FALSE,"Var_Fixed_cost"}</definedName>
    <definedName name="bc" localSheetId="20" hidden="1">{#N/A,#N/A,FALSE,"P&amp;L";#N/A,#N/A,FALSE,"Var_Fixed_cost"}</definedName>
    <definedName name="bc" localSheetId="18" hidden="1">{#N/A,#N/A,FALSE,"P&amp;L";#N/A,#N/A,FALSE,"Var_Fixed_cost"}</definedName>
    <definedName name="bc" hidden="1">{#N/A,#N/A,FALSE,"P&amp;L";#N/A,#N/A,FALSE,"Var_Fixed_cost"}</definedName>
    <definedName name="bcvbxcbdf" localSheetId="19" hidden="1">{#N/A,#N/A,FALSE,"Completion of MBudget"}</definedName>
    <definedName name="bcvbxcbdf" localSheetId="20" hidden="1">{#N/A,#N/A,FALSE,"Completion of MBudget"}</definedName>
    <definedName name="bcvbxcbdf" localSheetId="18" hidden="1">{#N/A,#N/A,FALSE,"Completion of MBudget"}</definedName>
    <definedName name="bcvbxcbdf" hidden="1">{#N/A,#N/A,FALSE,"Completion of MBudget"}</definedName>
    <definedName name="BEx001CNWHJ5RULCSFM36ZCGJ1UH" hidden="1">[15]BS!#REF!</definedName>
    <definedName name="BEx007CGX1WUYKNHJDXUDQEVUFH0" localSheetId="18" hidden="1">Order [16]Intake!$K$1</definedName>
    <definedName name="BEx007CGX1WUYKNHJDXUDQEVUFH0" hidden="1">Order [16]Intake!$K$1</definedName>
    <definedName name="BEx009FZE43LTTG3PVD3J4LNPEJ6" localSheetId="18" hidden="1">#N/A</definedName>
    <definedName name="BEx009FZE43LTTG3PVD3J4LNPEJ6" hidden="1">#N/A</definedName>
    <definedName name="BEx00DXTY2JDVGWQKV8H7FG4SV30" hidden="1">[15]BS!#REF!</definedName>
    <definedName name="BEx00FAHXYYYKJDCIY31LHZD04KZ" localSheetId="18" hidden="1">Operating [17]Profit!$B$11:$K$15</definedName>
    <definedName name="BEx00FAHXYYYKJDCIY31LHZD04KZ" hidden="1">Operating [17]Profit!$B$11:$K$15</definedName>
    <definedName name="BEx00GHLTYRH5N2S6P78YW1CD30N" hidden="1">[15]BS!#REF!</definedName>
    <definedName name="BEx00JC31DY11L45SEU4B10BIN6W" hidden="1">[15]BS!#REF!</definedName>
    <definedName name="BEx00JHDVBOZETUORKJAXF14HS2R" localSheetId="18" hidden="1">Group [18]EBIT!$B$33:$K$39</definedName>
    <definedName name="BEx00JHDVBOZETUORKJAXF14HS2R" hidden="1">Group [18]EBIT!$B$33:$K$39</definedName>
    <definedName name="BEx00QTRUJO0T41QO3ZX2OSCVMNV" localSheetId="18" hidden="1">Analysis Report All [19]Items!$A$20:$B$39</definedName>
    <definedName name="BEx00QTRUJO0T41QO3ZX2OSCVMNV" hidden="1">Analysis Report All [19]Items!$A$20:$B$39</definedName>
    <definedName name="BEx00T84OYTYM3S3URVLJJBY6ICV" hidden="1">#REF!</definedName>
    <definedName name="BEx011BEY7OZAP8INEY06SX78PXN" localSheetId="18" hidden="1">Personnel in [20]FTE!$B$11:$K$15</definedName>
    <definedName name="BEx011BEY7OZAP8INEY06SX78PXN" hidden="1">Personnel in [20]FTE!$B$11:$K$15</definedName>
    <definedName name="BEx0139NF7I176ZSE8FER2I6XGMQ" localSheetId="18" hidden="1">Business EBIT [21]Bulk!$B$10:$K$20</definedName>
    <definedName name="BEx0139NF7I176ZSE8FER2I6XGMQ" hidden="1">Business EBIT [21]Bulk!$B$10:$K$20</definedName>
    <definedName name="BEx013KAI2VM7VSWCCU3LCTVB4TQ" localSheetId="18" hidden="1">Operating [22]Margin!$K$1:$K$1</definedName>
    <definedName name="BEx013KAI2VM7VSWCCU3LCTVB4TQ" hidden="1">Operating [22]Margin!$K$1:$K$1</definedName>
    <definedName name="BEx01824J1PKE14GR8NJZ925K1CH" hidden="1">#REF!</definedName>
    <definedName name="BEx01K76LXDOK0AH871DGIAJX1HB" hidden="1">#REF!</definedName>
    <definedName name="BEx01Q1HNM5AUPBEJ56VQAQH4YH4" localSheetId="18" hidden="1">Analysis Report All Items [23]LC!$J$10</definedName>
    <definedName name="BEx01Q1HNM5AUPBEJ56VQAQH4YH4" hidden="1">Analysis Report All Items [23]LC!$J$10</definedName>
    <definedName name="BEx01SLAS3QV5GEV7IO743YMSDAS" localSheetId="18" hidden="1">Group [24]Headcount!$B$19:$K$29</definedName>
    <definedName name="BEx01SLAS3QV5GEV7IO743YMSDAS" hidden="1">Group [24]Headcount!$B$19:$K$29</definedName>
    <definedName name="BEx01SQLK4ENDIV54GE7HTC5Z9NY" localSheetId="18" hidden="1">Analysis Report All [19]Items!$F$3</definedName>
    <definedName name="BEx01SQLK4ENDIV54GE7HTC5Z9NY" hidden="1">Analysis Report All [19]Items!$F$3</definedName>
    <definedName name="BEx01XJ94SHJ1YQ7ORPW0RQGKI2H" hidden="1">[15]BS!#REF!</definedName>
    <definedName name="BEx025BS4P2SJIEYPCVTTLXCDP1O" localSheetId="18" hidden="1">Analysis Report All [19]Items!$J$10</definedName>
    <definedName name="BEx025BS4P2SJIEYPCVTTLXCDP1O" hidden="1">Analysis Report All [19]Items!$J$10</definedName>
    <definedName name="BEx02OT3JH15JDVBJMYM1H0E9O2N" localSheetId="18" hidden="1">Balance [25]Sheet!$K$1</definedName>
    <definedName name="BEx02OT3JH15JDVBJMYM1H0E9O2N" hidden="1">Balance [25]Sheet!$K$1</definedName>
    <definedName name="BEx02SEL3Z1QWGAHXDPUA9WLTTPS" hidden="1">[15]BS!#REF!</definedName>
    <definedName name="BEx1EIIJXI4K721HRNPCRJB8JNC0" hidden="1">#REF!</definedName>
    <definedName name="BEx1F0SOZ3H5XUHXD7O01TCR8T6J" hidden="1">[15]BS!#REF!</definedName>
    <definedName name="BEx1FAOPYZQZ4DIO3ZDSLHPY37WW" localSheetId="18" hidden="1">Div Engineering Order [16]Intake!$B$10:$K$19</definedName>
    <definedName name="BEx1FAOPYZQZ4DIO3ZDSLHPY37WW" hidden="1">Div Engineering Order [16]Intake!$B$10:$K$19</definedName>
    <definedName name="BEx1FD31PXVAQ4T1A9RQT1IP91IF" hidden="1">#REF!</definedName>
    <definedName name="BEx1FEKZZQ0C73T50MPNH9PLTGBK" hidden="1">#REF!</definedName>
    <definedName name="BEx1FKKS00K7I001F4WCNZHO9Y2X" localSheetId="18" hidden="1">Analysis Report All [19]Items!$D$27</definedName>
    <definedName name="BEx1FKKS00K7I001F4WCNZHO9Y2X" hidden="1">Analysis Report All [19]Items!$D$27</definedName>
    <definedName name="BEx1FNVHHXZKFTQM8LV5Q26U7YGA" localSheetId="18" hidden="1">Gross Profit bef. Distr. [21]Bulk!$B$10:$K$20</definedName>
    <definedName name="BEx1FNVHHXZKFTQM8LV5Q26U7YGA" hidden="1">Gross Profit bef. Distr. [21]Bulk!$B$10:$K$20</definedName>
    <definedName name="BEx1FYYPNM6CLYVFOPS8E4CERR8B" localSheetId="18" hidden="1">#N/A</definedName>
    <definedName name="BEx1FYYPNM6CLYVFOPS8E4CERR8B" hidden="1">#N/A</definedName>
    <definedName name="BEx1FZ9I003OUDAROYE8WXL3YK0S" hidden="1">#REF!</definedName>
    <definedName name="BEx1G1NU1TYLAHYN5JAKSS0CM266" localSheetId="18" hidden="1">Balance [25]Sheet!$B$27:$K$41</definedName>
    <definedName name="BEx1G1NU1TYLAHYN5JAKSS0CM266" hidden="1">Balance [25]Sheet!$B$27:$K$41</definedName>
    <definedName name="BEx1GEUKPF1RX6GPGEBNJQZ04HZS" localSheetId="18" hidden="1">Analysis Report All [19]Items!$H$9:$I$9</definedName>
    <definedName name="BEx1GEUKPF1RX6GPGEBNJQZ04HZS" hidden="1">Analysis Report All [19]Items!$H$9:$I$9</definedName>
    <definedName name="BEx1GMXVTLQ5OAF88RGPCP4ODQRI" localSheetId="18" hidden="1">Business EBIT [21]Bulk!$B$10:$K$20</definedName>
    <definedName name="BEx1GMXVTLQ5OAF88RGPCP4ODQRI" hidden="1">Business EBIT [21]Bulk!$B$10:$K$20</definedName>
    <definedName name="BEx1GXFIBI9Q9UHX9ATIQRZG39U8" localSheetId="18" hidden="1">Analysis Report All [19]Items!$J$5</definedName>
    <definedName name="BEx1GXFIBI9Q9UHX9ATIQRZG39U8" hidden="1">Analysis Report All [19]Items!$J$5</definedName>
    <definedName name="BEx1GZZ5ZV79U81AZR7YU6M870UV" localSheetId="18" hidden="1">Group [24]Headcount!$B$10:$K$14</definedName>
    <definedName name="BEx1GZZ5ZV79U81AZR7YU6M870UV" hidden="1">Group [24]Headcount!$B$10:$K$14</definedName>
    <definedName name="BEx1H1MKCVYRI1YLB0KEJFYWD7TM" hidden="1">#REF!</definedName>
    <definedName name="BEx1H40VM4K2ZXG3528IHW3D0X2C" localSheetId="18" hidden="1">Trade Working [26]Capital!$B$11:$K$19</definedName>
    <definedName name="BEx1H40VM4K2ZXG3528IHW3D0X2C" hidden="1">Trade Working [26]Capital!$B$11:$K$19</definedName>
    <definedName name="BEx1HB7TP5CBC9DC0C3P74MGQH0X" localSheetId="18" hidden="1">Check Closing '[27]2007'!$A$16:$B$16</definedName>
    <definedName name="BEx1HB7TP5CBC9DC0C3P74MGQH0X" hidden="1">Check Closing '[27]2007'!$A$16:$B$16</definedName>
    <definedName name="BEx1HBIGSVGI4MV1IZKHV5LNS4F7" localSheetId="18" hidden="1">Analysis Report All [19]Items!$E$3</definedName>
    <definedName name="BEx1HBIGSVGI4MV1IZKHV5LNS4F7" hidden="1">Analysis Report All [19]Items!$E$3</definedName>
    <definedName name="BEx1HIUWZW8R7QM0OIQS2ZA3E2SG" localSheetId="18" hidden="1">Check Closing '[27]2007'!$D$12</definedName>
    <definedName name="BEx1HIUWZW8R7QM0OIQS2ZA3E2SG" hidden="1">Check Closing '[27]2007'!$D$12</definedName>
    <definedName name="BEx1HN7EHWEXVXUFZB4W3EBLZAGI" localSheetId="18" hidden="1">Net [28]Sales!$B$11:$K$16</definedName>
    <definedName name="BEx1HN7EHWEXVXUFZB4W3EBLZAGI" hidden="1">Net [28]Sales!$B$11:$K$16</definedName>
    <definedName name="BEx1HO94JIRX219MPWMB5E5XZ04X" hidden="1">[15]BS!#REF!</definedName>
    <definedName name="BEx1HPG9YCOFAWPV7FG65958Z1UW" localSheetId="18" hidden="1">Operating [17]Profit!$B$11:$K$15</definedName>
    <definedName name="BEx1HPG9YCOFAWPV7FG65958Z1UW" hidden="1">Operating [17]Profit!$B$11:$K$15</definedName>
    <definedName name="BEx1HRJSL6A74WFGH9OJMORM88UH" localSheetId="18" hidden="1">Analysis Report All [19]Items!$J$8</definedName>
    <definedName name="BEx1HRJSL6A74WFGH9OJMORM88UH" hidden="1">Analysis Report All [19]Items!$J$8</definedName>
    <definedName name="BEx1HRUL7L9C7T8UHMZIHDJV36WH" localSheetId="18" hidden="1">Operating [17]Profit!$B$22:$K$32</definedName>
    <definedName name="BEx1HRUL7L9C7T8UHMZIHDJV36WH" hidden="1">Operating [17]Profit!$B$22:$K$32</definedName>
    <definedName name="BEx1HZN4AHEOZFMC8ZSMJOKPFR8B" localSheetId="18" hidden="1">#N/A</definedName>
    <definedName name="BEx1HZN4AHEOZFMC8ZSMJOKPFR8B" hidden="1">#N/A</definedName>
    <definedName name="BEx1I0JHH6YSNFT6TVQKLQCEORO8" localSheetId="18" hidden="1">Balance [25]Sheet!$K$1</definedName>
    <definedName name="BEx1I0JHH6YSNFT6TVQKLQCEORO8" hidden="1">Balance [25]Sheet!$K$1</definedName>
    <definedName name="BEx1I0UAUPHTCJLNHMJE8ZFTE02H" hidden="1">#REF!</definedName>
    <definedName name="BEx1I5MWZQOTOM26XVW7EREQ94ER" localSheetId="18" hidden="1">Analysis Report All [19]Items!$H$11:$I$11</definedName>
    <definedName name="BEx1I5MWZQOTOM26XVW7EREQ94ER" hidden="1">Analysis Report All [19]Items!$H$11:$I$11</definedName>
    <definedName name="BEx1I98D6YC1SN6XLQ4R9EMO0YX2" hidden="1">#REF!</definedName>
    <definedName name="BEx1IFZ2M8M4FEZ9RQMECPIOGLF8" localSheetId="18" hidden="1">Analysis Report All [19]Items!$J$13</definedName>
    <definedName name="BEx1IFZ2M8M4FEZ9RQMECPIOGLF8" hidden="1">Analysis Report All [19]Items!$J$13</definedName>
    <definedName name="BEx1IGQ5B697MNDOE06MVSR0H58E" hidden="1">[15]BS!#REF!</definedName>
    <definedName name="BEx1IKBL9UOCJ8E5DR5L18HFRZQX" localSheetId="18" hidden="1">#N/A</definedName>
    <definedName name="BEx1IKBL9UOCJ8E5DR5L18HFRZQX" hidden="1">#N/A</definedName>
    <definedName name="BEx1IPF1NC4LXCVUPMP7FBQ3MI3B" localSheetId="18" hidden="1">Group Operating [17]Profit!$B$19:$K$29</definedName>
    <definedName name="BEx1IPF1NC4LXCVUPMP7FBQ3MI3B" hidden="1">Group Operating [17]Profit!$B$19:$K$29</definedName>
    <definedName name="BEx1J5WAKX9X8MK42S37CMFIAT5D" hidden="1">#REF!</definedName>
    <definedName name="BEx1JD3EPU7WCUALD27XR0GKN2FH" hidden="1">'[29]SOCE 2012'!#REF!</definedName>
    <definedName name="BEx1JG35G1M0N6NFVVNQBDUL2TUO" hidden="1">#REF!</definedName>
    <definedName name="BEx1JGE2YQWH8S25USOY08XVGO0D" hidden="1">[15]BS!#REF!</definedName>
    <definedName name="BEx1JJJC9T1W7HY4V7HP1S1W4JO1" hidden="1">[15]BS!#REF!</definedName>
    <definedName name="BEx1JQVJ8S5SIAJ286U8TCR57T3D" localSheetId="18" hidden="1">Group [30]COS!$B$8:$K$49</definedName>
    <definedName name="BEx1JQVJ8S5SIAJ286U8TCR57T3D" hidden="1">Group [30]COS!$B$8:$K$49</definedName>
    <definedName name="BEx1JUBPKMF7FMFRAS7Q0Q8WH19E" localSheetId="18" hidden="1">Analysis Report All [19]Items!$A$18:$B$18</definedName>
    <definedName name="BEx1JUBPKMF7FMFRAS7Q0Q8WH19E" hidden="1">Analysis Report All [19]Items!$A$18:$B$18</definedName>
    <definedName name="BEx1K0GUDWMY65035J91B3EESI53" localSheetId="18" hidden="1">List of Journal [31]Entries!$J$6</definedName>
    <definedName name="BEx1K0GUDWMY65035J91B3EESI53" hidden="1">List of Journal [31]Entries!$J$6</definedName>
    <definedName name="BEx1K1THC94AUZ5T28KDL0LITGWB" localSheetId="18" hidden="1">#N/A</definedName>
    <definedName name="BEx1K1THC94AUZ5T28KDL0LITGWB" hidden="1">#N/A</definedName>
    <definedName name="BEx1K2V6EO2JNRPQUH25FI8SG00H" localSheetId="18" hidden="1">Trade Working [26]Capital!$B$23:$K$33</definedName>
    <definedName name="BEx1K2V6EO2JNRPQUH25FI8SG00H" hidden="1">Trade Working [26]Capital!$B$23:$K$33</definedName>
    <definedName name="BEx1K9B2AW6HVDLURD39R8ZNXIQP" hidden="1">#REF!</definedName>
    <definedName name="BEx1KH91OA4EYBI0XROULNVB25OS" localSheetId="18" hidden="1">Gross Profit bef. Distr. [32]PGP!$B$10</definedName>
    <definedName name="BEx1KH91OA4EYBI0XROULNVB25OS" hidden="1">Gross Profit bef. Distr. [32]PGP!$B$10</definedName>
    <definedName name="BEx1KKP1ELIF2UII2FWVGL7M1X7J" hidden="1">[15]BS!#REF!</definedName>
    <definedName name="BEx1KM1PX25IM399D8YB91RMVONW" localSheetId="18" hidden="1">Order [16]Intake!$B$11</definedName>
    <definedName name="BEx1KM1PX25IM399D8YB91RMVONW" hidden="1">Order [16]Intake!$B$11</definedName>
    <definedName name="BEx1L9KLN35SF5YYFF6K8WVWJOSP" localSheetId="18" hidden="1">Analysis Report All [19]Items!$D$5:$F$24</definedName>
    <definedName name="BEx1L9KLN35SF5YYFF6K8WVWJOSP" hidden="1">Analysis Report All [19]Items!$D$5:$F$24</definedName>
    <definedName name="BEx1LETHHMGESTP6SXVJTVCYXCN0" localSheetId="18" hidden="1">Analysis Report All [19]Items!$D$3:$E$3</definedName>
    <definedName name="BEx1LETHHMGESTP6SXVJTVCYXCN0" hidden="1">Analysis Report All [19]Items!$D$3:$E$3</definedName>
    <definedName name="BEx1LKNTSJOFR9RV6G46BKXFPVTM" localSheetId="18" hidden="1">Balance [25]Sheet!$K$1</definedName>
    <definedName name="BEx1LKNTSJOFR9RV6G46BKXFPVTM" hidden="1">Balance [25]Sheet!$K$1</definedName>
    <definedName name="BEx1LSWM4IEWDN09N4N1QIRX39PZ" localSheetId="18" hidden="1">Personnel in [20]FTE!$K$1</definedName>
    <definedName name="BEx1LSWM4IEWDN09N4N1QIRX39PZ" hidden="1">Personnel in [20]FTE!$K$1</definedName>
    <definedName name="BEx1LZCHS794QZDILAL1A2VLSIZW" localSheetId="18" hidden="1">Operating [17]Profit!$B$22:$K$32</definedName>
    <definedName name="BEx1LZCHS794QZDILAL1A2VLSIZW" hidden="1">Operating [17]Profit!$B$22:$K$32</definedName>
    <definedName name="BEx1M1WBK5T0LP1AK2JYV6W87ID6" hidden="1">[15]BS!#REF!</definedName>
    <definedName name="BEx1M51HHDYGIT8PON7U8ICL2S95" hidden="1">[15]BS!#REF!</definedName>
    <definedName name="BEx1M86VYJRDP9NFDIQQF6NXD6PY" localSheetId="18" hidden="1">Group Balance [25]Sheet!$B$26:$K$40</definedName>
    <definedName name="BEx1M86VYJRDP9NFDIQQF6NXD6PY" hidden="1">Group Balance [25]Sheet!$B$26:$K$40</definedName>
    <definedName name="BEx1MAFQW83Z38L5MIUIJ4UAPZ59" localSheetId="18" hidden="1">Group Operating [17]Profit!$B$19:$K$29</definedName>
    <definedName name="BEx1MAFQW83Z38L5MIUIJ4UAPZ59" hidden="1">Group Operating [17]Profit!$B$19:$K$29</definedName>
    <definedName name="BEx1N0NQPSUD9KWY3RQQWHC8FRGP" localSheetId="18" hidden="1">Analysis Report All [19]Items!$H$14:$I$14</definedName>
    <definedName name="BEx1N0NQPSUD9KWY3RQQWHC8FRGP" hidden="1">Analysis Report All [19]Items!$H$14:$I$14</definedName>
    <definedName name="BEx1N3CUJ3UX61X38ZAJVPEN4KMC" hidden="1">[15]BS!#REF!</definedName>
    <definedName name="BEx1N3YFLJE90XLVJLD9EXPD0CH4" hidden="1">#REF!</definedName>
    <definedName name="BEx1N85GTH395J4Z714SVZQI8JTA" hidden="1">#REF!</definedName>
    <definedName name="BEx1ND8XTKTHWH15QCTED9GYC0S5" localSheetId="18" hidden="1">Order [16]Intake!$K$1</definedName>
    <definedName name="BEx1ND8XTKTHWH15QCTED9GYC0S5" hidden="1">Order [16]Intake!$K$1</definedName>
    <definedName name="BEx1NO6TXZVOGCUWCCRTXRXWW0XL" hidden="1">[15]BS!#REF!</definedName>
    <definedName name="BEx1NUH8G1G5E38TS8PLOXESEJZP" localSheetId="18" hidden="1">Analysis Report All Items [23]LC!$J$12</definedName>
    <definedName name="BEx1NUH8G1G5E38TS8PLOXESEJZP" hidden="1">Analysis Report All Items [23]LC!$J$12</definedName>
    <definedName name="BEx1O30U06OEUV0O4QJH91V2UATR" hidden="1">#REF!</definedName>
    <definedName name="BEx1O3BMOIS28FLMDUTDDGEQIV5W" localSheetId="18" hidden="1">Operating [22]Margin!$B$11:$K$16</definedName>
    <definedName name="BEx1O3BMOIS28FLMDUTDDGEQIV5W" hidden="1">Operating [22]Margin!$B$11:$K$16</definedName>
    <definedName name="BEx1O89JXIST0XMB5RGQB96IHLDO" localSheetId="18" hidden="1">Group Trade Working [26]Capital!$B$22:$K$32</definedName>
    <definedName name="BEx1O89JXIST0XMB5RGQB96IHLDO" hidden="1">Group Trade Working [26]Capital!$B$22:$K$32</definedName>
    <definedName name="BEx1OG7JYDNYGZAWQ67ADDGLDBHR" localSheetId="18" hidden="1">Net [28]Sales!$B$38:$K$44</definedName>
    <definedName name="BEx1OG7JYDNYGZAWQ67ADDGLDBHR" hidden="1">Net [28]Sales!$B$38:$K$44</definedName>
    <definedName name="BEx1OGYGA408MYCDEF10TUY8TL7D" localSheetId="18" hidden="1">Group Operating [17]Profit!$B$10:$K$15</definedName>
    <definedName name="BEx1OGYGA408MYCDEF10TUY8TL7D" hidden="1">Group Operating [17]Profit!$B$10:$K$15</definedName>
    <definedName name="BEx1OPCKW2TRVQCYYQVQOU6XN7TX" localSheetId="18" hidden="1">Analysis Report All [19]Items!$H$7:$I$7</definedName>
    <definedName name="BEx1OPCKW2TRVQCYYQVQOU6XN7TX" hidden="1">Analysis Report All [19]Items!$H$7:$I$7</definedName>
    <definedName name="BEx1OTE54CBSUT8FWKRALEDCUWN4" hidden="1">[15]BS!#REF!</definedName>
    <definedName name="BEx1OVSMPADTX95QUOX34KZQ8EDY" hidden="1">[15]BS!#REF!</definedName>
    <definedName name="BEx1PBZ4BEFIPGMQXT9T8S4PZ2IM" hidden="1">[15]BS!#REF!</definedName>
    <definedName name="BEx1PF4GMW99WS52DFCCK7O7ULNG" localSheetId="18" hidden="1">Analysis Report All [19]Items!$J$10</definedName>
    <definedName name="BEx1PF4GMW99WS52DFCCK7O7ULNG" hidden="1">Analysis Report All [19]Items!$J$10</definedName>
    <definedName name="BEx1PIF5OTK6A1QIYC95L59LHIFG" localSheetId="18" hidden="1">Order [16]Intake!$B$11:$K$20</definedName>
    <definedName name="BEx1PIF5OTK6A1QIYC95L59LHIFG" hidden="1">Order [16]Intake!$B$11:$K$20</definedName>
    <definedName name="BEx1PMWZB2DO6EM9BKLUICZJ65HD" hidden="1">[15]BS!#REF!</definedName>
    <definedName name="BEx1PZNHNPUSE1TN9U21N1EDS5J6" localSheetId="18" hidden="1">List of Journal [31]Entries!$F$3</definedName>
    <definedName name="BEx1PZNHNPUSE1TN9U21N1EDS5J6" hidden="1">List of Journal [31]Entries!$F$3</definedName>
    <definedName name="BEx1Q1G827ELRQWFTWIIGG4VFDGR" localSheetId="18" hidden="1">#N/A</definedName>
    <definedName name="BEx1Q1G827ELRQWFTWIIGG4VFDGR" hidden="1">#N/A</definedName>
    <definedName name="BEx1Q8XY58N28RGRK5J95S86QU4A" localSheetId="18" hidden="1">#N/A</definedName>
    <definedName name="BEx1Q8XY58N28RGRK5J95S86QU4A" hidden="1">#N/A</definedName>
    <definedName name="BEx1Q93AJ2X7VYZFGWH8CX0ORVJW" hidden="1">#REF!</definedName>
    <definedName name="BEx1QA54J2A4I7IBQR19BTY28ZMR" hidden="1">[15]BS!#REF!</definedName>
    <definedName name="BEx1QMQAHG3KQUK59DVM68SWKZIZ" hidden="1">[15]BS!#REF!</definedName>
    <definedName name="BEx1QQXCDA3ZVAJYHTD4143CL44H" hidden="1">#REF!</definedName>
    <definedName name="BEx1QS9TVXBD53R9Q9FMM8F277O4" hidden="1">#REF!</definedName>
    <definedName name="BEx1QXIP96F79BY4CQA3WOV3KQ8I" localSheetId="18" hidden="1">#N/A</definedName>
    <definedName name="BEx1QXIP96F79BY4CQA3WOV3KQ8I" hidden="1">#N/A</definedName>
    <definedName name="BEx1R1K9Y321MXST4SPE9THEFSLX" localSheetId="18" hidden="1">Trade Working [26]Capital!$K$1</definedName>
    <definedName name="BEx1R1K9Y321MXST4SPE9THEFSLX" hidden="1">Trade Working [26]Capital!$K$1</definedName>
    <definedName name="BEx1RBGC06B3T52OIC0EQ1KGVP1I" hidden="1">[15]BS!#REF!</definedName>
    <definedName name="BEx1RGEGK37L6AJ7IST3S19MK4Y0" localSheetId="18" hidden="1">Tabelle '[33]2'!$B$10</definedName>
    <definedName name="BEx1RGEGK37L6AJ7IST3S19MK4Y0" hidden="1">Tabelle '[33]2'!$B$10</definedName>
    <definedName name="BEx1RGUJXVS0MTCN3M8O5CBHEEXN" hidden="1">#REF!</definedName>
    <definedName name="BEx1RI77B5Z6HBNOXUY2LH7JA6ZZ" hidden="1">[15]BS!#REF!</definedName>
    <definedName name="BEx1RJECZLJT66ATELQII66DBE1M" localSheetId="18" hidden="1">#N/A</definedName>
    <definedName name="BEx1RJECZLJT66ATELQII66DBE1M" hidden="1">#N/A</definedName>
    <definedName name="BEx1RRC7X4NI1CU4EO5XYE2GVARJ" hidden="1">[15]BS!#REF!</definedName>
    <definedName name="BEx1RXMSANWTKK7M0XUS8YGRQ6ZX" localSheetId="18" hidden="1">Balance [25]Sheet!$B$11:$K$21</definedName>
    <definedName name="BEx1RXMSANWTKK7M0XUS8YGRQ6ZX" hidden="1">Balance [25]Sheet!$B$11:$K$21</definedName>
    <definedName name="BEx1RZA1NCGT832L7EMR7GMF588W" hidden="1">[15]BS!#REF!</definedName>
    <definedName name="BEx1S1TUZXYKKW5J3XD5HY3O0UXH" localSheetId="18" hidden="1">Analysis Report All [19]Items!$A$47:$B$80</definedName>
    <definedName name="BEx1S1TUZXYKKW5J3XD5HY3O0UXH" hidden="1">Analysis Report All [19]Items!$A$47:$B$80</definedName>
    <definedName name="BEx1SA2HYRL8LXWXYBSLQBFZ1ODB" hidden="1">'[29]SOCE 2012'!#REF!</definedName>
    <definedName name="BEx1SA2N4FVSUNEDL4VFJKY2L0NA" hidden="1">#REF!</definedName>
    <definedName name="BEx1SAIRJSD4X9CC95YJ8RMBZJHN" localSheetId="18" hidden="1">List of Journal [31]Entries!$J$6</definedName>
    <definedName name="BEx1SAIRJSD4X9CC95YJ8RMBZJHN" hidden="1">List of Journal [31]Entries!$J$6</definedName>
    <definedName name="BEx1SB4AWCBF90814MDWMPIATNY1" hidden="1">[15]BS!#REF!</definedName>
    <definedName name="BEx1SF5X4IF9316ZQV9OEWJLH0YE" localSheetId="18" hidden="1">Order [16]Intake!$K$1</definedName>
    <definedName name="BEx1SF5X4IF9316ZQV9OEWJLH0YE" hidden="1">Order [16]Intake!$K$1</definedName>
    <definedName name="BEx1SG29J9QPAG5UOCDF31LM2O0Q" localSheetId="18" hidden="1">Net [28]Sales!$B$11:$K$16</definedName>
    <definedName name="BEx1SG29J9QPAG5UOCDF31LM2O0Q" hidden="1">Net [28]Sales!$B$11:$K$16</definedName>
    <definedName name="BEx1SOR56GX73P9LXA8JKUCREOVG" localSheetId="18" hidden="1">Operating [22]Margin!$B$19:$K$29</definedName>
    <definedName name="BEx1SOR56GX73P9LXA8JKUCREOVG" hidden="1">Operating [22]Margin!$B$19:$K$29</definedName>
    <definedName name="BEx1SP7EVBZE19ZRWWOWSPDDI65V" hidden="1">#REF!</definedName>
    <definedName name="BEx1SRWJNF207GL3FGCTLGO910C3" localSheetId="18" hidden="1">Analysis Report All [19]Items!$D$25:$M$57</definedName>
    <definedName name="BEx1SRWJNF207GL3FGCTLGO910C3" hidden="1">Analysis Report All [19]Items!$D$25:$M$57</definedName>
    <definedName name="BEx1SRWK5RNCZVLH73TSWME1MIJN" localSheetId="18" hidden="1">Balance [25]Sheet!$B$11:$K$21</definedName>
    <definedName name="BEx1SRWK5RNCZVLH73TSWME1MIJN" hidden="1">Balance [25]Sheet!$B$11:$K$21</definedName>
    <definedName name="BEx1SYY0CGZEC5XAKSESZHZFOCLL" localSheetId="18" hidden="1">Analysis Report All [19]Items!$H$5:$I$5</definedName>
    <definedName name="BEx1SYY0CGZEC5XAKSESZHZFOCLL" hidden="1">Analysis Report All [19]Items!$H$5:$I$5</definedName>
    <definedName name="BEx1T2ZR0XAIB5L0PNFKVV48DNLI" localSheetId="18" hidden="1">Analysis Report All [19]Items!$J$13</definedName>
    <definedName name="BEx1T2ZR0XAIB5L0PNFKVV48DNLI" hidden="1">Analysis Report All [19]Items!$J$13</definedName>
    <definedName name="BEx1T4XSSRO8QRIMVOUAMJL792MI" localSheetId="18" hidden="1">List of Journal [31]Entries!$A$55:$B$93</definedName>
    <definedName name="BEx1T4XSSRO8QRIMVOUAMJL792MI" hidden="1">List of Journal [31]Entries!$A$55:$B$93</definedName>
    <definedName name="BEx1TKIVOSQ4XNMCJQMIYTKRDWHS" localSheetId="18" hidden="1">Analysis Report All [19]Items!$H$12:$I$12</definedName>
    <definedName name="BEx1TKIVOSQ4XNMCJQMIYTKRDWHS" hidden="1">Analysis Report All [19]Items!$H$12:$I$12</definedName>
    <definedName name="BEx1TMRPDGBJDTU0Q06MGLS02GK1" localSheetId="18" hidden="1">Net [28]Sales!$B$11:$K$16</definedName>
    <definedName name="BEx1TMRPDGBJDTU0Q06MGLS02GK1" hidden="1">Net [28]Sales!$B$11:$K$16</definedName>
    <definedName name="BEx1TP0QBYETURO6TORAFP41G5DG" hidden="1">#REF!</definedName>
    <definedName name="BEx1TPX3CH7LD95UPP9DTWGUGCBB" hidden="1">#REF!</definedName>
    <definedName name="BEx1TSRJI4S7AU4ZPFJHUZMUEJLP" localSheetId="18" hidden="1">Operating [17]Profit!$K$1</definedName>
    <definedName name="BEx1TSRJI4S7AU4ZPFJHUZMUEJLP" hidden="1">Operating [17]Profit!$K$1</definedName>
    <definedName name="BEx1TUPOPRUTNR71C7V3HL9KJSV2" localSheetId="18" hidden="1">Trade Working [26]Capital!$K$1</definedName>
    <definedName name="BEx1TUPOPRUTNR71C7V3HL9KJSV2" hidden="1">Trade Working [26]Capital!$K$1</definedName>
    <definedName name="BEx1U0EPNJYDSH6GJGAANW23JS3Z" localSheetId="18" hidden="1">Analysis Report All [19]Items!$D$3:$I$9</definedName>
    <definedName name="BEx1U0EPNJYDSH6GJGAANW23JS3Z" hidden="1">Analysis Report All [19]Items!$D$3:$I$9</definedName>
    <definedName name="BEx1U702QA0XV1U4YJJ1FK707QYG" hidden="1">#REF!</definedName>
    <definedName name="BEx1U8I1XK4MF2VNPIJSFRRK56NM" localSheetId="18" hidden="1">#N/A</definedName>
    <definedName name="BEx1U8I1XK4MF2VNPIJSFRRK56NM" hidden="1">#N/A</definedName>
    <definedName name="BEx1UESH4KDWHYESQU2IE55RS3LI" hidden="1">[15]BS!#REF!</definedName>
    <definedName name="BEx1UFJJIEL5B8PCLS36FBN4K3UD" localSheetId="18" hidden="1">Operating [17]Profit!$B$11:$K$15</definedName>
    <definedName name="BEx1UFJJIEL5B8PCLS36FBN4K3UD" hidden="1">Operating [17]Profit!$B$11:$K$15</definedName>
    <definedName name="BEx1UGLBMBLVU935T9ZGQXS0SSOM" localSheetId="18" hidden="1">Operating [17]Profit!$B$21:$K$31</definedName>
    <definedName name="BEx1UGLBMBLVU935T9ZGQXS0SSOM" hidden="1">Operating [17]Profit!$B$21:$K$31</definedName>
    <definedName name="BEx1UI8N9KTCPSOJ7RDW0T8UEBNP" hidden="1">[15]BS!#REF!</definedName>
    <definedName name="BEx1UJAAEV207SFMAFKH3DVTEIVA" localSheetId="18" hidden="1">Operating [22]Margin!$B$11:$K$16</definedName>
    <definedName name="BEx1UJAAEV207SFMAFKH3DVTEIVA" hidden="1">Operating [22]Margin!$B$11:$K$16</definedName>
    <definedName name="BEx1UKC5ZLM19RCIY4AAFDWCLMGO" localSheetId="18" hidden="1">Order [16]Intake!$K$1</definedName>
    <definedName name="BEx1UKC5ZLM19RCIY4AAFDWCLMGO" hidden="1">Order [16]Intake!$K$1</definedName>
    <definedName name="BEx1UKMZ7CPIMFOKSXHJNX9GODVW" localSheetId="18" hidden="1">#N/A</definedName>
    <definedName name="BEx1UKMZ7CPIMFOKSXHJNX9GODVW" hidden="1">#N/A</definedName>
    <definedName name="BEx1UQH8B2116Y2VIPVW8FZ1L34G" localSheetId="18" hidden="1">Operating [22]Margin!$K$1</definedName>
    <definedName name="BEx1UQH8B2116Y2VIPVW8FZ1L34G" hidden="1">Operating [22]Margin!$K$1</definedName>
    <definedName name="BEx1UZ0TZGW8X5H1001IY7Q6ND7P" localSheetId="18" hidden="1">Operating [22]Margin!$B$11:$K$16</definedName>
    <definedName name="BEx1UZ0TZGW8X5H1001IY7Q6ND7P" hidden="1">Operating [22]Margin!$B$11:$K$16</definedName>
    <definedName name="BEx1V1V9ENZMUSMOEQJ1H0K1620J" localSheetId="18" hidden="1">Analysis Report All [19]Items!$A$18:$B$18</definedName>
    <definedName name="BEx1V1V9ENZMUSMOEQJ1H0K1620J" hidden="1">Analysis Report All [19]Items!$A$18:$B$18</definedName>
    <definedName name="BEx1V2BJ6Q8U03UZFSQS16QOJ56L" localSheetId="18" hidden="1">Analysis Report All [19]Items!$H$15:$I$15</definedName>
    <definedName name="BEx1V2BJ6Q8U03UZFSQS16QOJ56L" hidden="1">Analysis Report All [19]Items!$H$15:$I$15</definedName>
    <definedName name="BEx1V2MC9SCNH365UWU0T0GZ0OPN" localSheetId="18" hidden="1">Analysis Report All [19]Items!$D$3:$E$3</definedName>
    <definedName name="BEx1V2MC9SCNH365UWU0T0GZ0OPN" hidden="1">Analysis Report All [19]Items!$D$3:$E$3</definedName>
    <definedName name="BEx1V4PU77UVXRLG82O0BN4Z1QN8" localSheetId="18" hidden="1">Analysis Report All [19]Items!$J$9</definedName>
    <definedName name="BEx1V4PU77UVXRLG82O0BN4Z1QN8" hidden="1">Analysis Report All [19]Items!$J$9</definedName>
    <definedName name="BEx1VK04GEM00GGCPF8LDR45ODT5" localSheetId="18" hidden="1">Analysis Report All [19]Items!$J$5</definedName>
    <definedName name="BEx1VK04GEM00GGCPF8LDR45ODT5" hidden="1">Analysis Report All [19]Items!$J$5</definedName>
    <definedName name="BEx1VL1T2TGBJ6NO04KRKVUVZLUC" localSheetId="18" hidden="1">Balance [25]Sheet!$B$27:$K$41</definedName>
    <definedName name="BEx1VL1T2TGBJ6NO04KRKVUVZLUC" hidden="1">Balance [25]Sheet!$B$27:$K$41</definedName>
    <definedName name="BEx1VM8YQM02EIM4YOLRQ1MTZ9NI" localSheetId="18" hidden="1">Analysis Report All [19]Items!$H$8:$I$8</definedName>
    <definedName name="BEx1VM8YQM02EIM4YOLRQ1MTZ9NI" hidden="1">Analysis Report All [19]Items!$H$8:$I$8</definedName>
    <definedName name="BEx1VOCIJ93VN55IRYJ3PZAG75O4" localSheetId="18" hidden="1">Analysis Report All [19]Items!$J$6</definedName>
    <definedName name="BEx1VOCIJ93VN55IRYJ3PZAG75O4" hidden="1">Analysis Report All [19]Items!$J$6</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[15]BS!#REF!</definedName>
    <definedName name="BEx1WHF34YE113GQKB9274BX4HY2" localSheetId="18" hidden="1">Analysis Report All [19]Items!$H$8:$I$8</definedName>
    <definedName name="BEx1WHF34YE113GQKB9274BX4HY2" hidden="1">Analysis Report All [19]Items!$H$8:$I$8</definedName>
    <definedName name="BEx1WMD1LWPWRIK6GGAJRJAHJM8I" hidden="1">[15]BS!#REF!</definedName>
    <definedName name="BEx1WWUNHEQ4GNYSI55BUE4F6I36" hidden="1">#REF!</definedName>
    <definedName name="BEx1WX04G0INSPPG9NTNR3DYR6PZ" hidden="1">[15]BS!#REF!</definedName>
    <definedName name="BEx1XHZFLWXRMLF0IJHSLNWHH13E" localSheetId="18" hidden="1">Analysis Report All [19]Items!$J$16</definedName>
    <definedName name="BEx1XHZFLWXRMLF0IJHSLNWHH13E" hidden="1">Analysis Report All [19]Items!$J$16</definedName>
    <definedName name="BEx1XJ12QZGQJMULNI7Z9647SO5B" localSheetId="18" hidden="1">Balance [25]Sheet!$B$11:$K$21</definedName>
    <definedName name="BEx1XJ12QZGQJMULNI7Z9647SO5B" hidden="1">Balance [25]Sheet!$B$11:$K$21</definedName>
    <definedName name="BEx1XNTPAQOJGFLTN9YCR687VE30" localSheetId="18" hidden="1">Balance [25]Sheet!$K$1</definedName>
    <definedName name="BEx1XNTPAQOJGFLTN9YCR687VE30" hidden="1">Balance [25]Sheet!$K$1</definedName>
    <definedName name="BEx1XOFBAGHJN1TBQU0YLXAQ5IU1" localSheetId="18" hidden="1">Balance [25]Sheet!$B$11:$K$21</definedName>
    <definedName name="BEx1XOFBAGHJN1TBQU0YLXAQ5IU1" hidden="1">Balance [25]Sheet!$B$11:$K$21</definedName>
    <definedName name="BEx1XP0V4AMPKJ5PL360I7QH1087" localSheetId="18" hidden="1">List of Journal [31]Entries!$A$17:$B$17</definedName>
    <definedName name="BEx1XP0V4AMPKJ5PL360I7QH1087" hidden="1">List of Journal [31]Entries!$A$17:$B$17</definedName>
    <definedName name="BEx1YJW7AIO3JI467OBU1Y70A192" localSheetId="18" hidden="1">#N/A</definedName>
    <definedName name="BEx1YJW7AIO3JI467OBU1Y70A192" hidden="1">#N/A</definedName>
    <definedName name="BEx1YL3FDKUAR77MK4TX3GDL9FO7" localSheetId="18" hidden="1">Order [16]Intake!$K$1</definedName>
    <definedName name="BEx1YL3FDKUAR77MK4TX3GDL9FO7" hidden="1">Order [16]Intake!$K$1</definedName>
    <definedName name="BEx1YN6WS8EW01ISFGGW0SVTV4BM" localSheetId="18" hidden="1">Trade Working [26]Capital!$K$1</definedName>
    <definedName name="BEx1YN6WS8EW01ISFGGW0SVTV4BM" hidden="1">Trade Working [26]Capital!$K$1</definedName>
    <definedName name="BEx3ALZRRIWWH84K94281GR0LPJP" localSheetId="18" hidden="1">Operating [17]Profit!$B$11:$K$16</definedName>
    <definedName name="BEx3ALZRRIWWH84K94281GR0LPJP" hidden="1">Operating [17]Profit!$B$11:$K$16</definedName>
    <definedName name="BEx3AOE1UIL4Y61X8ZLQTY768Y19" localSheetId="18" hidden="1">Check Closing '[27]2007'!$D$3:$I$7</definedName>
    <definedName name="BEx3AOE1UIL4Y61X8ZLQTY768Y19" hidden="1">Check Closing '[27]2007'!$D$3:$I$7</definedName>
    <definedName name="BEx3B7VFHY2ASNP28EMOXQ574Y4I"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8" hidden="1">Analysis Report All [19]Items!$A$22:$B$40</definedName>
    <definedName name="BEx3BTASZVGU05I0G55FNOR30SRQ" hidden="1">Analysis Report All [19]Items!$A$22:$B$40</definedName>
    <definedName name="BEx3BW5DGH7R6MYR7AKLPNPMLQ0N" hidden="1">#REF!</definedName>
    <definedName name="BEx3C13CXPDWWJM67Y1US6K95U2F" localSheetId="18" hidden="1">Analysis Report All [19]Items!$H$14:$I$14</definedName>
    <definedName name="BEx3C13CXPDWWJM67Y1US6K95U2F" hidden="1">Analysis Report All [19]Items!$H$14:$I$14</definedName>
    <definedName name="BEx3CCS3VNR1KW2R7DKSQFZ17QW0" hidden="1">[15]BS!#REF!</definedName>
    <definedName name="BEx3CLH1S5IRNQ6KGKYH787JAA1O" hidden="1">#REF!</definedName>
    <definedName name="BEx3CNPZEYFC37XN9N8WUI41IIPH" hidden="1">#REF!</definedName>
    <definedName name="BEx3D65HMRNMMSV8I0EZJWN8LR4H" localSheetId="18" hidden="1">Group Trade Working [26]Capital!$B$22</definedName>
    <definedName name="BEx3D65HMRNMMSV8I0EZJWN8LR4H" hidden="1">Group Trade Working [26]Capital!$B$22</definedName>
    <definedName name="BEx3D8JTZ1WK2U6NCN794E85XIHH" localSheetId="18" hidden="1">List of Journal [31]Entries!$J$8</definedName>
    <definedName name="BEx3D8JTZ1WK2U6NCN794E85XIHH" hidden="1">List of Journal [31]Entries!$J$8</definedName>
    <definedName name="BEx3DACK33331LLJJXRVBRFU9YDN" localSheetId="18" hidden="1">Analysis Report All [19]Items!$D$3:$E$3</definedName>
    <definedName name="BEx3DACK33331LLJJXRVBRFU9YDN" hidden="1">Analysis Report All [19]Items!$D$3:$E$3</definedName>
    <definedName name="BEx3DCQU9PBRXIMLO62KS5RLH447" hidden="1">[15]BS!#REF!</definedName>
    <definedName name="BEx3DO4WH7NXM55963EA8OVHL036" localSheetId="18" hidden="1">Analysis Report All [19]Items!$A$45:$B$87</definedName>
    <definedName name="BEx3DO4WH7NXM55963EA8OVHL036" hidden="1">Analysis Report All [19]Items!$A$45:$B$87</definedName>
    <definedName name="BEx3DTDM55TC6AKT49AZXH8Q5X1J" hidden="1">#REF!</definedName>
    <definedName name="BEx3DVH57CGHX7PBMAUZBKZ54TSW" localSheetId="18" hidden="1">Analysis Report All [19]Items!$A$32:$B$37</definedName>
    <definedName name="BEx3DVH57CGHX7PBMAUZBKZ54TSW" hidden="1">Analysis Report All [19]Items!$A$32:$B$37</definedName>
    <definedName name="BEx3DYBQAZSF0H3TX4L9XUKA9ILY" hidden="1">#REF!</definedName>
    <definedName name="BEx3DZ842EF9RHWH29YAD4R7DRMB" localSheetId="18" hidden="1">Analysis Report All [19]Items!$A$17:$B$17</definedName>
    <definedName name="BEx3DZ842EF9RHWH29YAD4R7DRMB" hidden="1">Analysis Report All [19]Items!$A$17:$B$17</definedName>
    <definedName name="BEx3EE7M0WO8J9C4FPKTY7PY55GG" localSheetId="18" hidden="1">List of Journal [31]Entries!$D$39:$AJ$45</definedName>
    <definedName name="BEx3EE7M0WO8J9C4FPKTY7PY55GG" hidden="1">List of Journal [31]Entries!$D$39:$AJ$45</definedName>
    <definedName name="BEx3EEYGMC2NG6M7777YLWL13QYA" hidden="1">#REF!</definedName>
    <definedName name="BEx3EMLJ2S7UVUOS0N9ZTV56XHGY" localSheetId="18" hidden="1">Gross Profit [21]Bulk!$B$10:$K$20</definedName>
    <definedName name="BEx3EMLJ2S7UVUOS0N9ZTV56XHGY" hidden="1">Gross Profit [21]Bulk!$B$10:$K$20</definedName>
    <definedName name="BEx3EQSLJBDDJRHNX19PBFCKNY2I" hidden="1">[15]BS!#REF!</definedName>
    <definedName name="BEx3EZ6POFB5JH2BG8H3L1KH8OQO" localSheetId="18" hidden="1">Balance [25]Sheet!$B$11:$K$21</definedName>
    <definedName name="BEx3EZ6POFB5JH2BG8H3L1KH8OQO" hidden="1">Balance [25]Sheet!$B$11:$K$21</definedName>
    <definedName name="BEx3FA9X8JNW90ZP1IQV1BT99L50" localSheetId="18" hidden="1">Balance [25]Sheet!$B$27:$K$41</definedName>
    <definedName name="BEx3FA9X8JNW90ZP1IQV1BT99L50" hidden="1">Balance [25]Sheet!$B$27:$K$41</definedName>
    <definedName name="BEx3FI2G3YYIACQHXNXEA15M8ZK5" hidden="1">[15]BS!#REF!</definedName>
    <definedName name="BEx3FR251HFU7A33PU01SJUENL2B" hidden="1">[15]BS!#REF!</definedName>
    <definedName name="BEx3GC1DROTALMM50LMNEBTGQXHY" localSheetId="18" hidden="1">Balance [25]Sheet!$B$27:$K$41</definedName>
    <definedName name="BEx3GC1DROTALMM50LMNEBTGQXHY" hidden="1">Balance [25]Sheet!$B$27:$K$41</definedName>
    <definedName name="BEx3GFMUWEFSQFT83ELM0MVMDY4X" localSheetId="18" hidden="1">Operating [22]Margin!$B$22:$K$32</definedName>
    <definedName name="BEx3GFMUWEFSQFT83ELM0MVMDY4X" hidden="1">Operating [22]Margin!$B$22:$K$32</definedName>
    <definedName name="BEx3GG30FNC4H34HW5YCATGUKGU2" localSheetId="18" hidden="1">Net [28]Sales!$K$1</definedName>
    <definedName name="BEx3GG30FNC4H34HW5YCATGUKGU2" hidden="1">Net [28]Sales!$K$1</definedName>
    <definedName name="BEx3GLRZVG2SXXO8M9603LH4Q150" hidden="1">#REF!</definedName>
    <definedName name="BEx3GN4LY0135CBDIN1TU2UEODGF" hidden="1">[15]BS!#REF!</definedName>
    <definedName name="BEx3GVD8J623HF5Y6C0RIBF033GO" localSheetId="18" hidden="1">Operating [22]Margin!$B$11:$K$15</definedName>
    <definedName name="BEx3GVD8J623HF5Y6C0RIBF033GO" hidden="1">Operating [22]Margin!$B$11:$K$15</definedName>
    <definedName name="BEx3GWKEWS117RFT2NNNINBMFPJ0" localSheetId="18" hidden="1">Trade Working [26]Capital!$B$11:$K$17</definedName>
    <definedName name="BEx3GWKEWS117RFT2NNNINBMFPJ0" hidden="1">Trade Working [26]Capital!$B$11:$K$17</definedName>
    <definedName name="BEx3GXX1PSHNTPJUPKDQZYRAALCW" hidden="1">#REF!</definedName>
    <definedName name="BEx3H8EPTAYVW914GKE3NOMPCJSR" hidden="1">#REF!</definedName>
    <definedName name="BEx3H8URH09RMDGENHXKX4TY0RE3" localSheetId="18" hidden="1">Operating [22]Margin!$K$1</definedName>
    <definedName name="BEx3H8URH09RMDGENHXKX4TY0RE3" hidden="1">Operating [22]Margin!$K$1</definedName>
    <definedName name="BEx3HFWFVP61CWOKJCXQFINERIGN" localSheetId="18" hidden="1">Analysis Report All [19]Items!$H$13:$I$13</definedName>
    <definedName name="BEx3HFWFVP61CWOKJCXQFINERIGN" hidden="1">Analysis Report All [19]Items!$H$13:$I$13</definedName>
    <definedName name="BEx3HIW5NZ6LSVPYDK1EXK7SAEMY" hidden="1">#REF!</definedName>
    <definedName name="BEx3HYMQE6WFU79AE1I4GW5ADCW5" localSheetId="18" hidden="1">Operating [22]Margin!$B$11:$K$15</definedName>
    <definedName name="BEx3HYMQE6WFU79AE1I4GW5ADCW5" hidden="1">Operating [22]Margin!$B$11:$K$15</definedName>
    <definedName name="BEx3IJB6C09E2EEIZEBCD17EZOD0" localSheetId="18" hidden="1">#N/A</definedName>
    <definedName name="BEx3IJB6C09E2EEIZEBCD17EZOD0" hidden="1">#N/A</definedName>
    <definedName name="BEx3IKSZLNSKABNJDPYRWCBUBPJI" hidden="1">#REF!</definedName>
    <definedName name="BEx3IN1ZWH9VJ71A1U8T6L0X7MUW" hidden="1">#REF!</definedName>
    <definedName name="BEx3IOUPV6GUHTJFU9FFC9CAPXO3" localSheetId="18" hidden="1">Group Net [28]Sales!$B$10:$K$15</definedName>
    <definedName name="BEx3IOUPV6GUHTJFU9FFC9CAPXO3" hidden="1">Group Net [28]Sales!$B$10:$K$15</definedName>
    <definedName name="BEx3IVQW3QIC96WZUBE1SHMM71CI" hidden="1">#REF!</definedName>
    <definedName name="BEx3J4FQYK34U47M4FT64OX487NG" localSheetId="18" hidden="1">#N/A</definedName>
    <definedName name="BEx3J4FQYK34U47M4FT64OX487NG" hidden="1">#N/A</definedName>
    <definedName name="BEx3J7FN3TPLJ4IT71EYZJZ8KIS8" hidden="1">#REF!</definedName>
    <definedName name="BEx3J7L0PENN140KM8PQHLCF7GY7" hidden="1">#REF!</definedName>
    <definedName name="BEx3JC2TY7JNAAC3L7QHVPQXLGQ8" hidden="1">[15]BS!#REF!</definedName>
    <definedName name="BEx3JN0QF7U9GKY4638LPM25S0XW" localSheetId="18" hidden="1">Group [18]EBIT!$B$10:$K$15</definedName>
    <definedName name="BEx3JN0QF7U9GKY4638LPM25S0XW" hidden="1">Group [18]EBIT!$B$10:$K$15</definedName>
    <definedName name="BEx3JXIEDLYNMKMGG8UDAKLEI959" localSheetId="18" hidden="1">Trade Working [26]Capital!$B$11:$K$19</definedName>
    <definedName name="BEx3JXIEDLYNMKMGG8UDAKLEI959" hidden="1">Trade Working [26]Capital!$B$11:$K$19</definedName>
    <definedName name="BEx3K491RX8TKXYDS3L1XU49VTMP" hidden="1">#REF!</definedName>
    <definedName name="BEx3K6Y63SJMAPRUENFO4VR7SLX9" localSheetId="18" hidden="1">Net [28]Sales!$B$22:$K$32</definedName>
    <definedName name="BEx3K6Y63SJMAPRUENFO4VR7SLX9" hidden="1">Net [28]Sales!$B$22:$K$32</definedName>
    <definedName name="BEx3K8WD0GHTFK552ORF3WAAN99O" hidden="1">[15]BS!#REF!</definedName>
    <definedName name="BEx3K96ZJP6ZUDZ50HH5H55OL9NA" localSheetId="18" hidden="1">Operating [22]Margin!$B$11:$K$15</definedName>
    <definedName name="BEx3K96ZJP6ZUDZ50HH5H55OL9NA" hidden="1">Operating [22]Margin!$B$11:$K$15</definedName>
    <definedName name="BEx3KBQSC0ZYP3J0F56XMJ103R5I" hidden="1">#REF!</definedName>
    <definedName name="BEx3KFXUAF6YXAA47B7Q6X9B3VGB" hidden="1">[15]BS!#REF!</definedName>
    <definedName name="BEx3KNKX6VG2KQTEL4IHYMUX07S2" localSheetId="18" hidden="1">Analysis Report All [19]Items!$F$3</definedName>
    <definedName name="BEx3KNKX6VG2KQTEL4IHYMUX07S2" hidden="1">Analysis Report All [19]Items!$F$3</definedName>
    <definedName name="BEx3KRXFVJV0TULK4Y2OW34WA0FW" localSheetId="18" hidden="1">Analysis Report All [19]Items!$D$14:$I$48</definedName>
    <definedName name="BEx3KRXFVJV0TULK4Y2OW34WA0FW" hidden="1">Analysis Report All [19]Items!$D$14:$I$48</definedName>
    <definedName name="BEx3L29M6SUDJXQICGLQEFK8QAPL" localSheetId="18" hidden="1">Analysis Report All [19]Items!$H$11:$I$11</definedName>
    <definedName name="BEx3L29M6SUDJXQICGLQEFK8QAPL" hidden="1">Analysis Report All [19]Items!$H$11:$I$11</definedName>
    <definedName name="BEx3L4D54AGV9O7OWDAWIYGQOYXY" localSheetId="18" hidden="1">Trade Working [26]Capital!$B$11:$K$18</definedName>
    <definedName name="BEx3L4D54AGV9O7OWDAWIYGQOYXY" hidden="1">Trade Working [26]Capital!$B$11:$K$18</definedName>
    <definedName name="BEx3LEPGARCTD4FK7E4TBPDDWKI6" localSheetId="18" hidden="1">Analysis Report All [19]Items!$F$3</definedName>
    <definedName name="BEx3LEPGARCTD4FK7E4TBPDDWKI6" hidden="1">Analysis Report All [19]Items!$F$3</definedName>
    <definedName name="BEx3LPCEZ1C0XEKNCM3YT09JWCUO" hidden="1">[15]BS!#REF!</definedName>
    <definedName name="BEx3LS6ZYMPSW7WMG636G0FAWGDV" hidden="1">#REF!</definedName>
    <definedName name="BEx3LV6W1C625MTVGYGU19GBNWRI" localSheetId="18" hidden="1">Analysis Report All [19]Items!$A$45:$B$74</definedName>
    <definedName name="BEx3LV6W1C625MTVGYGU19GBNWRI" hidden="1">Analysis Report All [19]Items!$A$45:$B$74</definedName>
    <definedName name="BEx3M9KMCQQTWU8F1WC1D2QNKDLN" localSheetId="18" hidden="1">Net [28]Sales!$K$1</definedName>
    <definedName name="BEx3M9KMCQQTWU8F1WC1D2QNKDLN" hidden="1">Net [28]Sales!$K$1</definedName>
    <definedName name="BEx3MAX8QLUYBT6DO2M8TKF90BU8" localSheetId="18" hidden="1">Group Balance [25]Sheet!$B$26:$K$40</definedName>
    <definedName name="BEx3MAX8QLUYBT6DO2M8TKF90BU8" hidden="1">Group Balance [25]Sheet!$B$26:$K$40</definedName>
    <definedName name="BEx3MB812ZTKA7D1DNG415W1BO7D" hidden="1">#REF!</definedName>
    <definedName name="BEx3MCQ0VEBV0CZXDS505L38EQ8N" hidden="1">[15]BS!#REF!</definedName>
    <definedName name="BEx3MHYQMRDQX919UAYA9BLET83K" localSheetId="18" hidden="1">Analysis Report All [19]Items!$J$12</definedName>
    <definedName name="BEx3MHYQMRDQX919UAYA9BLET83K" hidden="1">Analysis Report All [19]Items!$J$12</definedName>
    <definedName name="BEx3MN7N1S412L2O7AMSDN5R77EY" hidden="1">#REF!</definedName>
    <definedName name="BEx3MPLX91DUQNTLFV3WUTXHCFYI" hidden="1">#REF!</definedName>
    <definedName name="BEx3MS5KW47GL89Q8X2S77GN5R80" localSheetId="18" hidden="1">Balance [25]Sheet!$K$1</definedName>
    <definedName name="BEx3MS5KW47GL89Q8X2S77GN5R80" hidden="1">Balance [25]Sheet!$K$1</definedName>
    <definedName name="BEx3MZHV3LBDNGDOIQUA72P3BJZ0" localSheetId="18" hidden="1">Balance [25]Sheet!$B$11:$K$21</definedName>
    <definedName name="BEx3MZHV3LBDNGDOIQUA72P3BJZ0" hidden="1">Balance [25]Sheet!$B$11:$K$21</definedName>
    <definedName name="BEx3N1LCT4MMMKE7TC3G2ZI9O1VU" localSheetId="18" hidden="1">Analysis Report All [19]Items!$D$27:$I$65</definedName>
    <definedName name="BEx3N1LCT4MMMKE7TC3G2ZI9O1VU" hidden="1">Analysis Report All [19]Items!$D$27:$I$65</definedName>
    <definedName name="BEx3N5HN09C04T6JEEO5NZ7ZDFRU" hidden="1">#REF!</definedName>
    <definedName name="BEx3N7AKHJWT4RLT9OJ2O25XXLNH" localSheetId="18" hidden="1">#N/A</definedName>
    <definedName name="BEx3N7AKHJWT4RLT9OJ2O25XXLNH" hidden="1">#N/A</definedName>
    <definedName name="BEx3N8HJ06X4F2BNFWU45SYIMBYL" localSheetId="18" hidden="1">Operating [17]Profit!$B$21:$K$31</definedName>
    <definedName name="BEx3N8HJ06X4F2BNFWU45SYIMBYL" hidden="1">Operating [17]Profit!$B$21:$K$31</definedName>
    <definedName name="BEx3NB1D4IZSOG9UETSWMN2J6SEC" localSheetId="18" hidden="1">Analysis Report All [19]Items!$D$14:$I$48</definedName>
    <definedName name="BEx3NB1D4IZSOG9UETSWMN2J6SEC" hidden="1">Analysis Report All [19]Items!$D$14:$I$48</definedName>
    <definedName name="BEx3NKH3G5493A5GB8EM9NBNW15J" localSheetId="18" hidden="1">Net [28]Sales!$B$21:$K$31</definedName>
    <definedName name="BEx3NKH3G5493A5GB8EM9NBNW15J" hidden="1">Net [28]Sales!$B$21:$K$31</definedName>
    <definedName name="BEx3NOIVCJRTJT55LBCUGVJKHANI" hidden="1">[15]BS!#REF!</definedName>
    <definedName name="BEx3NR2I4OUFP3Z2QZEDU2PIFIDI" hidden="1">[15]BS!#REF!</definedName>
    <definedName name="BEx3NUINDHELFLBPQ7H21H6IU8JE" localSheetId="18" hidden="1">Net [28]Sales!$K$1</definedName>
    <definedName name="BEx3NUINDHELFLBPQ7H21H6IU8JE" hidden="1">Net [28]Sales!$K$1</definedName>
    <definedName name="BEx3O85IKWARA6NCJOLRBRJFMEWW" hidden="1">[15]BS!#REF!</definedName>
    <definedName name="BEx3OB5F6T2WO7OKHLHKU4F91DOG" localSheetId="18" hidden="1">Operating [22]Margin!$B$11:$K$16</definedName>
    <definedName name="BEx3OB5F6T2WO7OKHLHKU4F91DOG" hidden="1">Operating [22]Margin!$B$11:$K$16</definedName>
    <definedName name="BEx3OBG6X7UPKNUIOQB7YHN5VOWQ" localSheetId="18" hidden="1">Analysis Report All [19]Items!$A$50:$B$117</definedName>
    <definedName name="BEx3OBG6X7UPKNUIOQB7YHN5VOWQ" hidden="1">Analysis Report All [19]Items!$A$50:$B$117</definedName>
    <definedName name="BEx3ODJPUA5143INHS5VK063EFCO" hidden="1">#REF!</definedName>
    <definedName name="BEx3OJ8PU4WXWPORM1ORZW5I81R6" hidden="1">[15]BS!#REF!</definedName>
    <definedName name="BEx3OMZO7HDFX54YPZXUQUPF8ODU" hidden="1">#REF!</definedName>
    <definedName name="BEx3OQACS4I67DFIDE9VM78RW8Y3" hidden="1">#REF!</definedName>
    <definedName name="BEx3OQL04LKBBA6L2QO9MNQG1VZ8" hidden="1">#REF!</definedName>
    <definedName name="BEx3OSOOKZQ9TRB72W9HVQC631JY" localSheetId="18" hidden="1">Check Closing '[27]2007'!$D$12</definedName>
    <definedName name="BEx3OSOOKZQ9TRB72W9HVQC631JY" hidden="1">Check Closing '[27]2007'!$D$12</definedName>
    <definedName name="BEx3OUBXP51715RYPRMPE7D2EPU4" localSheetId="18" hidden="1">Personnel in [20]FTE!$B$21:$K$31</definedName>
    <definedName name="BEx3OUBXP51715RYPRMPE7D2EPU4" hidden="1">Personnel in [20]FTE!$B$21:$K$31</definedName>
    <definedName name="BEx3OWVPO0RHE32JBAQPNTVRAOA1" localSheetId="18" hidden="1">Operating [22]Margin!$K$1</definedName>
    <definedName name="BEx3OWVPO0RHE32JBAQPNTVRAOA1" hidden="1">Operating [22]Margin!$K$1</definedName>
    <definedName name="BEx3P5V9BDMD3TXHAEDC98912LV4" localSheetId="18" hidden="1">Analysis Report All [19]Items!$J$8</definedName>
    <definedName name="BEx3P5V9BDMD3TXHAEDC98912LV4" hidden="1">Analysis Report All [19]Items!$J$8</definedName>
    <definedName name="BEx3PGNNTXNE404YSK65HYD9HR79" localSheetId="18" hidden="1">Operating [22]Margin!$B$11:$K$16</definedName>
    <definedName name="BEx3PGNNTXNE404YSK65HYD9HR79" hidden="1">Operating [22]Margin!$B$11:$K$16</definedName>
    <definedName name="BEx3PK9619LCS0IWBS66LVLNQJKU" hidden="1">#REF!</definedName>
    <definedName name="BEx3PKJZ1Z7L9S6KV8KXVS6B2FX4" hidden="1">[15]BS!#REF!</definedName>
    <definedName name="BEx3PL070BMPDTNNSRMO6E79HJAY" localSheetId="18" hidden="1">Group [30]COS!$B$8:$K$49</definedName>
    <definedName name="BEx3PL070BMPDTNNSRMO6E79HJAY" hidden="1">Group [30]COS!$B$8:$K$49</definedName>
    <definedName name="BEx3PZ3BM56XDDDR9DFNZM96EIPS" localSheetId="18" hidden="1">Operating [17]Profit!$B$11:$K$15</definedName>
    <definedName name="BEx3PZ3BM56XDDDR9DFNZM96EIPS" hidden="1">Operating [17]Profit!$B$11:$K$15</definedName>
    <definedName name="BEx3Q2DTU0EKJK4BN4X2MMC4XLPG" localSheetId="18" hidden="1">Operating [22]Margin!$B$22:$K$32</definedName>
    <definedName name="BEx3Q2DTU0EKJK4BN4X2MMC4XLPG" hidden="1">Operating [22]Margin!$B$22:$K$32</definedName>
    <definedName name="BEx3Q5ZCI762PPVTI8OPYHB2L9A5" localSheetId="18" hidden="1">Analysis Report All [19]Items!$J$17</definedName>
    <definedName name="BEx3Q5ZCI762PPVTI8OPYHB2L9A5" hidden="1">Analysis Report All [19]Items!$J$17</definedName>
    <definedName name="BEx3QARZYDXM6KOX9DZG9XTMPO78" hidden="1">#REF!</definedName>
    <definedName name="BEx3QDXB71RQHZ4URTBJZ2WNIHIT" hidden="1">#REF!</definedName>
    <definedName name="BEx3QEDFOYFY5NBTININ5W4RLD4Q" hidden="1">[15]BS!#REF!</definedName>
    <definedName name="BEx3QR9D45DHW50VQ7Y3Q1AXPOB9" hidden="1">[15]BS!#REF!</definedName>
    <definedName name="BEx3QSWT2S5KWG6U2V9711IYDQBM" hidden="1">[15]BS!#REF!</definedName>
    <definedName name="BEx3QT7MJ2I1203GSL49H5L08ENG" localSheetId="18" hidden="1">Analysis Report All Items [23]LC!$H$7:$I$7</definedName>
    <definedName name="BEx3QT7MJ2I1203GSL49H5L08ENG" hidden="1">Analysis Report All Items [23]LC!$H$7:$I$7</definedName>
    <definedName name="BEx3QYLUH7CSYTBFMXUFS4VXIGAS" localSheetId="18" hidden="1">Analysis Report All [19]Items!$J$9</definedName>
    <definedName name="BEx3QYLUH7CSYTBFMXUFS4VXIGAS" hidden="1">Analysis Report All [19]Items!$J$9</definedName>
    <definedName name="BEx3R0JUB9YN8PHPPQTAMIT1IHWK" hidden="1">[15]BS!#REF!</definedName>
    <definedName name="BEx3R81NFRO7M81VHVKOBFT0QBIL" hidden="1">[15]BS!#REF!</definedName>
    <definedName name="BEx3RDLAJN8VTPQHX06INKHLP5BV" localSheetId="18" hidden="1">Balance [25]Sheet!$B$27:$K$41</definedName>
    <definedName name="BEx3RDLAJN8VTPQHX06INKHLP5BV" hidden="1">Balance [25]Sheet!$B$27:$K$41</definedName>
    <definedName name="BEx3RLTYDU1C7P2VJ7T0RM21Z2I9" localSheetId="18" hidden="1">Group Net [28]Sales!$B$19:$K$29</definedName>
    <definedName name="BEx3RLTYDU1C7P2VJ7T0RM21Z2I9" hidden="1">Group Net [28]Sales!$B$19:$K$29</definedName>
    <definedName name="BEx3RW6A4CY9Z7MDTBS35W7FF7UD" localSheetId="18" hidden="1">Analysis Report All [19]Items!$J$6</definedName>
    <definedName name="BEx3RW6A4CY9Z7MDTBS35W7FF7UD" hidden="1">Analysis Report All [19]Items!$J$6</definedName>
    <definedName name="BEx3S49EYYXXFX5I55BQ1UAMHQTD" hidden="1">#REF!</definedName>
    <definedName name="BEx3S97IBKK4GX4E9EBS04DFXP7Q" localSheetId="18" hidden="1">Business EBIT [21]Bulk!$B$10:$K$20</definedName>
    <definedName name="BEx3S97IBKK4GX4E9EBS04DFXP7Q" hidden="1">Business EBIT [21]Bulk!$B$10:$K$20</definedName>
    <definedName name="BEx3SAPIHMP2A6WPKB2FNMIT5RSO" localSheetId="18" hidden="1">Analysis Report All [19]Items!$D$39:$AJ$67</definedName>
    <definedName name="BEx3SAPIHMP2A6WPKB2FNMIT5RSO" hidden="1">Analysis Report All [19]Items!$D$39:$AJ$67</definedName>
    <definedName name="BEx3SFHXDVSA40Y2EAPONIDKBJP2" localSheetId="18" hidden="1">Group Trade Working [26]Capital!$B$10:$K$17</definedName>
    <definedName name="BEx3SFHXDVSA40Y2EAPONIDKBJP2" hidden="1">Group Trade Working [26]Capital!$B$10:$K$17</definedName>
    <definedName name="BEx3SICJ45BYT6FHBER86PJT25FC" hidden="1">[15]BS!#REF!</definedName>
    <definedName name="BEx3SJE8KUXAPW6OZIS26M5S8VA8" hidden="1">#REF!</definedName>
    <definedName name="BEx3SN56F03CPDRDA7LZ763V0N4I" hidden="1">[15]BS!#REF!</definedName>
    <definedName name="BEx3SOHNYPNAT314PGMJ5XPS5PFS" localSheetId="18" hidden="1">#N/A</definedName>
    <definedName name="BEx3SOHNYPNAT314PGMJ5XPS5PFS" hidden="1">#N/A</definedName>
    <definedName name="BEx3SPE6N1ORXPRCDL3JPZD73Z9F" hidden="1">[15]BS!#REF!</definedName>
    <definedName name="BEx3SQAJIVIV9L2RJ3NXLB7D3DJ9" localSheetId="18" hidden="1">Analysis Report All [19]Items!$J$9</definedName>
    <definedName name="BEx3SQAJIVIV9L2RJ3NXLB7D3DJ9" hidden="1">Analysis Report All [19]Items!$J$9</definedName>
    <definedName name="BEx3SS33ETRVT5Y5LP476W1IQ1JD" hidden="1">#REF!</definedName>
    <definedName name="BEx3SXHI8IJC2T22M1YYQS3CPOJ4" localSheetId="18" hidden="1">#N/A</definedName>
    <definedName name="BEx3SXHI8IJC2T22M1YYQS3CPOJ4" hidden="1">#N/A</definedName>
    <definedName name="BEx3T6MJ1QDJ929WMUDVZ0O3UW0Y" hidden="1">[15]BS!#REF!</definedName>
    <definedName name="BEx3TIRFAEEXTTRS2OP71BCU249N" localSheetId="18" hidden="1">Analysis Report All [19]Items!$H$5:$I$5</definedName>
    <definedName name="BEx3TIRFAEEXTTRS2OP71BCU249N" hidden="1">Analysis Report All [19]Items!$H$5:$I$5</definedName>
    <definedName name="BEx3TRAYKECTYVAQVY9JCMXFNYDL" localSheetId="18" hidden="1">Personnel in [20]FTE!$K$1</definedName>
    <definedName name="BEx3TRAYKECTYVAQVY9JCMXFNYDL" hidden="1">Personnel in [20]FTE!$K$1</definedName>
    <definedName name="BEx3TULOYJN9C86T31SXR0UW2OHW" localSheetId="18" hidden="1">Balance [25]Sheet!$B$11:$K$21</definedName>
    <definedName name="BEx3TULOYJN9C86T31SXR0UW2OHW" hidden="1">Balance [25]Sheet!$B$11:$K$21</definedName>
    <definedName name="BEx3TYHXPEE7OK23JLFB3PY6WHU3" hidden="1">#REF!</definedName>
    <definedName name="BEx3U41HAA2FE8595JNRXTMKR2D4" localSheetId="18" hidden="1">List of Journal [31]Entries!$H$6:$I$6</definedName>
    <definedName name="BEx3U41HAA2FE8595JNRXTMKR2D4" hidden="1">List of Journal [31]Entries!$H$6:$I$6</definedName>
    <definedName name="BEx3U6QJJ1J74XX63R8KZ6MW54YF" localSheetId="18" hidden="1">Check Closing '[27]2007'!$A$16:$B$16</definedName>
    <definedName name="BEx3U6QJJ1J74XX63R8KZ6MW54YF" hidden="1">Check Closing '[27]2007'!$A$16:$B$16</definedName>
    <definedName name="BEx3URF19Q0A6BXIJR7DPZCGUN0Z" localSheetId="18" hidden="1">Analysis Report All [19]Items!$H$8:$I$8</definedName>
    <definedName name="BEx3URF19Q0A6BXIJR7DPZCGUN0Z" hidden="1">Analysis Report All [19]Items!$H$8:$I$8</definedName>
    <definedName name="BEx3W7KG32YCW0H07DF41HIXR964" localSheetId="18" hidden="1">Operating [17]Profit!$B$11:$K$16</definedName>
    <definedName name="BEx3W7KG32YCW0H07DF41HIXR964" hidden="1">Operating [17]Profit!$B$11:$K$16</definedName>
    <definedName name="BEx56PX4H3ZZ3LIGTUIN6GBWEIC1" localSheetId="18" hidden="1">Operating [17]Profit!$B$21:$J$22</definedName>
    <definedName name="BEx56PX4H3ZZ3LIGTUIN6GBWEIC1" hidden="1">Operating [17]Profit!$B$21:$J$22</definedName>
    <definedName name="BEx56XETP7FH8J6X53IKHDGPZ2JO" localSheetId="18" hidden="1">Operating [22]Margin!$B$22:$K$32</definedName>
    <definedName name="BEx56XETP7FH8J6X53IKHDGPZ2JO" hidden="1">Operating [22]Margin!$B$22:$K$32</definedName>
    <definedName name="BEx56ZID5H04P9AIYLP1OASFGV56" hidden="1">[15]BS!#REF!</definedName>
    <definedName name="BEx578SVD32KGR6YM9VJT81GALN1" localSheetId="18" hidden="1">Net [28]Sales!$K$1</definedName>
    <definedName name="BEx578SVD32KGR6YM9VJT81GALN1" hidden="1">Net [28]Sales!$K$1</definedName>
    <definedName name="BEx57NSC37KYJQB5CDD3J7HL2EU9" localSheetId="18" hidden="1">List of Journal [31]Entries!$D$5:$F$36</definedName>
    <definedName name="BEx57NSC37KYJQB5CDD3J7HL2EU9" hidden="1">List of Journal [31]Entries!$D$5:$F$36</definedName>
    <definedName name="BEx57XZ72DUKQVPWFNZQOQ3ATQDG" hidden="1">#REF!</definedName>
    <definedName name="BEx582RULCGXCD6A8TXRJ84H23UN" localSheetId="18" hidden="1">Group [18]EBIT!$B$19:$K$29</definedName>
    <definedName name="BEx582RULCGXCD6A8TXRJ84H23UN" hidden="1">Group [18]EBIT!$B$19:$K$29</definedName>
    <definedName name="BEx587EYSS57E3PI8DT973HLJM9E" hidden="1">[15]BS!#REF!</definedName>
    <definedName name="BEx587KFQ3VKCOCY1SA5F24PQGUI" hidden="1">[15]BS!#REF!</definedName>
    <definedName name="BEx58AV4HD4JUMT1732NRT8QZ2DX" localSheetId="18" hidden="1">Analysis Report All [19]Items!$A$16:$B$16</definedName>
    <definedName name="BEx58AV4HD4JUMT1732NRT8QZ2DX" hidden="1">Analysis Report All [19]Items!$A$16:$B$16</definedName>
    <definedName name="BEx58DK990V6ZIZN7CPGWCZHA0Y9" localSheetId="18" hidden="1">Operating [22]Margin!$K$1</definedName>
    <definedName name="BEx58DK990V6ZIZN7CPGWCZHA0Y9" hidden="1">Operating [22]Margin!$K$1</definedName>
    <definedName name="BEx58J99H776ENVIFL2PI1OV6F3E" hidden="1">[15]BS!#REF!</definedName>
    <definedName name="BEx58LCRCHWIH2AZLYC7MBIX7RJ7" hidden="1">#REF!</definedName>
    <definedName name="BEx58LNKG72D8FTEC2H3B75WU6IG" localSheetId="18" hidden="1">Net [28]Sales!$B$11:$K$16</definedName>
    <definedName name="BEx58LNKG72D8FTEC2H3B75WU6IG" hidden="1">Net [28]Sales!$B$11:$K$16</definedName>
    <definedName name="BEx58N5IIQ1H43GYMF1BR0AUW9X6" localSheetId="18" hidden="1">Operating [17]Profit!$B$22:$K$32</definedName>
    <definedName name="BEx58N5IIQ1H43GYMF1BR0AUW9X6" hidden="1">Operating [17]Profit!$B$22:$K$32</definedName>
    <definedName name="BEx58UHSH8IV813FE2DTAL3S3QGF" localSheetId="18" hidden="1">Balance [25]Sheet!$B$27:$K$41</definedName>
    <definedName name="BEx58UHSH8IV813FE2DTAL3S3QGF" hidden="1">Balance [25]Sheet!$B$27:$K$41</definedName>
    <definedName name="BEx58VZQEN55I2R4V5JWHHPXCJ1N" localSheetId="18" hidden="1">#N/A</definedName>
    <definedName name="BEx58VZQEN55I2R4V5JWHHPXCJ1N" hidden="1">#N/A</definedName>
    <definedName name="BEx590SD7SCFY2PKGJP2QLE3ZL5N" localSheetId="18" hidden="1">Analysis Report All [19]Items!$J$12</definedName>
    <definedName name="BEx590SD7SCFY2PKGJP2QLE3ZL5N" hidden="1">Analysis Report All [19]Items!$J$12</definedName>
    <definedName name="BEx596HE4PQ0MYRHZV4IFPLTQORJ" hidden="1">#REF!</definedName>
    <definedName name="BEx599HATTPVWWAB75DP7ZB0MI1Q" hidden="1">#REF!</definedName>
    <definedName name="BEx59BA1KH3RG6K1LHL7YS2VB79N" hidden="1">[15]BS!#REF!</definedName>
    <definedName name="BEx59FXBX7UD4BFFSFP2UVYIRC45" localSheetId="18" hidden="1">Net [28]Sales!$B$22:$K$32</definedName>
    <definedName name="BEx59FXBX7UD4BFFSFP2UVYIRC45" hidden="1">Net [28]Sales!$B$22:$K$32</definedName>
    <definedName name="BEx59RWS6P5Z0AZZEWBKZSA94TR7" localSheetId="18" hidden="1">Analysis Report All [19]Items!$J$10</definedName>
    <definedName name="BEx59RWS6P5Z0AZZEWBKZSA94TR7" hidden="1">Analysis Report All [19]Items!$J$10</definedName>
    <definedName name="BEx59X5NSWWAEOIH8J03BWB3WR4L" localSheetId="18" hidden="1">Analysis Report All [19]Items!$A$30:$B$35</definedName>
    <definedName name="BEx59X5NSWWAEOIH8J03BWB3WR4L" hidden="1">Analysis Report All [19]Items!$A$30:$B$35</definedName>
    <definedName name="BEx5A4I37CCWVCBROJ72TD8L0UNL" hidden="1">#REF!</definedName>
    <definedName name="BEx5A7CIGCOTHJKHGUBDZG91JGPZ" hidden="1">[15]BS!#REF!</definedName>
    <definedName name="BEx5A8UFLT2SWVSG5COFA9B8P376" hidden="1">[15]BS!#REF!</definedName>
    <definedName name="BEx5A8ZQNN2FDLFRYO7B6MB8FIO0" localSheetId="18" hidden="1">Order [16]Intake!$B$11:$K$20</definedName>
    <definedName name="BEx5A8ZQNN2FDLFRYO7B6MB8FIO0" hidden="1">Order [16]Intake!$B$11:$K$20</definedName>
    <definedName name="BEx5AAN6DIWB972JVOX6GY7XORYX" hidden="1">#REF!</definedName>
    <definedName name="BEx5ABZO5ZE5PCNUHF4C44WTUX36" localSheetId="18" hidden="1">#N/A</definedName>
    <definedName name="BEx5ABZO5ZE5PCNUHF4C44WTUX36" hidden="1">#N/A</definedName>
    <definedName name="BEx5AL4UD73OI702P3IGDNPSJ87V" localSheetId="18" hidden="1">Trade Working [26]Capital!$B$11:$K$17</definedName>
    <definedName name="BEx5AL4UD73OI702P3IGDNPSJ87V" hidden="1">Trade Working [26]Capital!$B$11:$K$17</definedName>
    <definedName name="BEx5APXFK3A0X7R55LEL05OSC8A5" localSheetId="18" hidden="1">Analysis Report All [19]Items!$J$6</definedName>
    <definedName name="BEx5APXFK3A0X7R55LEL05OSC8A5" hidden="1">Analysis Report All [19]Items!$J$6</definedName>
    <definedName name="BEx5AQ8935IF7V6GDPOPKUSE1Y3A" hidden="1">#REF!</definedName>
    <definedName name="BEx5AQIW73BVECQ8VLRXMUYEL4O8" hidden="1">#REF!</definedName>
    <definedName name="BEx5AVH05GFAE45RHS90BWMBZG9P" hidden="1">#REF!</definedName>
    <definedName name="BEx5AXVBMDICFUQW2DLYO1YPAG2L" localSheetId="18" hidden="1">Group Balance [25]Sheet!$B$10</definedName>
    <definedName name="BEx5AXVBMDICFUQW2DLYO1YPAG2L" hidden="1">Group Balance [25]Sheet!$B$10</definedName>
    <definedName name="BEx5AZ7XWTOMFSG5IZ4HDKTDDP15" localSheetId="18" hidden="1">Analysis Report All [19]Items!$J$5</definedName>
    <definedName name="BEx5AZ7XWTOMFSG5IZ4HDKTDDP15" hidden="1">Analysis Report All [19]Items!$J$5</definedName>
    <definedName name="BEx5B52AIMO6F0259L6DYQ75ILUB" hidden="1">#REF!</definedName>
    <definedName name="BEx5BAWPMY0TL684WDXX6KKJLRCN" hidden="1">[15]BS!#REF!</definedName>
    <definedName name="BEx5BY4U2RZQKYY4X1N3WKMXCI6Z" localSheetId="18" hidden="1">#N/A</definedName>
    <definedName name="BEx5BY4U2RZQKYY4X1N3WKMXCI6Z" hidden="1">#N/A</definedName>
    <definedName name="BEx5C1KV6T4YFT5S31BBOL5C8CBS" localSheetId="18" hidden="1">Group [18]EBIT!$B$19:$K$29</definedName>
    <definedName name="BEx5C1KV6T4YFT5S31BBOL5C8CBS" hidden="1">Group [18]EBIT!$B$19:$K$29</definedName>
    <definedName name="BEx5C8GZQK13G60ZM70P63I5OS0L" hidden="1">[15]BS!#REF!</definedName>
    <definedName name="BEx5CEM3SYF9XP0ZZVE0GEPCLV3F" hidden="1">[15]BS!#REF!</definedName>
    <definedName name="BEx5CEM9DZRHCWPL4XY042SJB7ZT" localSheetId="18" hidden="1">Analysis Report All [19]Items!$A$16:$B$16</definedName>
    <definedName name="BEx5CEM9DZRHCWPL4XY042SJB7ZT" hidden="1">Analysis Report All [19]Items!$A$16:$B$16</definedName>
    <definedName name="BEx5CINUDCSDCAJSNNV7XVNU8Q79" hidden="1">[15]BS!#REF!</definedName>
    <definedName name="BEx5CR1ZU9DGY1G707EOUJ1I0HW4" localSheetId="18" hidden="1">Group [34]ROCE!$B$10:$K$15</definedName>
    <definedName name="BEx5CR1ZU9DGY1G707EOUJ1I0HW4" hidden="1">Group [34]ROCE!$B$10:$K$15</definedName>
    <definedName name="BEx5CSUOL05D8PAM2TRDA9VRJT1O" hidden="1">[15]BS!#REF!</definedName>
    <definedName name="BEx5CUNFOO4YDFJ22HCMI2QKIGKM" hidden="1">[15]BS!#REF!</definedName>
    <definedName name="BEx5CWWB9LQL5WPOQY5SQA5XNRNX" localSheetId="18" hidden="1">Analysis Report All [19]Items!$A$47:$B$99</definedName>
    <definedName name="BEx5CWWB9LQL5WPOQY5SQA5XNRNX" hidden="1">Analysis Report All [19]Items!$A$47:$B$99</definedName>
    <definedName name="BEx5CXCKF9H0TV64O71EY2T0CD0N" hidden="1">#REF!</definedName>
    <definedName name="BEx5CY8Y1C3AYUXX3961WSRXBIND" localSheetId="18" hidden="1">Operating [17]Profit!$K$1</definedName>
    <definedName name="BEx5CY8Y1C3AYUXX3961WSRXBIND" hidden="1">Operating [17]Profit!$K$1</definedName>
    <definedName name="BEx5D7OPDFQF0DVFSML4DY7CX53N" localSheetId="18" hidden="1">#N/A</definedName>
    <definedName name="BEx5D7OPDFQF0DVFSML4DY7CX53N" hidden="1">#N/A</definedName>
    <definedName name="BEx5D8L47OF0WHBPFWXGZINZWUBZ" hidden="1">[15]BS!#REF!</definedName>
    <definedName name="BEx5D8QKEJMMVJL4L3Q83NJ8YKGP" hidden="1">#REF!</definedName>
    <definedName name="BEx5DA8J98K1FISX2RFZIN48VK74" localSheetId="18" hidden="1">Net [28]Sales!$B$33:$K$39</definedName>
    <definedName name="BEx5DA8J98K1FISX2RFZIN48VK74" hidden="1">Net [28]Sales!$B$33:$K$39</definedName>
    <definedName name="BEx5DL0X31JSELNJI8D439Q05NYM" localSheetId="18" hidden="1">List of Journal [31]Entries!$J$8</definedName>
    <definedName name="BEx5DL0X31JSELNJI8D439Q05NYM" hidden="1">List of Journal [31]Entries!$J$8</definedName>
    <definedName name="BEx5DWV1DM9B2LO88950BFUELH7O" localSheetId="18" hidden="1">Analysis Report All [19]Items!$J$12</definedName>
    <definedName name="BEx5DWV1DM9B2LO88950BFUELH7O" hidden="1">Analysis Report All [19]Items!$J$12</definedName>
    <definedName name="BEx5DZ3VIPARLXXKBNGP3TLFAM0J" localSheetId="18" hidden="1">Gross Profit [21]Bulk!$B$10:$K$20</definedName>
    <definedName name="BEx5DZ3VIPARLXXKBNGP3TLFAM0J" hidden="1">Gross Profit [21]Bulk!$B$10:$K$20</definedName>
    <definedName name="BEx5E2UU5NES6W779W2OZTZOB4O7" hidden="1">[15]BS!#REF!</definedName>
    <definedName name="BEx5E5URP9UDNHUN8SU6VIV5TO3Y" localSheetId="18" hidden="1">Net [28]Sales!$B$38:$K$44</definedName>
    <definedName name="BEx5E5URP9UDNHUN8SU6VIV5TO3Y" hidden="1">Net [28]Sales!$B$38:$K$44</definedName>
    <definedName name="BEx5ED1OD33T6J9CNX2NCDC7GZWO" localSheetId="18" hidden="1">#N/A</definedName>
    <definedName name="BEx5ED1OD33T6J9CNX2NCDC7GZWO" hidden="1">#N/A</definedName>
    <definedName name="BEx5EDHRK9KQRN81TKYT4FZCBDG3" localSheetId="18" hidden="1">Operating [17]Profit!$B$22:$K$32</definedName>
    <definedName name="BEx5EDHRK9KQRN81TKYT4FZCBDG3" hidden="1">Operating [17]Profit!$B$22:$K$32</definedName>
    <definedName name="BEx5EDY1JSPMD91553UIVRNEPBGW" localSheetId="18" hidden="1">Balance [25]Sheet!$B$11:$K$21</definedName>
    <definedName name="BEx5EDY1JSPMD91553UIVRNEPBGW" hidden="1">Balance [25]Sheet!$B$11:$K$21</definedName>
    <definedName name="BEx5EKZJROQ8TEWGXLGAWN60XBKJ" hidden="1">#REF!</definedName>
    <definedName name="BEx5ELQL9B0VR6UT18KP11DHOTFX" hidden="1">[15]BS!#REF!</definedName>
    <definedName name="BEx5F39PW42TR2H5ZJ2JDWN8CMGN" localSheetId="18" hidden="1">Operating [17]Profit!$B$10:$K$15</definedName>
    <definedName name="BEx5F39PW42TR2H5ZJ2JDWN8CMGN" hidden="1">Operating [17]Profit!$B$10:$K$15</definedName>
    <definedName name="BEx5FB7K9STBBT6XAVCUNFFU3ZJW" localSheetId="18" hidden="1">Analysis Report All [19]Items!$A$22:$B$40</definedName>
    <definedName name="BEx5FB7K9STBBT6XAVCUNFFU3ZJW" hidden="1">Analysis Report All [19]Items!$A$22:$B$40</definedName>
    <definedName name="BEx5FIEHJ5UYP33Z4TQKVQDMBVUV" hidden="1">#REF!</definedName>
    <definedName name="BEx5FNI2O10YN2SI1NO4X5GP3GTF" hidden="1">[15]BS!#REF!</definedName>
    <definedName name="BEx5FPLFWN2242NXD5R9Y9V1N3YN" localSheetId="18" hidden="1">Operating [17]Profit!$B$11:$K$16</definedName>
    <definedName name="BEx5FPLFWN2242NXD5R9Y9V1N3YN" hidden="1">Operating [17]Profit!$B$11:$K$16</definedName>
    <definedName name="BEx5G2HEJKOFFC5QVYFURK4T7B0A" localSheetId="18" hidden="1">Personnel in [20]FTE!$K$1</definedName>
    <definedName name="BEx5G2HEJKOFFC5QVYFURK4T7B0A" hidden="1">Personnel in [20]FTE!$K$1</definedName>
    <definedName name="BEx5G8BV2GIOCM3C7IUFK8L04A6M" hidden="1">[15]BS!#REF!</definedName>
    <definedName name="BEx5G988P67C2Y5FAF5EJG0GV641" localSheetId="18" hidden="1">Analysis Report All [19]Items!$A$17:$B$17</definedName>
    <definedName name="BEx5G988P67C2Y5FAF5EJG0GV641" hidden="1">Analysis Report All [19]Items!$A$17:$B$17</definedName>
    <definedName name="BEx5G9ODBZJRC9PET7ALQIYHW6A0" localSheetId="18" hidden="1">Order [16]Intake!$K$1</definedName>
    <definedName name="BEx5G9ODBZJRC9PET7ALQIYHW6A0" hidden="1">Order [16]Intake!$K$1</definedName>
    <definedName name="BEx5GAKPFV4REU5A515VNYZ8KM18" localSheetId="18" hidden="1">Trade Working [26]Capital!$B$11:$K$17</definedName>
    <definedName name="BEx5GAKPFV4REU5A515VNYZ8KM18" hidden="1">Trade Working [26]Capital!$B$11:$K$17</definedName>
    <definedName name="BEx5GH0T67FNKCFZOZIDE9EF7RZB" hidden="1">'[29]SOCE 2012'!#REF!</definedName>
    <definedName name="BEx5GQM20JJIK85F3QCFSOP892G5" hidden="1">#REF!</definedName>
    <definedName name="BEx5GRT29P72LBXUSLFTVMZ3LV8Y" localSheetId="18" hidden="1">Trade Working [26]Capital!$K$1</definedName>
    <definedName name="BEx5GRT29P72LBXUSLFTVMZ3LV8Y" hidden="1">Trade Working [26]Capital!$K$1</definedName>
    <definedName name="BEx5GSUUZLDYMOIT902VYV6U2LS5" hidden="1">#REF!</definedName>
    <definedName name="BEx5GU226FOLHKQSNY733JML12JX" localSheetId="18" hidden="1">Net [28]Sales!$B$38:$K$44</definedName>
    <definedName name="BEx5GU226FOLHKQSNY733JML12JX" hidden="1">Net [28]Sales!$B$38:$K$44</definedName>
    <definedName name="BEx5GUNMLE8Z5PBESO42WVXS8V8M" localSheetId="18" hidden="1">Check Closing '[27]2007'!$A$16:$B$16</definedName>
    <definedName name="BEx5GUNMLE8Z5PBESO42WVXS8V8M" hidden="1">Check Closing '[27]2007'!$A$16:$B$16</definedName>
    <definedName name="BEx5H25DTEAD6YFPBQCNDTILLCQA" hidden="1">#REF!</definedName>
    <definedName name="BEx5H2WFSAT1NR1W6Z0O0XVSLQC1" localSheetId="18" hidden="1">Business EBIT [32]PGP!$B$10</definedName>
    <definedName name="BEx5H2WFSAT1NR1W6Z0O0XVSLQC1" hidden="1">Business EBIT [32]PGP!$B$10</definedName>
    <definedName name="BEx5HAOT9XWUF7XIFRZZS8B9F5TZ" hidden="1">[15]BS!#REF!</definedName>
    <definedName name="BEx5HDOPKBWG3Z436AYY3LO5ZPEW" localSheetId="18" hidden="1">Trade Working [26]Capital!$K$1</definedName>
    <definedName name="BEx5HDOPKBWG3Z436AYY3LO5ZPEW" hidden="1">Trade Working [26]Capital!$K$1</definedName>
    <definedName name="BEx5HE4XRF9BUY04MENWY9CHHN5H" hidden="1">[15]BS!#REF!</definedName>
    <definedName name="BEx5HFHMABAT0H9KKS754X4T304E" hidden="1">[15]BS!#REF!</definedName>
    <definedName name="BEx5HGDZ7MX1S3KNXLRL9WU565V4" hidden="1">[15]BS!#REF!</definedName>
    <definedName name="BEx5HT9QMUSUI7XRAXJR2T5BEUBY" localSheetId="18" hidden="1">Group [34]ROCE!$B$19:$K$29</definedName>
    <definedName name="BEx5HT9QMUSUI7XRAXJR2T5BEUBY" hidden="1">Group [34]ROCE!$B$19:$K$29</definedName>
    <definedName name="BEx5HVYUFB4FFA4L5ZGTSKX9JLEA" localSheetId="18" hidden="1">#N/A</definedName>
    <definedName name="BEx5HVYUFB4FFA4L5ZGTSKX9JLEA" hidden="1">#N/A</definedName>
    <definedName name="BEx5HZ9JMKHNLFWLVUB1WP5B39BL" hidden="1">[15]BS!#REF!</definedName>
    <definedName name="BEx5I1IIU4K9KQQ0JI3TXZEU81RC" localSheetId="18" hidden="1">#N/A</definedName>
    <definedName name="BEx5I1IIU4K9KQQ0JI3TXZEU81RC" hidden="1">#N/A</definedName>
    <definedName name="BEx5I2PQCHOMTJIFM8UD7V4QOFX9" localSheetId="18" hidden="1">Check Closing '[27]2007'!$A$30:$B$35</definedName>
    <definedName name="BEx5I2PQCHOMTJIFM8UD7V4QOFX9" hidden="1">Check Closing '[27]2007'!$A$30:$B$35</definedName>
    <definedName name="BEx5I2V108OODKWX22G8L0LCGI9A" localSheetId="18" hidden="1">Group [34]ROCE!$B$19:$K$29</definedName>
    <definedName name="BEx5I2V108OODKWX22G8L0LCGI9A" hidden="1">Group [34]ROCE!$B$19:$K$29</definedName>
    <definedName name="BEx5I3B3DZ55Z64MH0SIUMOPGWBP" localSheetId="18" hidden="1">#N/A</definedName>
    <definedName name="BEx5I3B3DZ55Z64MH0SIUMOPGWBP" hidden="1">#N/A</definedName>
    <definedName name="BEx5I5PFNP7D5JBDFOKRQDL9G9A9" localSheetId="18" hidden="1">Analysis Report All [19]Items!$H$5:$I$5</definedName>
    <definedName name="BEx5I5PFNP7D5JBDFOKRQDL9G9A9" hidden="1">Analysis Report All [19]Items!$H$5:$I$5</definedName>
    <definedName name="BEx5I7CVFXJLNLKJW3WW8NM1YW6P" localSheetId="18" hidden="1">Gross Profit [21]Bulk!$B$10:$K$20</definedName>
    <definedName name="BEx5I7CVFXJLNLKJW3WW8NM1YW6P" hidden="1">Gross Profit [21]Bulk!$B$10:$K$20</definedName>
    <definedName name="BEx5I8PI70UVL74D34AL3O77P3HD" localSheetId="18" hidden="1">List of Journal [31]Entries!$H$9:$I$9</definedName>
    <definedName name="BEx5I8PI70UVL74D34AL3O77P3HD" hidden="1">List of Journal [31]Entries!$H$9:$I$9</definedName>
    <definedName name="BEx5I9GDQSYIAL65UQNDMNFQCS9Y" hidden="1">[15]BS!#REF!</definedName>
    <definedName name="BEx5IAI9XY24G97GOTM53EQ0XBJC" localSheetId="18" hidden="1">Analysis Report All [19]Items!$H$11:$I$11</definedName>
    <definedName name="BEx5IAI9XY24G97GOTM53EQ0XBJC" hidden="1">Analysis Report All [19]Items!$H$11:$I$11</definedName>
    <definedName name="BEx5IILKB16Y4RZCME7E3AFOW7AR" localSheetId="18" hidden="1">Trade Working [26]Capital!$B$23:$K$33</definedName>
    <definedName name="BEx5IILKB16Y4RZCME7E3AFOW7AR" hidden="1">Trade Working [26]Capital!$B$23:$K$33</definedName>
    <definedName name="BEx5IUQGXKJJILHXDELK4WBYKGUO" localSheetId="18" hidden="1">Group Operating [22]Margin!$B$19:$K$29</definedName>
    <definedName name="BEx5IUQGXKJJILHXDELK4WBYKGUO" hidden="1">Group Operating [22]Margin!$B$19:$K$29</definedName>
    <definedName name="BEx5IWZBNZPZPU0UASGAURHFBXES" localSheetId="18" hidden="1">#N/A</definedName>
    <definedName name="BEx5IWZBNZPZPU0UASGAURHFBXES" hidden="1">#N/A</definedName>
    <definedName name="BEx5IXA3GYNMONI2WFZ29AH9SWG5" localSheetId="18" hidden="1">Personnel in [20]FTE!$B$11</definedName>
    <definedName name="BEx5IXA3GYNMONI2WFZ29AH9SWG5" hidden="1">Personnel in [20]FTE!$B$11</definedName>
    <definedName name="BEx5IZ2TI0BV2VYV9NGTH7IY66GU" localSheetId="18" hidden="1">#N/A</definedName>
    <definedName name="BEx5IZ2TI0BV2VYV9NGTH7IY66GU" hidden="1">#N/A</definedName>
    <definedName name="BEx5J9KG4TIHT7HIL8VUK5IUMVRH" localSheetId="18" hidden="1">Trade Working [26]Capital!$K$1</definedName>
    <definedName name="BEx5J9KG4TIHT7HIL8VUK5IUMVRH" hidden="1">Trade Working [26]Capital!$K$1</definedName>
    <definedName name="BEx5J9KG8NS7X8AQW2ZTAGQ47HJU" localSheetId="18" hidden="1">Analysis Report All [19]Items!$H$6:$I$6</definedName>
    <definedName name="BEx5J9KG8NS7X8AQW2ZTAGQ47HJU" hidden="1">Analysis Report All [19]Items!$H$6:$I$6</definedName>
    <definedName name="BEx5JF3ZXLDIS8VNKDCY7ZI7H1CI" hidden="1">[15]BS!#REF!</definedName>
    <definedName name="BEx5JH7P8PN7LWN9E7APUH0655GB" localSheetId="18" hidden="1">List of Journal [31]Entries!$D$3:$E$3</definedName>
    <definedName name="BEx5JH7P8PN7LWN9E7APUH0655GB" hidden="1">List of Journal [31]Entries!$D$3:$E$3</definedName>
    <definedName name="BEx5JJWTMI37U3RDEJOYLO93RJ6Z" hidden="1">[15]BS!#REF!</definedName>
    <definedName name="BEx5JNYD1QYC29Z5W7FZW9R5PA5A" localSheetId="18" hidden="1">Analysis Report All [19]Items!$D$5:$I$11</definedName>
    <definedName name="BEx5JNYD1QYC29Z5W7FZW9R5PA5A" hidden="1">Analysis Report All [19]Items!$D$5:$I$11</definedName>
    <definedName name="BEx5JQ77HPPSMT3I1PNDJNRH3YTH" localSheetId="18" hidden="1">Balance [25]Sheet!$B$11:$K$21</definedName>
    <definedName name="BEx5JQ77HPPSMT3I1PNDJNRH3YTH" hidden="1">Balance [25]Sheet!$B$11:$K$21</definedName>
    <definedName name="BEx5JSAR0R62E3E46ZAAP28NE3J9" localSheetId="18" hidden="1">Analysis Report All [19]Items!$A$18:$B$18</definedName>
    <definedName name="BEx5JSAR0R62E3E46ZAAP28NE3J9" hidden="1">Analysis Report All [19]Items!$A$18:$B$18</definedName>
    <definedName name="BEx5K26T4RJCU1PZRS1247K059S1" localSheetId="18" hidden="1">Operating [22]Margin!$K$1</definedName>
    <definedName name="BEx5K26T4RJCU1PZRS1247K059S1" hidden="1">Operating [22]Margin!$K$1</definedName>
    <definedName name="BEx5K98G7VHF192YMPH5UM7GZXL9" localSheetId="18" hidden="1">Balance [25]Sheet!$B$27:$K$41</definedName>
    <definedName name="BEx5K98G7VHF192YMPH5UM7GZXL9" hidden="1">Balance [25]Sheet!$B$27:$K$41</definedName>
    <definedName name="BEx5KCZ91GO7UHIJQ2A2YAN9PYO3" localSheetId="18" hidden="1">Order [16]Intake!$B$11:$K$20</definedName>
    <definedName name="BEx5KCZ91GO7UHIJQ2A2YAN9PYO3" hidden="1">Order [16]Intake!$B$11:$K$20</definedName>
    <definedName name="BEx5KEMOCERPWPKKBI2R88ZYGFJF" localSheetId="18" hidden="1">Analysis Report All [19]Items!$D$3:$I$9</definedName>
    <definedName name="BEx5KEMOCERPWPKKBI2R88ZYGFJF" hidden="1">Analysis Report All [19]Items!$D$3:$I$9</definedName>
    <definedName name="BEx5KR7N2NJA2IX5UA0NPUE62ZXW" localSheetId="18" hidden="1">Analysis Report All [19]Items!$J$6</definedName>
    <definedName name="BEx5KR7N2NJA2IX5UA0NPUE62ZXW" hidden="1">Analysis Report All [19]Items!$J$6</definedName>
    <definedName name="BEx5KSKB719B2T4MGNSCXHSL3KRP" localSheetId="18" hidden="1">Analysis Report All [19]Items!$J$5</definedName>
    <definedName name="BEx5KSKB719B2T4MGNSCXHSL3KRP" hidden="1">Analysis Report All [19]Items!$J$5</definedName>
    <definedName name="BEx5KU29BHCF6E3JVFGUN8B4TRH4" hidden="1">#REF!</definedName>
    <definedName name="BEx5KXCVTNP68D41EHQJNIOZUJF4" localSheetId="18" hidden="1">#N/A</definedName>
    <definedName name="BEx5KXCVTNP68D41EHQJNIOZUJF4" hidden="1">#N/A</definedName>
    <definedName name="BEx5KYER580I4T7WTLMUN7NLNP5K" hidden="1">[15]BS!#REF!</definedName>
    <definedName name="BEx5KYK28C2VXN3I17KMZ5WUX3Y7" localSheetId="18" hidden="1">#N/A</definedName>
    <definedName name="BEx5KYK28C2VXN3I17KMZ5WUX3Y7" hidden="1">#N/A</definedName>
    <definedName name="BEx5L493OOGZIGO25NPNETRY4879" localSheetId="18" hidden="1">Net [28]Sales!$K$1</definedName>
    <definedName name="BEx5L493OOGZIGO25NPNETRY4879" hidden="1">Net [28]Sales!$K$1</definedName>
    <definedName name="BEx5L4UO6EW0ZTE3JUPSH0FA9MMH" localSheetId="18" hidden="1">#N/A</definedName>
    <definedName name="BEx5L4UO6EW0ZTE3JUPSH0FA9MMH" hidden="1">#N/A</definedName>
    <definedName name="BEx5L85BNSO9REFK4RF391KCAAKR" localSheetId="18" hidden="1">Trade Working [26]Capital!$B$23:$K$33</definedName>
    <definedName name="BEx5L85BNSO9REFK4RF391KCAAKR" hidden="1">Trade Working [26]Capital!$B$23:$K$33</definedName>
    <definedName name="BEx5L8QXD22RBRSC23NOH4J7MDHR" localSheetId="18" hidden="1">Trade Working [26]Capital!$K$1</definedName>
    <definedName name="BEx5L8QXD22RBRSC23NOH4J7MDHR" hidden="1">Trade Working [26]Capital!$K$1</definedName>
    <definedName name="BEx5LM8GWNTAIPGFFPTS2VYU2OVS" hidden="1">#REF!</definedName>
    <definedName name="BEx5LOXJZXQJ6JCZPDA05RHCNCT9" localSheetId="18" hidden="1">Analysis Report All [19]Items!$A$47:$B$119</definedName>
    <definedName name="BEx5LOXJZXQJ6JCZPDA05RHCNCT9" hidden="1">Analysis Report All [19]Items!$A$47:$B$119</definedName>
    <definedName name="BEx5LTFECN08BH7ZOJVAZACVLOZP" localSheetId="18" hidden="1">Operating [22]Margin!$B$21:$K$33</definedName>
    <definedName name="BEx5LTFECN08BH7ZOJVAZACVLOZP" hidden="1">Operating [22]Margin!$B$21:$K$33</definedName>
    <definedName name="BEx5LXX9FDEZA1T5N6RBN2PYKORZ" hidden="1">#REF!</definedName>
    <definedName name="BEx5M0GVO3H6175TCWGTFDFVVDD6" hidden="1">#REF!</definedName>
    <definedName name="BEx5M29MN2GTES30C8XD5L2U7FN2" localSheetId="18" hidden="1">Group Balance [25]Sheet!$B$26:$K$40</definedName>
    <definedName name="BEx5M29MN2GTES30C8XD5L2U7FN2" hidden="1">Group Balance [25]Sheet!$B$26:$K$40</definedName>
    <definedName name="BEx5M4D4LZQ6PBGJXPAEVVVG3CZ0" hidden="1">#REF!</definedName>
    <definedName name="BEx5M8V0N2THWQRC34DR0QCVZDXU" localSheetId="18" hidden="1">#N/A</definedName>
    <definedName name="BEx5M8V0N2THWQRC34DR0QCVZDXU" hidden="1">#N/A</definedName>
    <definedName name="BEx5MHUOFMHN5BWVKDHA5I5ZK8PD" localSheetId="18" hidden="1">Analysis Report All [19]Items!$J$16</definedName>
    <definedName name="BEx5MHUOFMHN5BWVKDHA5I5ZK8PD" hidden="1">Analysis Report All [19]Items!$J$16</definedName>
    <definedName name="BEx5MLQZM68YQSKARVWTTPINFQ2C" hidden="1">[15]BS!#REF!</definedName>
    <definedName name="BEx5MMCJZFEJM0KPORQA55U60MKL" localSheetId="18" hidden="1">Check Closing '[27]2007'!$A$30:$B$35</definedName>
    <definedName name="BEx5MMCJZFEJM0KPORQA55U60MKL" hidden="1">Check Closing '[27]2007'!$A$30:$B$35</definedName>
    <definedName name="BEx5MN3M5L32HAJ9HIBSF2T6VZRN" localSheetId="18" hidden="1">Analysis Report All [19]Items!$H$13:$I$13</definedName>
    <definedName name="BEx5MN3M5L32HAJ9HIBSF2T6VZRN" hidden="1">Analysis Report All [19]Items!$H$13:$I$13</definedName>
    <definedName name="BEx5MWOP9Z6F40N6H8UXSNTE5VDB" localSheetId="18" hidden="1">Personnel in [20]FTE!$B$11:$K$15</definedName>
    <definedName name="BEx5MWOP9Z6F40N6H8UXSNTE5VDB" hidden="1">Personnel in [20]FTE!$B$11:$K$15</definedName>
    <definedName name="BEx5MXAA72NN2D6T5L5AKYAT8R55" localSheetId="18" hidden="1">Balance [25]Sheet!$K$1</definedName>
    <definedName name="BEx5MXAA72NN2D6T5L5AKYAT8R55" hidden="1">Balance [25]Sheet!$K$1</definedName>
    <definedName name="BEx5N0KYYYY68DQIBR8JMAMSJWQG" localSheetId="18" hidden="1">Net [28]Sales!$K$1</definedName>
    <definedName name="BEx5N0KYYYY68DQIBR8JMAMSJWQG" hidden="1">Net [28]Sales!$K$1</definedName>
    <definedName name="BEx5NCVCK43BPLDU1EHF8GMWULL9" hidden="1">#REF!</definedName>
    <definedName name="BEx5NM0C0W9IQS87DO85GAVYE8I2" localSheetId="18" hidden="1">Check Closing '[27]2007'!$D$3:$I$7</definedName>
    <definedName name="BEx5NM0C0W9IQS87DO85GAVYE8I2" hidden="1">Check Closing '[27]2007'!$D$3:$I$7</definedName>
    <definedName name="BEx5NREQI7HKFCP0PMWAQMRJI39R" hidden="1">#REF!</definedName>
    <definedName name="BEx5NZSSQ6PY99ZX2D7Q9IGOR34W" hidden="1">[15]BS!#REF!</definedName>
    <definedName name="BEx5O2SQ3MEM5BT8AI681D1FKVPD" hidden="1">'[29]SOCE 2012'!#REF!</definedName>
    <definedName name="BEx5O3ZUQ2OARA1CDOZ3NC4UE5AA" hidden="1">[15]BS!#REF!</definedName>
    <definedName name="BEx5OB1DELULG25538K998DIZYO6" localSheetId="18" hidden="1">Balance [25]Sheet!$B$27:$K$41</definedName>
    <definedName name="BEx5OB1DELULG25538K998DIZYO6" hidden="1">Balance [25]Sheet!$B$27:$K$41</definedName>
    <definedName name="BEx5OCU39GQMUOT4353GGBWBRY52" localSheetId="18" hidden="1">Net Sales [21]Bulk!$B$10:$K$20</definedName>
    <definedName name="BEx5OCU39GQMUOT4353GGBWBRY52" hidden="1">Net Sales [21]Bulk!$B$10:$K$20</definedName>
    <definedName name="BEx5OFJ6V38MVW2DTKHTAFOO4CLP" localSheetId="18" hidden="1">#N/A</definedName>
    <definedName name="BEx5OFJ6V38MVW2DTKHTAFOO4CLP" hidden="1">#N/A</definedName>
    <definedName name="BEx5ORDBASC5ONT3JTQJSPQYZOJ7" localSheetId="18" hidden="1">Balance [25]Sheet!$B$11:$K$21</definedName>
    <definedName name="BEx5ORDBASC5ONT3JTQJSPQYZOJ7" hidden="1">Balance [25]Sheet!$B$11:$K$21</definedName>
    <definedName name="BEx5ORTL1S6P45JSI41GF88CWF64" localSheetId="18" hidden="1">Operating [17]Profit!$K$1</definedName>
    <definedName name="BEx5ORTL1S6P45JSI41GF88CWF64" hidden="1">Operating [17]Profit!$K$1</definedName>
    <definedName name="BEx5P97D6WO12RFSNMHN0XY1N7TZ" localSheetId="18" hidden="1">Group Net [28]Sales!$B$33:$K$39</definedName>
    <definedName name="BEx5P97D6WO12RFSNMHN0XY1N7TZ" hidden="1">Group Net [28]Sales!$B$33:$K$39</definedName>
    <definedName name="BEx5PC7A1S2P9M9L8Y48T6T6WCC2" localSheetId="18" hidden="1">Personnel in [20]FTE!$B$21:$K$31</definedName>
    <definedName name="BEx5PC7A1S2P9M9L8Y48T6T6WCC2" hidden="1">Personnel in [20]FTE!$B$21:$K$31</definedName>
    <definedName name="BEx5PLCA8DOMAU315YCS5275L2HS" hidden="1">[15]BS!#REF!</definedName>
    <definedName name="BEx5PPU3E71F0U2XN79H830V8VGG" localSheetId="18" hidden="1">List of Journal [31]Entries!$H$6:$I$6</definedName>
    <definedName name="BEx5PPU3E71F0U2XN79H830V8VGG" hidden="1">List of Journal [31]Entries!$H$6:$I$6</definedName>
    <definedName name="BEx5PTA9X2R0J17FW4C3UH7E4FCA" localSheetId="18" hidden="1">Operating [17]Profit!$K$1</definedName>
    <definedName name="BEx5PTA9X2R0J17FW4C3UH7E4FCA" hidden="1">Operating [17]Profit!$K$1</definedName>
    <definedName name="BEx5QPSW4IPLH50WSR87HRER05RF" hidden="1">[15]BS!#REF!</definedName>
    <definedName name="BEx7463M35ZTRUJWG0ROG0KJV8JU" localSheetId="18" hidden="1">Check Closing '[27]2007'!$A$16:$B$16</definedName>
    <definedName name="BEx7463M35ZTRUJWG0ROG0KJV8JU" hidden="1">Check Closing '[27]2007'!$A$16:$B$16</definedName>
    <definedName name="BEx74F3A70RRECCL1JWS2TXNMLAW" localSheetId="18" hidden="1">Analysis Report All [19]Items!$A$20:$B$39</definedName>
    <definedName name="BEx74F3A70RRECCL1JWS2TXNMLAW" hidden="1">Analysis Report All [19]Items!$A$20:$B$39</definedName>
    <definedName name="BEx7507UZJO7K9LXL9T5EONCOW2A" hidden="1">#REF!</definedName>
    <definedName name="BEx750DBQWB7VYT9PP02TTWJU6NG" hidden="1">#REF!</definedName>
    <definedName name="BEx750YWW3OXDOWOKF2LCQ0H9DZH" localSheetId="18" hidden="1">Analysis Report All [19]Items!$J$5</definedName>
    <definedName name="BEx750YWW3OXDOWOKF2LCQ0H9DZH" hidden="1">Analysis Report All [19]Items!$J$5</definedName>
    <definedName name="BEx759D1D5SXS5ELLZVBI0SXYUNF" hidden="1">[15]BS!#REF!</definedName>
    <definedName name="BEx75GJZSZHUDN6OOAGQYFUDA2LP" hidden="1">[15]BS!#REF!</definedName>
    <definedName name="BEx75P8VJLJCJ5J9RIWX2AGY8RT0" localSheetId="18" hidden="1">#N/A</definedName>
    <definedName name="BEx75P8VJLJCJ5J9RIWX2AGY8RT0" hidden="1">#N/A</definedName>
    <definedName name="BEx75T55F7GML8V1DMWL26WRT006" hidden="1">[15]BS!#REF!</definedName>
    <definedName name="BEx763HBQ8QE2OO2MBKDQOZLPSZM" localSheetId="18" hidden="1">Analysis Report All [19]Items!$A$30:$B$35</definedName>
    <definedName name="BEx763HBQ8QE2OO2MBKDQOZLPSZM" hidden="1">Analysis Report All [19]Items!$A$30:$B$35</definedName>
    <definedName name="BEx76AOA62EDV00YL2K4WDE9N9H1" localSheetId="18" hidden="1">Check Closing '[27]2007'!$A$20:$B$24</definedName>
    <definedName name="BEx76AOA62EDV00YL2K4WDE9N9H1" hidden="1">Check Closing '[27]2007'!$A$20:$B$24</definedName>
    <definedName name="BEx76F658ST2JJL5TTQYW24KAV6D" localSheetId="18" hidden="1">Analysis Report All [19]Items!$D$27:$K$65</definedName>
    <definedName name="BEx76F658ST2JJL5TTQYW24KAV6D" hidden="1">Analysis Report All [19]Items!$D$27:$K$65</definedName>
    <definedName name="BEx76JYR3LAWDWVD18PEJWHYJMS7" localSheetId="18" hidden="1">Trade Working [26]Capital!$B$11:$K$18</definedName>
    <definedName name="BEx76JYR3LAWDWVD18PEJWHYJMS7" hidden="1">Trade Working [26]Capital!$B$11:$K$18</definedName>
    <definedName name="BEx76QUX6LNVORGA8AY9866VBN27" hidden="1">#REF!</definedName>
    <definedName name="BEx76R5PBQG0RCSAHRRUT8AHXXDX" localSheetId="18" hidden="1">Trade Working [26]Capital!$B$23:$K$33</definedName>
    <definedName name="BEx76R5PBQG0RCSAHRRUT8AHXXDX" hidden="1">Trade Working [26]Capital!$B$23:$K$33</definedName>
    <definedName name="BEx76SIBLJL5Z4JSMYFDN0XVVRK2" localSheetId="18" hidden="1">Personnel in [20]FTE!$B$11:$K$15</definedName>
    <definedName name="BEx76SIBLJL5Z4JSMYFDN0XVVRK2" hidden="1">Personnel in [20]FTE!$B$11:$K$15</definedName>
    <definedName name="BEx76TEJYBD3GG0PE16J8IK4ALO9" localSheetId="18" hidden="1">Net [28]Sales!$B$37:$K$43</definedName>
    <definedName name="BEx76TEJYBD3GG0PE16J8IK4ALO9" hidden="1">Net [28]Sales!$B$37:$K$43</definedName>
    <definedName name="BEx770WA14X5ODRNJOB24Q3TTSX8" localSheetId="18" hidden="1">Analysis Report All [19]Items!$D$5:$I$11</definedName>
    <definedName name="BEx770WA14X5ODRNJOB24Q3TTSX8" hidden="1">Analysis Report All [19]Items!$D$5:$I$11</definedName>
    <definedName name="BEx771NBN0VY63HF8RQN5VG1S002" localSheetId="18" hidden="1">Order [16]Intake!$B$11:$K$20</definedName>
    <definedName name="BEx771NBN0VY63HF8RQN5VG1S002" hidden="1">Order [16]Intake!$B$11:$K$20</definedName>
    <definedName name="BEx771SO0FSFK8H6M7A0RAOH3LI5" localSheetId="18" hidden="1">Analysis Report All [19]Items!$D$12:$I$41</definedName>
    <definedName name="BEx771SO0FSFK8H6M7A0RAOH3LI5" hidden="1">Analysis Report All [19]Items!$D$12:$I$41</definedName>
    <definedName name="BEx7746ZHKKCQ1VHOJT8YAOAO6HE" localSheetId="18" hidden="1">Analysis Report All [19]Items!$A$22:$B$40</definedName>
    <definedName name="BEx7746ZHKKCQ1VHOJT8YAOAO6HE" hidden="1">Analysis Report All [19]Items!$A$22:$B$40</definedName>
    <definedName name="BEx77ASC9MKILX5UHT9NS25SZ7IA" localSheetId="18" hidden="1">Operating [22]Margin!$K$1</definedName>
    <definedName name="BEx77ASC9MKILX5UHT9NS25SZ7IA" hidden="1">Operating [22]Margin!$K$1</definedName>
    <definedName name="BEx77F4VAW7MLZFCZXI9U7PHY7NR" localSheetId="18" hidden="1">Balance [25]Sheet!$K$1</definedName>
    <definedName name="BEx77F4VAW7MLZFCZXI9U7PHY7NR" hidden="1">Balance [25]Sheet!$K$1</definedName>
    <definedName name="BEx77QDESURI6WW5582YXSK3A972" hidden="1">[15]BS!#REF!</definedName>
    <definedName name="BEx77QYZJZ6CR2FZOZZZ5HA90VIL" localSheetId="18" hidden="1">Analysis Report All [19]Items!$H$15:$I$15</definedName>
    <definedName name="BEx77QYZJZ6CR2FZOZZZ5HA90VIL" hidden="1">Analysis Report All [19]Items!$H$15:$I$15</definedName>
    <definedName name="BEx77VBI9XOPFHKEWU5EHQ9J675Y" hidden="1">[15]BS!#REF!</definedName>
    <definedName name="BEx7809GQOCLHSNH95VOYIX7P1TV" hidden="1">[15]BS!#REF!</definedName>
    <definedName name="BEx780K8XAXUHGVZGZWQ74DK4CI3" hidden="1">[15]BS!#REF!</definedName>
    <definedName name="BEx781WQYAOXLY4VROFKXZ7C6DAG" localSheetId="18" hidden="1">Order [16]Intake!$B$11:$K$20</definedName>
    <definedName name="BEx781WQYAOXLY4VROFKXZ7C6DAG" hidden="1">Order [16]Intake!$B$11:$K$20</definedName>
    <definedName name="BEx782NSLOFP5QHMVM1YABP03XHV" localSheetId="18" hidden="1">Analysis Report All [19]Items!$F$3</definedName>
    <definedName name="BEx782NSLOFP5QHMVM1YABP03XHV" hidden="1">Analysis Report All [19]Items!$F$3</definedName>
    <definedName name="BEx784GJ0LCSNXI5JN9OZRK82EZG" localSheetId="18" hidden="1">Balance [25]Sheet!$K$1</definedName>
    <definedName name="BEx784GJ0LCSNXI5JN9OZRK82EZG" hidden="1">Balance [25]Sheet!$K$1</definedName>
    <definedName name="BEx78AGBDH51B7FPTYVNB6YZGZ3P" localSheetId="18" hidden="1">Balance [25]Sheet!$B$27:$K$41</definedName>
    <definedName name="BEx78AGBDH51B7FPTYVNB6YZGZ3P" hidden="1">Balance [25]Sheet!$B$27:$K$41</definedName>
    <definedName name="BEx78CZXO4BSHKZK5J5ZHF6EXY2W" localSheetId="18" hidden="1">Trade Working [26]Capital!$B$11:$K$19</definedName>
    <definedName name="BEx78CZXO4BSHKZK5J5ZHF6EXY2W" hidden="1">Trade Working [26]Capital!$B$11:$K$19</definedName>
    <definedName name="BEx78D5F4ND8ETVGA2PBUT0UF79E" localSheetId="18" hidden="1">Group [18]EBIT!$B$10:$K$15</definedName>
    <definedName name="BEx78D5F4ND8ETVGA2PBUT0UF79E" hidden="1">Group [18]EBIT!$B$10:$K$15</definedName>
    <definedName name="BEx78EY4XDFNR0N6UY6N68VQ5BQ8" hidden="1">#REF!</definedName>
    <definedName name="BEx78F8XUVUALZXDMY0FRYT6T6IR" hidden="1">#REF!</definedName>
    <definedName name="BEx78MW05CXH3VPO1ZLJNKVMLI2Z" localSheetId="18" hidden="1">Analysis Report All [19]Items!$H$13:$I$13</definedName>
    <definedName name="BEx78MW05CXH3VPO1ZLJNKVMLI2Z" hidden="1">Analysis Report All [19]Items!$H$13:$I$13</definedName>
    <definedName name="BEx78SFO5VR28677DWZEMDN7G86X" hidden="1">[15]BS!#REF!</definedName>
    <definedName name="BEx78SFOYH1Z0ZDTO47W2M60TW6K" hidden="1">[15]BS!#REF!</definedName>
    <definedName name="BEx78SQHH1QF24SGQSW9ROQJQW9S" localSheetId="18" hidden="1">Net [28]Sales!$B$11:$K$15</definedName>
    <definedName name="BEx78SQHH1QF24SGQSW9ROQJQW9S" hidden="1">Net [28]Sales!$B$11:$K$15</definedName>
    <definedName name="BEx7902QS3AF15RF3GZGHU2IA7WR" hidden="1">#REF!</definedName>
    <definedName name="BEx796YWE15LL8M6H0JKDU8YVF83" localSheetId="18" hidden="1">Trade Working [26]Capital!$B$23:$K$33</definedName>
    <definedName name="BEx796YWE15LL8M6H0JKDU8YVF83" hidden="1">Trade Working [26]Capital!$B$23:$K$33</definedName>
    <definedName name="BEx79A9LYIQY7RLCMEZP77BYPTON" localSheetId="18" hidden="1">Operating [17]Profit!$K$1</definedName>
    <definedName name="BEx79A9LYIQY7RLCMEZP77BYPTON" hidden="1">Operating [17]Profit!$K$1</definedName>
    <definedName name="BEx79CYOJ0P588HCHM9B5ND0FFKX" hidden="1">#REF!</definedName>
    <definedName name="BEx79IIDM5TP9E3U9PREU1PKP2GD" localSheetId="18" hidden="1">Operating [22]Margin!$K$1</definedName>
    <definedName name="BEx79IIDM5TP9E3U9PREU1PKP2GD" hidden="1">Operating [22]Margin!$K$1</definedName>
    <definedName name="BEx79ONHSEHDYL5IO6WZVEX2WA1G" localSheetId="18" hidden="1">Analysis Report All [19]Items!$H$13:$I$13</definedName>
    <definedName name="BEx79ONHSEHDYL5IO6WZVEX2WA1G" hidden="1">Analysis Report All [19]Items!$H$13:$I$13</definedName>
    <definedName name="BEx79RHXB0GIYXCZFNQ3EXKIOB5U" localSheetId="18" hidden="1">Net [28]Sales!$B$11:$K$15</definedName>
    <definedName name="BEx79RHXB0GIYXCZFNQ3EXKIOB5U" hidden="1">Net [28]Sales!$B$11:$K$15</definedName>
    <definedName name="BEx79SEAYKUZB0H4LYBCD6WWJBG2" hidden="1">[15]BS!#REF!</definedName>
    <definedName name="BEx7A54Y60UT1J0UKVTXWHHD9NLU" hidden="1">#REF!</definedName>
    <definedName name="BEx7A6XMV9XFHWRN3UNK3H7AOGQK" localSheetId="18" hidden="1">Gross Profit bef. Distr. [35]Electr!$B$10</definedName>
    <definedName name="BEx7A6XMV9XFHWRN3UNK3H7AOGQK" hidden="1">Gross Profit bef. Distr. [35]Electr!$B$10</definedName>
    <definedName name="BEx7ADOCZY9EK97LHFUM62AVU5X4" localSheetId="18" hidden="1">Analysis Report All [19]Items!$H$10:$I$10</definedName>
    <definedName name="BEx7ADOCZY9EK97LHFUM62AVU5X4" hidden="1">Analysis Report All [19]Items!$H$10:$I$10</definedName>
    <definedName name="BEx7ASNU9PGC42URC6P9DZ3DYD6S" localSheetId="18" hidden="1">Group [34]ROCE!$B$10:$K$15</definedName>
    <definedName name="BEx7ASNU9PGC42URC6P9DZ3DYD6S" hidden="1">Group [34]ROCE!$B$10:$K$15</definedName>
    <definedName name="BEx7AWPK7PBCN71NJNS8QS0DC1NB" localSheetId="18" hidden="1">Analysis Report All [19]Items!$H$7:$I$7</definedName>
    <definedName name="BEx7AWPK7PBCN71NJNS8QS0DC1NB" hidden="1">Analysis Report All [19]Items!$H$7:$I$7</definedName>
    <definedName name="BEx7AZEJAWSYE9JP4T9O486FIKOH" localSheetId="18" hidden="1">Check Closing '[27]2007'!$D$3:$I$9</definedName>
    <definedName name="BEx7AZEJAWSYE9JP4T9O486FIKOH" hidden="1">Check Closing '[27]2007'!$D$3:$I$9</definedName>
    <definedName name="BEx7B178XNSU41YSVL5ZQSIG78X8" localSheetId="18" hidden="1">Analysis Report All [19]Items!$J$13</definedName>
    <definedName name="BEx7B178XNSU41YSVL5ZQSIG78X8" hidden="1">Analysis Report All [19]Items!$J$13</definedName>
    <definedName name="BEx7BIAAE51GAGLSEHIY6REHQWMZ" localSheetId="18" hidden="1">#N/A</definedName>
    <definedName name="BEx7BIAAE51GAGLSEHIY6REHQWMZ" hidden="1">#N/A</definedName>
    <definedName name="BEx7BNDPNIH2NEPSIQS4GB6BONOR" localSheetId="18" hidden="1">Analysis Report All [19]Items!$H$10:$I$10</definedName>
    <definedName name="BEx7BNDPNIH2NEPSIQS4GB6BONOR" hidden="1">Analysis Report All [19]Items!$H$10:$I$10</definedName>
    <definedName name="BEx7BPXFZXJ79FQ0E8AQE21PGVHA" hidden="1">[15]BS!#REF!</definedName>
    <definedName name="BEx7BVMHNQR1VH5VFOAYOPC6XOMV" localSheetId="18" hidden="1">Analysis Report All [19]Items!$H$17:$I$17</definedName>
    <definedName name="BEx7BVMHNQR1VH5VFOAYOPC6XOMV" hidden="1">Analysis Report All [19]Items!$H$17:$I$17</definedName>
    <definedName name="BEx7BWDCA8KM4KET2H8BAPTYMG1H" localSheetId="18" hidden="1">Analysis Report All Items [23]LC!$H$6:$I$6</definedName>
    <definedName name="BEx7BWDCA8KM4KET2H8BAPTYMG1H" hidden="1">Analysis Report All Items [23]LC!$H$6:$I$6</definedName>
    <definedName name="BEx7C40F0PQURHPI6YQ39NFIR86Z" hidden="1">[15]BS!#REF!</definedName>
    <definedName name="BEx7C4RHIE7SMIR7JDIA743I837B" localSheetId="18" hidden="1">List of Journal [31]Entries!$D$3:$E$3</definedName>
    <definedName name="BEx7C4RHIE7SMIR7JDIA743I837B" hidden="1">List of Journal [31]Entries!$D$3:$E$3</definedName>
    <definedName name="BEx7C825OJ1C6JF2UAS25QO529BH" localSheetId="18" hidden="1">Trade Working [26]Capital!$B$11:$K$17</definedName>
    <definedName name="BEx7C825OJ1C6JF2UAS25QO529BH" hidden="1">Trade Working [26]Capital!$B$11:$K$17</definedName>
    <definedName name="BEx7C99BOWRIZ6R626U4FL97F4M2" hidden="1">#REF!</definedName>
    <definedName name="BEx7C9K3OA5GUU77LMCQXEJGKKFD" localSheetId="18" hidden="1">List of Journal [31]Entries!$H$5:$I$5</definedName>
    <definedName name="BEx7C9K3OA5GUU77LMCQXEJGKKFD" hidden="1">List of Journal [31]Entries!$H$5:$I$5</definedName>
    <definedName name="BEx7CALZDI1P3XXNKF3E7E7MCPWM" localSheetId="18" hidden="1">Operating [22]Margin!$B$22:$K$32</definedName>
    <definedName name="BEx7CALZDI1P3XXNKF3E7E7MCPWM" hidden="1">Operating [22]Margin!$B$22:$K$32</definedName>
    <definedName name="BEx7CE1XX56XYIDMZWFX3TZ6FSOJ" localSheetId="18" hidden="1">Operating [17]Profit!$K$1</definedName>
    <definedName name="BEx7CE1XX56XYIDMZWFX3TZ6FSOJ" hidden="1">Operating [17]Profit!$K$1</definedName>
    <definedName name="BEx7CK1S3QS21MGCAC0SE79FDUVQ" localSheetId="18" hidden="1">Trade Working [26]Capital!$K$1</definedName>
    <definedName name="BEx7CK1S3QS21MGCAC0SE79FDUVQ" hidden="1">Trade Working [26]Capital!$K$1</definedName>
    <definedName name="BEx7CNHQNLL9CK2CVMUPY3J9EPZL" localSheetId="18" hidden="1">Group Net [28]Sales!$B$10:$K$15</definedName>
    <definedName name="BEx7CNHQNLL9CK2CVMUPY3J9EPZL" hidden="1">Group Net [28]Sales!$B$10:$K$15</definedName>
    <definedName name="BEx7CW6NFRL2P4XWP0MWHIYA97KF" hidden="1">[15]BS!#REF!</definedName>
    <definedName name="BEx7CZ19G25ZW147O6VTADZL1HOJ" hidden="1">#REF!</definedName>
    <definedName name="BEx7D38A7S3B9QRHN2TFVHEV58B4" hidden="1">#REF!</definedName>
    <definedName name="BEx7DKREO6O7RT6R6QZY45PY0EQ5" localSheetId="18" hidden="1">Trade Working [26]Capital!$K$1</definedName>
    <definedName name="BEx7DKREO6O7RT6R6QZY45PY0EQ5" hidden="1">Trade Working [26]Capital!$K$1</definedName>
    <definedName name="BEx7DOYH136WYFE356UTUYTEZ3WL" localSheetId="18" hidden="1">Net [28]Sales!$B$37:$K$43</definedName>
    <definedName name="BEx7DOYH136WYFE356UTUYTEZ3WL" hidden="1">Net [28]Sales!$B$37:$K$43</definedName>
    <definedName name="BEx7DQB2VJ9PMGYJRVEM1YDY2OVX" localSheetId="18" hidden="1">Group [34]ROCE!$B$19:$K$28</definedName>
    <definedName name="BEx7DQB2VJ9PMGYJRVEM1YDY2OVX" hidden="1">Group [34]ROCE!$B$19:$K$28</definedName>
    <definedName name="BEx7DW5G4T5Q0LOVQITUBN0PPEY1" localSheetId="18" hidden="1">Analysis Report All [19]Items!$D$3</definedName>
    <definedName name="BEx7DW5G4T5Q0LOVQITUBN0PPEY1" hidden="1">Analysis Report All [19]Items!$D$3</definedName>
    <definedName name="BEx7E4ZM23RG82OATUNLK127FT7Q" localSheetId="18" hidden="1">Analysis Report All [19]Items!$D$5:$F$23</definedName>
    <definedName name="BEx7E4ZM23RG82OATUNLK127FT7Q" hidden="1">Analysis Report All [19]Items!$D$5:$F$23</definedName>
    <definedName name="BEx7E5L816IPG58PTI53MGYOHQID" localSheetId="18" hidden="1">Operating [22]Margin!$K$1</definedName>
    <definedName name="BEx7E5L816IPG58PTI53MGYOHQID" hidden="1">Operating [22]Margin!$K$1</definedName>
    <definedName name="BEx7E5QP7W6UKO74F5Y0VJ741HS5" hidden="1">[15]BS!#REF!</definedName>
    <definedName name="BEx7E96P349OMPA7QR76CKF38S9N" localSheetId="18" hidden="1">Group [18]EBIT!$B$10:$K$15</definedName>
    <definedName name="BEx7E96P349OMPA7QR76CKF38S9N" hidden="1">Group [18]EBIT!$B$10:$K$15</definedName>
    <definedName name="BEx7EAU4IC0UXGNPNLBI0K4FYRSV" hidden="1">#REF!</definedName>
    <definedName name="BEx7EI6EHWX78JHPV1KN3ZI9RWYH" localSheetId="18" hidden="1">List of Journal [31]Entries!$H$8:$I$8</definedName>
    <definedName name="BEx7EI6EHWX78JHPV1KN3ZI9RWYH" hidden="1">List of Journal [31]Entries!$H$8:$I$8</definedName>
    <definedName name="BEx7ENFA61SHN3RB9CETB0NXHXGJ" localSheetId="18" hidden="1">Check Closing '[27]2007'!$D$3:$I$9</definedName>
    <definedName name="BEx7ENFA61SHN3RB9CETB0NXHXGJ" hidden="1">Check Closing '[27]2007'!$D$3:$I$9</definedName>
    <definedName name="BEx7ETV6L1TM7JSXJIGK3FC6RVZW" hidden="1">[15]BS!#REF!</definedName>
    <definedName name="BEx7EWK9GUVV6FXWYIGH0TAI4V2O" hidden="1">[15]BS!#REF!</definedName>
    <definedName name="BEx7F009WKCQDCECE7A3RU1V8RHO" localSheetId="18" hidden="1">Analysis Report All [19]Items!$H$10:$I$10</definedName>
    <definedName name="BEx7F009WKCQDCECE7A3RU1V8RHO" hidden="1">Analysis Report All [19]Items!$H$10:$I$10</definedName>
    <definedName name="BEx7F777VQW22IYIJGOAE4RXH52M" localSheetId="18" hidden="1">Trade Working [26]Capital!$B$23:$K$33</definedName>
    <definedName name="BEx7F777VQW22IYIJGOAE4RXH52M" hidden="1">Trade Working [26]Capital!$B$23:$K$33</definedName>
    <definedName name="BEx7FHE3Q2MM4EE09DEXIEZ6N2V7" localSheetId="18" hidden="1">List of Journal [31]Entries!$H$8:$I$8</definedName>
    <definedName name="BEx7FHE3Q2MM4EE09DEXIEZ6N2V7" hidden="1">List of Journal [31]Entries!$H$8:$I$8</definedName>
    <definedName name="BEx7FJ1IND50JHHJQT253UMK6LUM" localSheetId="18" hidden="1">Balance [25]Sheet!$B$11:$K$21</definedName>
    <definedName name="BEx7FJ1IND50JHHJQT253UMK6LUM" hidden="1">Balance [25]Sheet!$B$11:$K$21</definedName>
    <definedName name="BEx7FKU9VQ3V4ER3Q17DESRDR2U0" localSheetId="18" hidden="1">Analysis Report All [19]Items!$H$7:$I$7</definedName>
    <definedName name="BEx7FKU9VQ3V4ER3Q17DESRDR2U0" hidden="1">Analysis Report All [19]Items!$H$7:$I$7</definedName>
    <definedName name="BEx7G0KMF0OWVWRMFBD80JUV1JJU" hidden="1">#REF!</definedName>
    <definedName name="BEx7GB7Q9EAMIFYAILFUWM6IOJ2T" localSheetId="18" hidden="1">Gross Profit bef. Distr. [32]PGP!$B$10</definedName>
    <definedName name="BEx7GB7Q9EAMIFYAILFUWM6IOJ2T" hidden="1">Gross Profit bef. Distr. [32]PGP!$B$10</definedName>
    <definedName name="BEx7GCPIY540B3SM4XCGBWFUHXYL" localSheetId="18" hidden="1">Operating [17]Profit!$B$11:$K$15</definedName>
    <definedName name="BEx7GCPIY540B3SM4XCGBWFUHXYL" hidden="1">Operating [17]Profit!$B$11:$K$15</definedName>
    <definedName name="BEx7GGRADH8SH929XSYG16293F78" hidden="1">#REF!</definedName>
    <definedName name="BEx7GL936HQ7QD8YMGH90CO31E2A" localSheetId="18" hidden="1">Analysis Report All [19]Items!$J$13</definedName>
    <definedName name="BEx7GL936HQ7QD8YMGH90CO31E2A" hidden="1">Analysis Report All [19]Items!$J$13</definedName>
    <definedName name="BEx7GQSRUP6K6DOGY52UYH5JTWDY" localSheetId="18" hidden="1">Gross Profit [32]PGP!$B$10</definedName>
    <definedName name="BEx7GQSRUP6K6DOGY52UYH5JTWDY" hidden="1">Gross Profit [32]PGP!$B$10</definedName>
    <definedName name="BEx7GSAL6P7TASL8MB63RFST1LJL" hidden="1">[15]BS!#REF!</definedName>
    <definedName name="BEx7H0JD6I5I8WQLLWOYWY5YWPQE" hidden="1">[15]BS!#REF!</definedName>
    <definedName name="BEx7H21A96P7J6AT7VU4M3100Y5S" localSheetId="18" hidden="1">Analysis Report All [19]Items!$D$3:$I$9</definedName>
    <definedName name="BEx7H21A96P7J6AT7VU4M3100Y5S" hidden="1">Analysis Report All [19]Items!$D$3:$I$9</definedName>
    <definedName name="BEx7H6TXSCYS01VBE6UAMJDJGWN7" localSheetId="18" hidden="1">Net [28]Sales!$K$1</definedName>
    <definedName name="BEx7H6TXSCYS01VBE6UAMJDJGWN7" hidden="1">Net [28]Sales!$K$1</definedName>
    <definedName name="BEx7HGVBEF4LEIF6RC14N3PSU461" hidden="1">[15]BS!#REF!</definedName>
    <definedName name="BEx7HLYREW23OJZLR44QG2ZR93H4" hidden="1">#REF!</definedName>
    <definedName name="BEx7HQ5T9FZ42QWS09UO4DT42Y0R" hidden="1">[15]BS!#REF!</definedName>
    <definedName name="BEx7HRIAWCS9DRMLH7KP3BLXLKLW" hidden="1">#REF!</definedName>
    <definedName name="BEx7I2QYIV2ZIZKMZVPHACMFSEPY" localSheetId="18" hidden="1">List of Journal [31]Entries!$J$6</definedName>
    <definedName name="BEx7I2QYIV2ZIZKMZVPHACMFSEPY" hidden="1">List of Journal [31]Entries!$J$6</definedName>
    <definedName name="BEx7I7E9XSRRAVZ7RK7GE44SCR4M" localSheetId="18" hidden="1">#N/A</definedName>
    <definedName name="BEx7I7E9XSRRAVZ7RK7GE44SCR4M" hidden="1">#N/A</definedName>
    <definedName name="BEx7I856U87K1NUAY5P02D2D5Y2G" localSheetId="18" hidden="1">#N/A</definedName>
    <definedName name="BEx7I856U87K1NUAY5P02D2D5Y2G" hidden="1">#N/A</definedName>
    <definedName name="BEx7I9HMZ5NHOSXWS0FSXWRENDYY" localSheetId="18" hidden="1">Analysis Report All [19]Items!$H$16:$I$16</definedName>
    <definedName name="BEx7I9HMZ5NHOSXWS0FSXWRENDYY" hidden="1">Analysis Report All [19]Items!$H$16:$I$16</definedName>
    <definedName name="BEx7IEFRAJAXO40OOQ1F5G4361LZ" localSheetId="18" hidden="1">Analysis Report All [19]Items!$A$32:$B$37</definedName>
    <definedName name="BEx7IEFRAJAXO40OOQ1F5G4361LZ" hidden="1">Analysis Report All [19]Items!$A$32:$B$37</definedName>
    <definedName name="BEx7IFC530EAD6VP8ZWFT78SG9L8" localSheetId="18" hidden="1">Balance [25]Sheet!$B$27:$K$41</definedName>
    <definedName name="BEx7IFC530EAD6VP8ZWFT78SG9L8" hidden="1">Balance [25]Sheet!$B$27:$K$41</definedName>
    <definedName name="BEx7IGZEU79TT7MTVF0OH3IMV6HE" hidden="1">#REF!</definedName>
    <definedName name="BEx7IIMT782413VV5FLL97SXKJI0" hidden="1">#REF!</definedName>
    <definedName name="BEx7INQ93FDIQCBTQ3NXCGSHK6RS" localSheetId="18" hidden="1">Net [28]Sales!$B$38:$K$44</definedName>
    <definedName name="BEx7INQ93FDIQCBTQ3NXCGSHK6RS" hidden="1">Net [28]Sales!$B$38:$K$44</definedName>
    <definedName name="BEx7IV2IJ5WT7UC0UG7WP0WF2JZI" hidden="1">[15]BS!#REF!</definedName>
    <definedName name="BEx7IY7W5698HRCB8LCRV1JCHILL" localSheetId="18" hidden="1">Group Operating [22]Margin!$B$19:$K$29</definedName>
    <definedName name="BEx7IY7W5698HRCB8LCRV1JCHILL" hidden="1">Group Operating [22]Margin!$B$19:$K$29</definedName>
    <definedName name="BEx7J2EX20JDS0NFPSP9NGBCT0Q7" localSheetId="18" hidden="1">Order [16]Intake!$K$1</definedName>
    <definedName name="BEx7J2EX20JDS0NFPSP9NGBCT0Q7" hidden="1">Order [16]Intake!$K$1</definedName>
    <definedName name="BEx7J5UYVV4XICCGRYM5VNP0HZ9V" hidden="1">#REF!</definedName>
    <definedName name="BEx7J7I7SYWZZD584265GVE81HT0" localSheetId="18" hidden="1">Trade Working [26]Capital!$B$23:$K$33</definedName>
    <definedName name="BEx7J7I7SYWZZD584265GVE81HT0" hidden="1">Trade Working [26]Capital!$B$23:$K$33</definedName>
    <definedName name="BEx7J7ICKRYL0GRUQ5LBA9APDS5Q" localSheetId="18" hidden="1">List of Journal [31]Entries!$J$8</definedName>
    <definedName name="BEx7J7ICKRYL0GRUQ5LBA9APDS5Q" hidden="1">List of Journal [31]Entries!$J$8</definedName>
    <definedName name="BEx7JBEH095XIZIL013AG6TLP26K" hidden="1">#REF!</definedName>
    <definedName name="BEx7JBP8OQSQNWM9K7L3SWT6T05O" localSheetId="18" hidden="1">List of Journal [31]Entries!$F$3</definedName>
    <definedName name="BEx7JBP8OQSQNWM9K7L3SWT6T05O" hidden="1">List of Journal [31]Entries!$F$3</definedName>
    <definedName name="BEx7JMN5W7KKU51VNGRRY3MD4A0I" localSheetId="18" hidden="1">Balance [25]Sheet!$B$11:$K$21</definedName>
    <definedName name="BEx7JMN5W7KKU51VNGRRY3MD4A0I" hidden="1">Balance [25]Sheet!$B$11:$K$21</definedName>
    <definedName name="BEx7JQU6JNVBH3TZGHLQW681UQ07" localSheetId="18" hidden="1">Net [28]Sales!$B$38:$K$44</definedName>
    <definedName name="BEx7JQU6JNVBH3TZGHLQW681UQ07" hidden="1">Net [28]Sales!$B$38:$K$44</definedName>
    <definedName name="BEx7JS6O65BGZH9KPEQB4LFJ4ED9" hidden="1">#REF!</definedName>
    <definedName name="BEx7KBD81JZQ6XKA27SRRHFMNIOF" hidden="1">#REF!</definedName>
    <definedName name="BEx7KEIKWGSTLJN7QSBM316GD1GX" localSheetId="18" hidden="1">#N/A</definedName>
    <definedName name="BEx7KEIKWGSTLJN7QSBM316GD1GX" hidden="1">#N/A</definedName>
    <definedName name="BEx7KLUV62QDHK303PNSA6D74RU6" hidden="1">#REF!</definedName>
    <definedName name="BEx7KQ78880OUS6MU9UDL869F3J6" localSheetId="18" hidden="1">Analysis Report All [19]Items!$D$3:$E$3</definedName>
    <definedName name="BEx7KQ78880OUS6MU9UDL869F3J6" hidden="1">Analysis Report All [19]Items!$D$3:$E$3</definedName>
    <definedName name="BEx7KSAS8BZT6H8OQCZ5DNSTMO07" hidden="1">[15]BS!#REF!</definedName>
    <definedName name="BEx7KYWBQLVSMR7ZFNXV0SSWPJQC" localSheetId="18" hidden="1">Group Net [28]Sales!$B$19:$K$29</definedName>
    <definedName name="BEx7KYWBQLVSMR7ZFNXV0SSWPJQC" hidden="1">Group Net [28]Sales!$B$19:$K$29</definedName>
    <definedName name="BEx7L8HEYEVTATR0OG5JJO647KNI" hidden="1">[15]BS!#REF!</definedName>
    <definedName name="BEx7LAFMQ8A6SLTJNZPSXZTFLUEZ" localSheetId="18" hidden="1">Net [28]Sales!$B$37:$K$43</definedName>
    <definedName name="BEx7LAFMQ8A6SLTJNZPSXZTFLUEZ" hidden="1">Net [28]Sales!$B$37:$K$43</definedName>
    <definedName name="BEx7LEMO1SK6XLU8GDHZL0FWFH7V" localSheetId="18" hidden="1">Operating [17]Profit!$B$22:$K$32</definedName>
    <definedName name="BEx7LEMO1SK6XLU8GDHZL0FWFH7V" hidden="1">Operating [17]Profit!$B$22:$K$32</definedName>
    <definedName name="BEx7LGVI7QB30EOD7LQIN4A9GRLN" hidden="1">#REF!</definedName>
    <definedName name="BEx7LHXCT1TMU5NX83YM8IMV4MBD" hidden="1">#REF!</definedName>
    <definedName name="BEx7LTM5HIUEOSVEHUQLLA5ZCIQ8" localSheetId="18" hidden="1">List of Journal [31]Entries!$J$9</definedName>
    <definedName name="BEx7LTM5HIUEOSVEHUQLLA5ZCIQ8" hidden="1">List of Journal [31]Entries!$J$9</definedName>
    <definedName name="BEx7LVK7K18QLKOSC5ZETEC7OZI9" localSheetId="18" hidden="1">Check Closing '[27]2007'!$D$9:$H$138</definedName>
    <definedName name="BEx7LVK7K18QLKOSC5ZETEC7OZI9" hidden="1">Check Closing '[27]2007'!$D$9:$H$138</definedName>
    <definedName name="BEx7LWM0QZYA7S0AI680F25QLVGM" localSheetId="18" hidden="1">Analysis Report All [19]Items!$A$20:$B$39</definedName>
    <definedName name="BEx7LWM0QZYA7S0AI680F25QLVGM" hidden="1">Analysis Report All [19]Items!$A$20:$B$39</definedName>
    <definedName name="BEx7LXYIERHY947ZE1L96CS7R9Q7" localSheetId="18" hidden="1">#N/A</definedName>
    <definedName name="BEx7LXYIERHY947ZE1L96CS7R9Q7" hidden="1">#N/A</definedName>
    <definedName name="BEx7M07JJVPL4MKB7DCIA7EDGQQL" localSheetId="18" hidden="1">Analysis Report All [19]Items!$A$30:$B$35</definedName>
    <definedName name="BEx7M07JJVPL4MKB7DCIA7EDGQQL" hidden="1">Analysis Report All [19]Items!$A$30:$B$35</definedName>
    <definedName name="BEx7MG8OHHCUSENOGMETFC5AGV8W" localSheetId="18" hidden="1">Group [18]EBIT!$B$33:$K$39</definedName>
    <definedName name="BEx7MG8OHHCUSENOGMETFC5AGV8W" hidden="1">Group [18]EBIT!$B$33:$K$39</definedName>
    <definedName name="BEx7MJZO3UKAMJ53UWOJ5ZD4GGMQ" hidden="1">[15]BS!#REF!</definedName>
    <definedName name="BEx7MKFQ2FN3NG9WKPZ3SFOYIOSJ" localSheetId="18" hidden="1">Group Balance [25]Sheet!$B$26:$K$40</definedName>
    <definedName name="BEx7MKFQ2FN3NG9WKPZ3SFOYIOSJ" hidden="1">Group Balance [25]Sheet!$B$26:$K$40</definedName>
    <definedName name="BEx7MLMVLQV65QDZOO9JDIR5EB4C" hidden="1">#REF!</definedName>
    <definedName name="BEx7MR13NIBA2YEXZ9YS7QU0WVQX" localSheetId="18" hidden="1">Analysis Report All Items [23]LC!$H$9:$I$9</definedName>
    <definedName name="BEx7MR13NIBA2YEXZ9YS7QU0WVQX" hidden="1">Analysis Report All Items [23]LC!$H$9:$I$9</definedName>
    <definedName name="BEx7NUAKR7Z5A0AB0Z8EGK9DM7KY" hidden="1">#REF!</definedName>
    <definedName name="BEx8YLMWOENPIT3HJE6500TPNGMW" localSheetId="18" hidden="1">List of Journal [31]Entries!$J$5</definedName>
    <definedName name="BEx8YLMWOENPIT3HJE6500TPNGMW" hidden="1">List of Journal [31]Entries!$J$5</definedName>
    <definedName name="BEx8ZEPIOGOPYCBX62VMCS7EMF6B" localSheetId="18" hidden="1">Analysis Report All [19]Items!$H$10:$I$10</definedName>
    <definedName name="BEx8ZEPIOGOPYCBX62VMCS7EMF6B" hidden="1">Analysis Report All [19]Items!$H$10:$I$10</definedName>
    <definedName name="BEx8ZWOVZ08HCTUE4ZYY1Y1EJX5N" localSheetId="18" hidden="1">Check Closing '[27]2007'!$A$20:$B$39</definedName>
    <definedName name="BEx8ZWOVZ08HCTUE4ZYY1Y1EJX5N" hidden="1">Check Closing '[27]2007'!$A$20:$B$39</definedName>
    <definedName name="BEx904S75BPRYMHF0083JF7ES4NG" hidden="1">[15]BS!#REF!</definedName>
    <definedName name="BEx90BDKF394MZMEJE0NX5PGHD3J" hidden="1">#REF!</definedName>
    <definedName name="BEx90Q7K1PB1I93Q0ZZXCH78YB0V" localSheetId="18" hidden="1">Group [30]COS!$B$8:$K$49</definedName>
    <definedName name="BEx90Q7K1PB1I93Q0ZZXCH78YB0V" hidden="1">Group [30]COS!$B$8:$K$49</definedName>
    <definedName name="BEx90R9GG3LAMGL8K2WHSS5T9KFF" hidden="1">#REF!</definedName>
    <definedName name="BEx90SGLEPPTSLFVQ73NV6O0AJE4" localSheetId="18" hidden="1">Operating [22]Margin!$B$11:$K$15</definedName>
    <definedName name="BEx90SGLEPPTSLFVQ73NV6O0AJE4" hidden="1">Operating [22]Margin!$B$11:$K$15</definedName>
    <definedName name="BEx90SRDRQQSFILIBATL9YU982PX" localSheetId="18" hidden="1">Net [28]Sales!$B$21:$J$22</definedName>
    <definedName name="BEx90SRDRQQSFILIBATL9YU982PX" hidden="1">Net [28]Sales!$B$21:$J$22</definedName>
    <definedName name="BEx90WNNXT0J4QDW4WM1NCCRT9GQ" localSheetId="18" hidden="1">Div Engineering Order [16]Intake!$B$10:$K$19</definedName>
    <definedName name="BEx90WNNXT0J4QDW4WM1NCCRT9GQ" hidden="1">Div Engineering Order [16]Intake!$B$10:$K$19</definedName>
    <definedName name="BEx9175B70QXYAU5A8DJPGZQ46L9" hidden="1">[15]BS!#REF!</definedName>
    <definedName name="BEx91AQQRTV87AO27VWHSFZAD4ZR" hidden="1">[15]BS!#REF!</definedName>
    <definedName name="BEx91B1J35FGX6QX85FQV0R8FCG5" hidden="1">[15]BS!#REF!</definedName>
    <definedName name="BEx91IU36YE350Z5OQBS3OA0BQ2U" hidden="1">#REF!</definedName>
    <definedName name="BEx91R2OWJKYU6LNPJEEB9LG5UZS" hidden="1">#REF!</definedName>
    <definedName name="BEx92A3SAMMKBB5XQUFCY321LN22" localSheetId="18" hidden="1">Group Balance [25]Sheet!$B$26:$K$40</definedName>
    <definedName name="BEx92A3SAMMKBB5XQUFCY321LN22" hidden="1">Group Balance [25]Sheet!$B$26:$K$40</definedName>
    <definedName name="BEx92AUU648H3IKGMIKW5M1HNXXD" localSheetId="18" hidden="1">Analysis Report All [19]Items!$A$18:$B$18</definedName>
    <definedName name="BEx92AUU648H3IKGMIKW5M1HNXXD" hidden="1">Analysis Report All [19]Items!$A$18:$B$18</definedName>
    <definedName name="BEx92BAWN1VHLG28Z2QHIKJ0NZMZ" localSheetId="18" hidden="1">Net [28]Sales!$B$11:$K$15</definedName>
    <definedName name="BEx92BAWN1VHLG28Z2QHIKJ0NZMZ" hidden="1">Net [28]Sales!$B$11:$K$15</definedName>
    <definedName name="BEx92CNJLTQZ8VJ9SVOPI9SU06T7" localSheetId="18" hidden="1">Business EBIT [21]Bulk!$B$10:$K$20</definedName>
    <definedName name="BEx92CNJLTQZ8VJ9SVOPI9SU06T7" hidden="1">Business EBIT [21]Bulk!$B$10:$K$20</definedName>
    <definedName name="BEx92DUPHIHBXMETLYXHWR5PY9CT" hidden="1">#REF!</definedName>
    <definedName name="BEx92ER2RMY93TZK0D9L9T3H0GI5" hidden="1">[15]BS!#REF!</definedName>
    <definedName name="BEx92HR14HQ9D5JXCSPA4SS4RT62" hidden="1">[15]BS!#REF!</definedName>
    <definedName name="BEx92HWA2D6A5EX9MFG68G0NOMSN" hidden="1">[15]BS!#REF!</definedName>
    <definedName name="BEx92PUBDIXAU1FW5ZAXECMAU0LN" hidden="1">[15]BS!#REF!</definedName>
    <definedName name="BEx939652DVM4DEHE66NR00P25AE" localSheetId="18" hidden="1">Analysis Report All [19]Items!$H$9:$I$9</definedName>
    <definedName name="BEx939652DVM4DEHE66NR00P25AE" hidden="1">Analysis Report All [19]Items!$H$9:$I$9</definedName>
    <definedName name="BEx93EV60DMW78BMU0MIM87IPK8E" hidden="1">[15]BS!#REF!</definedName>
    <definedName name="BEx93LM04P1K1UDEFRC4BNSA9984" localSheetId="18" hidden="1">Analysis Report All [19]Items!$J$6</definedName>
    <definedName name="BEx93LM04P1K1UDEFRC4BNSA9984" hidden="1">Analysis Report All [19]Items!$J$6</definedName>
    <definedName name="BEx93M7FSHP50OG34A4W8W8DF12U" hidden="1">[15]BS!#REF!</definedName>
    <definedName name="BEx942UCO2R2W597218WK3ZLSCOF" localSheetId="18" hidden="1">Operating [17]Profit!$J$1</definedName>
    <definedName name="BEx942UCO2R2W597218WK3ZLSCOF" hidden="1">Operating [17]Profit!$J$1</definedName>
    <definedName name="BEx94L9TBK45AUQSX1IUZ86U1GPQ" hidden="1">[15]BS!#REF!</definedName>
    <definedName name="BEx94MX4D1UFVSAD84YUGCBLB8EB" localSheetId="18" hidden="1">Business EBIT [32]PGP!$B$10</definedName>
    <definedName name="BEx94MX4D1UFVSAD84YUGCBLB8EB" hidden="1">Business EBIT [32]PGP!$B$10</definedName>
    <definedName name="BEx94N2JFLB54M07BPK3KKBHFGV4" hidden="1">#REF!</definedName>
    <definedName name="BEx94NYWLNTRPIKAAVLONVBQDXIE" localSheetId="18" hidden="1">Analysis Report All [19]Items!$J$5</definedName>
    <definedName name="BEx94NYWLNTRPIKAAVLONVBQDXIE" hidden="1">Analysis Report All [19]Items!$J$5</definedName>
    <definedName name="BEx94OF16CDGNAM0SNN7V10KUCUD" localSheetId="18" hidden="1">Analysis Report All [19]Items!$H$8:$I$8</definedName>
    <definedName name="BEx94OF16CDGNAM0SNN7V10KUCUD" hidden="1">Analysis Report All [19]Items!$H$8:$I$8</definedName>
    <definedName name="BEx94UKAZ44XUOHLQNBW2FU90YN9" localSheetId="18" hidden="1">Analysis Report All [19]Items!$J$5</definedName>
    <definedName name="BEx94UKAZ44XUOHLQNBW2FU90YN9" hidden="1">Analysis Report All [19]Items!$J$5</definedName>
    <definedName name="BEx94YB4EGUE4H31B6SRSGKC0WH2" localSheetId="18" hidden="1">List of Journal [31]Entries!$H$8:$I$8</definedName>
    <definedName name="BEx94YB4EGUE4H31B6SRSGKC0WH2" hidden="1">List of Journal [31]Entries!$H$8:$I$8</definedName>
    <definedName name="BEx9581TYVI2M5TT4ISDAJV4W7Z6" hidden="1">[15]BS!#REF!</definedName>
    <definedName name="BEx95CZS60IQW763SWKD0DOQSQS0" hidden="1">#REF!</definedName>
    <definedName name="BEx95CZSW1N31O1D3A0RFGRNAIUD" localSheetId="18" hidden="1">Analysis Report All [19]Items!$J$16</definedName>
    <definedName name="BEx95CZSW1N31O1D3A0RFGRNAIUD" hidden="1">Analysis Report All [19]Items!$J$16</definedName>
    <definedName name="BEx95IZLJLG6QM9AO6GD148SVZCX" localSheetId="18" hidden="1">Analysis Report All [19]Items!$J$13</definedName>
    <definedName name="BEx95IZLJLG6QM9AO6GD148SVZCX" hidden="1">Analysis Report All [19]Items!$J$13</definedName>
    <definedName name="BEx95JVY7YGXGRM1EPIE1RQ28N3E" localSheetId="18" hidden="1">Operating [22]Margin!$B$21:$J$22</definedName>
    <definedName name="BEx95JVY7YGXGRM1EPIE1RQ28N3E" hidden="1">Operating [22]Margin!$B$21:$J$22</definedName>
    <definedName name="BEx95QMT10Y1F80MV7LXWW77BEDZ" localSheetId="18" hidden="1">Analysis Report All [19]Items!$J$12</definedName>
    <definedName name="BEx95QMT10Y1F80MV7LXWW77BEDZ" hidden="1">Analysis Report All [19]Items!$J$12</definedName>
    <definedName name="BEx95SVNO8VDLZ6HGP363YZ4WKK0" hidden="1">#REF!</definedName>
    <definedName name="BEx95U89DZZSVO39TGS62CX8G9N4" hidden="1">[15]BS!#REF!</definedName>
    <definedName name="BEx95Y4I3CZF3NNJCPGMKEDKBJPF" localSheetId="18" hidden="1">List of Journal [31]Entries!$J$5</definedName>
    <definedName name="BEx95Y4I3CZF3NNJCPGMKEDKBJPF" hidden="1">List of Journal [31]Entries!$J$5</definedName>
    <definedName name="BEx962BG8AVRGG6OJ8PWQ3I4D0PG" hidden="1">#REF!</definedName>
    <definedName name="BEx96C7H99K3Y7SKEOEABDR2I3GM" localSheetId="18" hidden="1">Analysis Report All [19]Items!$J$9</definedName>
    <definedName name="BEx96C7H99K3Y7SKEOEABDR2I3GM" hidden="1">Analysis Report All [19]Items!$J$9</definedName>
    <definedName name="BEx96RCFAL198Q44AJLR9T2VPIFY" localSheetId="18" hidden="1">Analysis Report All [19]Items!$E$3</definedName>
    <definedName name="BEx96RCFAL198Q44AJLR9T2VPIFY" hidden="1">Analysis Report All [19]Items!$E$3</definedName>
    <definedName name="BEx96SUFKHHFE8XQ6UUO6ILDOXHO" hidden="1">[15]BS!#REF!</definedName>
    <definedName name="BEx977TOZ216BO97ZZSXZT5FHZGO" hidden="1">#REF!</definedName>
    <definedName name="BEx97H9O1NAKAPK4MX4PKO34ICL5" hidden="1">[15]BS!#REF!</definedName>
    <definedName name="BEx97I0LDV6OS07O3NHNXWXRUDTL" localSheetId="18" hidden="1">Order [16]Intake!$K$1</definedName>
    <definedName name="BEx97I0LDV6OS07O3NHNXWXRUDTL" hidden="1">Order [16]Intake!$K$1</definedName>
    <definedName name="BEx97KV4PPS460AXZDHHY935I2WH" localSheetId="18" hidden="1">Personnel in [20]FTE!$K$1</definedName>
    <definedName name="BEx97KV4PPS460AXZDHHY935I2WH" hidden="1">Personnel in [20]FTE!$K$1</definedName>
    <definedName name="BEx97R5P9V6JLKDNYEW63OTYW0L0" hidden="1">#REF!</definedName>
    <definedName name="BEx97S7FJDQH1H68CEIA028D50XC" localSheetId="18" hidden="1">List of Journal [31]Entries!$A$20:$B$50</definedName>
    <definedName name="BEx97S7FJDQH1H68CEIA028D50XC" hidden="1">List of Journal [31]Entries!$A$20:$B$50</definedName>
    <definedName name="BEx97W96N73N2VGL6Z2G6RIK80HW" hidden="1">#REF!</definedName>
    <definedName name="BEx98QIWG9FYVAZUQBYSEDZBR6J4" localSheetId="18" hidden="1">Analysis Report All [19]Items!$H$7:$I$7</definedName>
    <definedName name="BEx98QIWG9FYVAZUQBYSEDZBR6J4" hidden="1">Analysis Report All [19]Items!$H$7:$I$7</definedName>
    <definedName name="BEx990K9SI7Z3DB0PI57LWBG0WF8" localSheetId="18" hidden="1">#N/A</definedName>
    <definedName name="BEx990K9SI7Z3DB0PI57LWBG0WF8" hidden="1">#N/A</definedName>
    <definedName name="BEx995I8Q3R02VOJEXSS36TC2GM0" hidden="1">#REF!</definedName>
    <definedName name="BEx99B77I7TUSHRR4HIZ9FU2EIUT" hidden="1">[15]BS!#REF!</definedName>
    <definedName name="BEx99ROO0J7V0Q286QQ8FN2FL7IA" localSheetId="18" hidden="1">Order [16]Intake!$K$1</definedName>
    <definedName name="BEx99ROO0J7V0Q286QQ8FN2FL7IA" hidden="1">Order [16]Intake!$K$1</definedName>
    <definedName name="BEx99WBYT2D6UUC1PT7A40ENYID4" hidden="1">[15]BS!#REF!</definedName>
    <definedName name="BEx9A8RND9MZWCFOWO6C8H973W5O" localSheetId="18" hidden="1">List of Journal [31]Entries!$H$7:$I$7</definedName>
    <definedName name="BEx9A8RND9MZWCFOWO6C8H973W5O" hidden="1">List of Journal [31]Entries!$H$7:$I$7</definedName>
    <definedName name="BEx9AAEXOIK4A09V9HZF81VOCMH9" hidden="1">#REF!</definedName>
    <definedName name="BEx9ALT3JI4UBAAYWIE9YZ7Q22SG" localSheetId="18" hidden="1">Net [28]Sales!$B$22:$K$32</definedName>
    <definedName name="BEx9ALT3JI4UBAAYWIE9YZ7Q22SG" hidden="1">Net [28]Sales!$B$22:$K$32</definedName>
    <definedName name="BEx9AQR0PQ9KDQ2AI4BVZFYSFCH3" localSheetId="18" hidden="1">#N/A</definedName>
    <definedName name="BEx9AQR0PQ9KDQ2AI4BVZFYSFCH3" hidden="1">#N/A</definedName>
    <definedName name="BEx9ASZX26RGK4IOAPYAFMRNTNR4" localSheetId="18" hidden="1">Group Net [28]Sales!$B$10:$K$15</definedName>
    <definedName name="BEx9ASZX26RGK4IOAPYAFMRNTNR4" hidden="1">Group Net [28]Sales!$B$10:$K$15</definedName>
    <definedName name="BEx9B18PA3LE8G5WERQRWS2UE6UB" hidden="1">#REF!</definedName>
    <definedName name="BEx9B433OT5Z7ZXARGSTS63K1KZO" hidden="1">#REF!</definedName>
    <definedName name="BEx9B4JEPW6GSVWLEX1MGVZS2UTI" localSheetId="18" hidden="1">Group [18]EBIT!$B$19:$K$29</definedName>
    <definedName name="BEx9B4JEPW6GSVWLEX1MGVZS2UTI" hidden="1">Group [18]EBIT!$B$19:$K$29</definedName>
    <definedName name="BEx9B917EUP13X6FQ3NPQL76XM5V" hidden="1">[15]BS!#REF!</definedName>
    <definedName name="BEx9BAJ5WYEQ623HUT9NNCMP3RUG" hidden="1">[15]BS!#REF!</definedName>
    <definedName name="BEx9BE4NYQMVL9YQQ11ICPCVV9C1" localSheetId="18" hidden="1">Group Balance [25]Sheet!$B$26:$K$40</definedName>
    <definedName name="BEx9BE4NYQMVL9YQQ11ICPCVV9C1" hidden="1">Group Balance [25]Sheet!$B$26:$K$40</definedName>
    <definedName name="BEx9BEKQK5M5EWEVEWALY83IJBS6" localSheetId="18" hidden="1">Net [28]Sales!$B$11:$K$16</definedName>
    <definedName name="BEx9BEKQK5M5EWEVEWALY83IJBS6" hidden="1">Net [28]Sales!$B$11:$K$16</definedName>
    <definedName name="BEx9BG856CPCOPKZV8UL71OF8YP3" hidden="1">#REF!</definedName>
    <definedName name="BEx9BG86AOGE4GZJ68IEY7U2GA14" localSheetId="18" hidden="1">Analysis Report All [19]Items!$H$5:$I$5</definedName>
    <definedName name="BEx9BG86AOGE4GZJ68IEY7U2GA14" hidden="1">Analysis Report All [19]Items!$H$5:$I$5</definedName>
    <definedName name="BEx9BWPETBVYV1B3D35B3P0X44EU" localSheetId="18" hidden="1">Group Net [28]Sales!$B$33:$K$39</definedName>
    <definedName name="BEx9BWPETBVYV1B3D35B3P0X44EU" hidden="1">Group Net [28]Sales!$B$33:$K$39</definedName>
    <definedName name="BEx9C1SV1WQFDZCK2Y8DSWYK0WGN" hidden="1">#REF!</definedName>
    <definedName name="BEx9C305STDK4P7DRF41FCO5NUTQ" localSheetId="18" hidden="1">Analysis Report All [19]Items!$A$16:$B$16</definedName>
    <definedName name="BEx9C305STDK4P7DRF41FCO5NUTQ" hidden="1">Analysis Report All [19]Items!$A$16:$B$16</definedName>
    <definedName name="BEx9C4NGGV5JAMUT3M4IFEW1EE78" localSheetId="18" hidden="1">Analysis Report All [19]Items!$D$25:$I$56</definedName>
    <definedName name="BEx9C4NGGV5JAMUT3M4IFEW1EE78" hidden="1">Analysis Report All [19]Items!$D$25:$I$56</definedName>
    <definedName name="BEx9C590HJ2O31IWJB73C1HR74AI" hidden="1">[15]BS!#REF!</definedName>
    <definedName name="BEx9CIFRAG7E9HIH10RMF9BGHO6F" hidden="1">#REF!</definedName>
    <definedName name="BEx9D1BC9FT19KY0INAABNDBAMR1" hidden="1">[15]BS!#REF!</definedName>
    <definedName name="BEx9D93VMCZN4TK22N69GFFVDZOD" hidden="1">#REF!</definedName>
    <definedName name="BEx9DBCVYGJJ6NZP7BRWTK6KTM0E" localSheetId="18" hidden="1">Analysis Report All [19]Items!$J$10</definedName>
    <definedName name="BEx9DBCVYGJJ6NZP7BRWTK6KTM0E" hidden="1">Analysis Report All [19]Items!$J$10</definedName>
    <definedName name="BEx9DGLMUD15Q4KRJNJ2YGOYGHYJ" hidden="1">#REF!</definedName>
    <definedName name="BEx9DIECD9QTK389LEW9PFDP3VQ5" localSheetId="18" hidden="1">Group Net [28]Sales!$B$33:$K$39</definedName>
    <definedName name="BEx9DIECD9QTK389LEW9PFDP3VQ5" hidden="1">Group Net [28]Sales!$B$33:$K$39</definedName>
    <definedName name="BEx9DN6ZMF18Q39MPMXSDJTZQNJ3" hidden="1">[15]BS!#REF!</definedName>
    <definedName name="BEx9DO3C33IB6DA4W1E7QXYPW7TN" hidden="1">#REF!</definedName>
    <definedName name="BEx9DSAETFXGMXPAZIK5AJ5QGIQC" localSheetId="18" hidden="1">Analysis Report All [19]Items!$J$13</definedName>
    <definedName name="BEx9DSAETFXGMXPAZIK5AJ5QGIQC" hidden="1">Analysis Report All [19]Items!$J$13</definedName>
    <definedName name="BEx9DUU7HAFG6VKF3ZTWLKBPYQNQ" hidden="1">#REF!</definedName>
    <definedName name="BEx9DYFP6P4GR0BNCGMMS5K4U0A7" localSheetId="18" hidden="1">Group Balance [25]Sheet!$B$10</definedName>
    <definedName name="BEx9DYFP6P4GR0BNCGMMS5K4U0A7" hidden="1">Group Balance [25]Sheet!$B$10</definedName>
    <definedName name="BEx9DYFPJPOZNTT40MX0WL25H87H" hidden="1">#REF!</definedName>
    <definedName name="BEx9E14TDNSEMI784W0OTIEQMWN6" hidden="1">[15]BS!#REF!</definedName>
    <definedName name="BEx9EB663I1679ZHKUMAW7S6F8T0" localSheetId="18" hidden="1">Net [28]Sales!$B$11:$K$16</definedName>
    <definedName name="BEx9EB663I1679ZHKUMAW7S6F8T0" hidden="1">Net [28]Sales!$B$11:$K$16</definedName>
    <definedName name="BEx9EE62Z85A3299HT25S2V89TBV" localSheetId="18" hidden="1">#N/A</definedName>
    <definedName name="BEx9EE62Z85A3299HT25S2V89TBV" hidden="1">#N/A</definedName>
    <definedName name="BEx9EI2BX4DS80YZZOY4W3NKRE66" localSheetId="18" hidden="1">Personnel in [20]FTE!$K$1</definedName>
    <definedName name="BEx9EI2BX4DS80YZZOY4W3NKRE66" hidden="1">Personnel in [20]FTE!$K$1</definedName>
    <definedName name="BEx9EMK6HAJJMVYZTN5AUIV7O1E6" hidden="1">[15]BS!#REF!</definedName>
    <definedName name="BEx9ENRCIYC6OGG504ELBEGEHB6I" localSheetId="18" hidden="1">Analysis Report All [19]Items!$H$6:$I$6</definedName>
    <definedName name="BEx9ENRCIYC6OGG504ELBEGEHB6I" hidden="1">Analysis Report All [19]Items!$H$6:$I$6</definedName>
    <definedName name="BEx9EV3KVUWNFZ5OJ98CRJKFNMEQ" localSheetId="18" hidden="1">Analysis Report All [19]Items!$A$20:$B$39</definedName>
    <definedName name="BEx9EV3KVUWNFZ5OJ98CRJKFNMEQ" hidden="1">Analysis Report All [19]Items!$A$20:$B$39</definedName>
    <definedName name="BEx9F01PP5S2LFAM4YMSI0Z6WQJ8" localSheetId="18" hidden="1">Analysis Report All [19]Items!$H$15:$I$15</definedName>
    <definedName name="BEx9F01PP5S2LFAM4YMSI0Z6WQJ8" hidden="1">Analysis Report All [19]Items!$H$15:$I$15</definedName>
    <definedName name="BEx9F0HSY1PQ3KCEKRLJT6DQHU3Z" localSheetId="18" hidden="1">List of Journal [31]Entries!$H$5:$I$5</definedName>
    <definedName name="BEx9F0HSY1PQ3KCEKRLJT6DQHU3Z" hidden="1">List of Journal [31]Entries!$H$5:$I$5</definedName>
    <definedName name="BEx9F0Y2ESUNE3U7TQDLMPE9BO67" hidden="1">[15]BS!#REF!</definedName>
    <definedName name="BEx9F5W18ZGFOKGRE8PR6T1MO6GT" hidden="1">[15]BS!#REF!</definedName>
    <definedName name="BEx9F78N4HY0XFGBQ4UJRD52L1EI" hidden="1">[15]BS!#REF!</definedName>
    <definedName name="BEx9FJTSRCZ3ZXT3QVBJT5NF8T7V" hidden="1">[15]BS!#REF!</definedName>
    <definedName name="BEx9FP2JXXIIP6S5PUCRH56XP26Q" hidden="1">#REF!</definedName>
    <definedName name="BEx9FPO5JKD9O7S36SDATMTAST6E" localSheetId="18" hidden="1">Net [28]Sales!$B$21:$K$31</definedName>
    <definedName name="BEx9FPO5JKD9O7S36SDATMTAST6E" hidden="1">Net [28]Sales!$B$21:$K$31</definedName>
    <definedName name="BEx9FU5Z09GCR9F4ZPCXB3UIBZ6Z" hidden="1">#REF!</definedName>
    <definedName name="BEx9G3B06A6X8YG28AK7698LUCLV" localSheetId="18" hidden="1">Group [18]EBIT!$B$33:$K$39</definedName>
    <definedName name="BEx9G3B06A6X8YG28AK7698LUCLV" hidden="1">Group [18]EBIT!$B$33:$K$39</definedName>
    <definedName name="BEx9G7YBZIHI9B3TYXXP9Z68M1HB" localSheetId="18" hidden="1">#N/A</definedName>
    <definedName name="BEx9G7YBZIHI9B3TYXXP9Z68M1HB" hidden="1">#N/A</definedName>
    <definedName name="BEx9GCQXO48Y4K3AZ9Z7CANBDNR8" localSheetId="18" hidden="1">Group Balance [25]Sheet!$B$26:$K$40</definedName>
    <definedName name="BEx9GCQXO48Y4K3AZ9Z7CANBDNR8" hidden="1">Group Balance [25]Sheet!$B$26:$K$40</definedName>
    <definedName name="BEx9GGY04V0ZWI6O9KZH4KSBB389" hidden="1">[15]BS!#REF!</definedName>
    <definedName name="BEx9GXFA5A5N0I6NPZVOCKJ826D6" localSheetId="18" hidden="1">Trade Working [26]Capital!$B$11:$K$17</definedName>
    <definedName name="BEx9GXFA5A5N0I6NPZVOCKJ826D6" hidden="1">Trade Working [26]Capital!$B$11:$K$17</definedName>
    <definedName name="BEx9H167SLG00G5RYD6TQGODP7TR" localSheetId="18" hidden="1">Business EBIT [32]PGP!$B$10</definedName>
    <definedName name="BEx9H167SLG00G5RYD6TQGODP7TR" hidden="1">Business EBIT [32]PGP!$B$10</definedName>
    <definedName name="BEx9H70KMPZ6D2DDQ0DA9ZQAAP83" localSheetId="18" hidden="1">Analysis Report All [19]Items!$J$16</definedName>
    <definedName name="BEx9H70KMPZ6D2DDQ0DA9ZQAAP83" hidden="1">Analysis Report All [19]Items!$J$16</definedName>
    <definedName name="BEx9HA0L7F48OY7SJQUTO86BOX28" localSheetId="18" hidden="1">Analysis Report All [19]Items!$D$25:$I$56</definedName>
    <definedName name="BEx9HA0L7F48OY7SJQUTO86BOX28" hidden="1">Analysis Report All [19]Items!$D$25:$I$56</definedName>
    <definedName name="BEx9HCV03U88ITOSGBKI2SAKUKNS" hidden="1">#REF!</definedName>
    <definedName name="BEx9HD0HSH607N8ILJZ1OSH7QMSJ" localSheetId="18" hidden="1">#N/A</definedName>
    <definedName name="BEx9HD0HSH607N8ILJZ1OSH7QMSJ" hidden="1">#N/A</definedName>
    <definedName name="BEx9HH22I0U8MZBGKE6BHAYJU1XP" hidden="1">#REF!</definedName>
    <definedName name="BEx9HIEPUVP3AQ6ESO38F8TRCWXY" hidden="1">'[29]SOCE 2012'!#REF!</definedName>
    <definedName name="BEx9HKCSDTJ7Q5BPZO3AWBMI8AFS" hidden="1">#REF!</definedName>
    <definedName name="BEx9HQNCEC8VN0ZUOXG2NOEVOA50" hidden="1">#REF!</definedName>
    <definedName name="BEx9HSG2YDJ9AW9RP6KNYFQ9ZGTM" localSheetId="18" hidden="1">Check Closing '[27]2007'!$A$20:$B$23</definedName>
    <definedName name="BEx9HSG2YDJ9AW9RP6KNYFQ9ZGTM" hidden="1">Check Closing '[27]2007'!$A$20:$B$23</definedName>
    <definedName name="BEx9I8XIG7E5NB48QQHXP23FIN60" hidden="1">[15]BS!#REF!</definedName>
    <definedName name="BEx9IA9Z2F0XTWL9X3VVORSJ3EST" localSheetId="18" hidden="1">Net [28]Sales!$B$11:$K$16</definedName>
    <definedName name="BEx9IA9Z2F0XTWL9X3VVORSJ3EST" hidden="1">Net [28]Sales!$B$11:$K$16</definedName>
    <definedName name="BEx9IAFG94PW4D9534CCPKWMCVJM" localSheetId="18" hidden="1">Balance [25]Sheet!$K$1</definedName>
    <definedName name="BEx9IAFG94PW4D9534CCPKWMCVJM" hidden="1">Balance [25]Sheet!$K$1</definedName>
    <definedName name="BEx9IKX3ANY9AVEC8VV8OYFQ9PQL" hidden="1">#REF!</definedName>
    <definedName name="BEx9ILD6OVW5F1IO5NHRT2RJ7K4K" localSheetId="18" hidden="1">Analysis Report All [19]Items!$D$12:$I$42</definedName>
    <definedName name="BEx9ILD6OVW5F1IO5NHRT2RJ7K4K" hidden="1">Analysis Report All [19]Items!$D$12:$I$42</definedName>
    <definedName name="BEx9ISK5JFKTTWF7M3LSZOM3KR0O" localSheetId="18" hidden="1">Balance [25]Sheet!$B$11:$K$21</definedName>
    <definedName name="BEx9ISK5JFKTTWF7M3LSZOM3KR0O" hidden="1">Balance [25]Sheet!$B$11:$K$21</definedName>
    <definedName name="BEx9IXCSPSZC80YZUPRCYTG326KV" hidden="1">[15]BS!#REF!</definedName>
    <definedName name="BEx9IZ5IK0UBVVAN3GSJJ3NESTUU" localSheetId="18" hidden="1">Operating [22]Margin!$B$22:$K$32</definedName>
    <definedName name="BEx9IZ5IK0UBVVAN3GSJJ3NESTUU" hidden="1">Operating [22]Margin!$B$22:$K$32</definedName>
    <definedName name="BEx9J500A0BV0SKXT0Z2GOZWNTAW" localSheetId="18" hidden="1">Trade Working [26]Capital!$B$23:$K$33</definedName>
    <definedName name="BEx9J500A0BV0SKXT0Z2GOZWNTAW" hidden="1">Trade Working [26]Capital!$B$23:$K$33</definedName>
    <definedName name="BEx9JAJHVU3TZ1GEWD5409D0V223" localSheetId="18" hidden="1">List of Journal [31]Entries!$A$17:$B$17</definedName>
    <definedName name="BEx9JAJHVU3TZ1GEWD5409D0V223" hidden="1">List of Journal [31]Entries!$A$17:$B$17</definedName>
    <definedName name="BEx9JBFWEC96IM7KFYRQYH07IB82" localSheetId="18" hidden="1">#N/A</definedName>
    <definedName name="BEx9JBFWEC96IM7KFYRQYH07IB82" hidden="1">#N/A</definedName>
    <definedName name="BEx9JDU8QETUVHW5U6B4AEOBVDB9" hidden="1">#REF!</definedName>
    <definedName name="BEx9JJTZKVUJAVPTRE0RAVTEH41G" hidden="1">[15]BS!#REF!</definedName>
    <definedName name="BExAW0M9CHM4QU4A4K6I93GRY6LV" localSheetId="18" hidden="1">Check Closing '[27]2007'!$D$12:$I$42</definedName>
    <definedName name="BExAW0M9CHM4QU4A4K6I93GRY6LV" hidden="1">Check Closing '[27]2007'!$D$12:$I$42</definedName>
    <definedName name="BExAWAT2UJ7VBSPJYLN166F1DW0M" localSheetId="18" hidden="1">Net [28]Sales!$B$11:$K$16</definedName>
    <definedName name="BExAWAT2UJ7VBSPJYLN166F1DW0M" hidden="1">Net [28]Sales!$B$11:$K$16</definedName>
    <definedName name="BExAX0L088OL0Y6XHDUP0JX5DDYN" localSheetId="18" hidden="1">Net Sales [36]Electronics!$B$10:$K$20</definedName>
    <definedName name="BExAX0L088OL0Y6XHDUP0JX5DDYN" hidden="1">Net Sales [36]Electronics!$B$10:$K$20</definedName>
    <definedName name="BExAX4MLGKCP6DXXDDHPQRAJKB8J" localSheetId="18" hidden="1">Net [28]Sales!$B$11:$K$16</definedName>
    <definedName name="BExAX4MLGKCP6DXXDDHPQRAJKB8J" hidden="1">Net [28]Sales!$B$11:$K$16</definedName>
    <definedName name="BExAX9F7HYYFS2QZME71K0B468KS" hidden="1">#REF!</definedName>
    <definedName name="BExAXB7XR4HCJQL7GZG4HASKRJPV" localSheetId="18" hidden="1">Check Closing '[27]2007'!$A$45:$B$97</definedName>
    <definedName name="BExAXB7XR4HCJQL7GZG4HASKRJPV" hidden="1">Check Closing '[27]2007'!$A$45:$B$97</definedName>
    <definedName name="BExAXF9NROHO07E6XMSRUVJ8U060" hidden="1">#REF!</definedName>
    <definedName name="BExAXLESPNPU474UIQ2O8T1FMMXL" hidden="1">#REF!</definedName>
    <definedName name="BExAXPGIXOKTQ06HN6PBGZAHM2SA" localSheetId="18" hidden="1">Personnel in [20]FTE!$B$11:$K$15</definedName>
    <definedName name="BExAXPGIXOKTQ06HN6PBGZAHM2SA" hidden="1">Personnel in [20]FTE!$B$11:$K$15</definedName>
    <definedName name="BExAXQCXBPG7Q695XIGMCYAW7I8A" localSheetId="18" hidden="1">Analysis Report All [19]Items!$D$5:$F$24</definedName>
    <definedName name="BExAXQCXBPG7Q695XIGMCYAW7I8A" hidden="1">Analysis Report All [19]Items!$D$5:$F$24</definedName>
    <definedName name="BExAXWCOFZTBCUBGMB8VZP2I1J1G" hidden="1">[15]BS!#REF!</definedName>
    <definedName name="BExAY0UCRVE0S23O41DVX0PUW4DS" hidden="1">[15]BS!#REF!</definedName>
    <definedName name="BExAY3UFELWPH8XX4EE2JJ98VA43" localSheetId="18" hidden="1">Operating [22]Margin!$B$11:$K$16</definedName>
    <definedName name="BExAY3UFELWPH8XX4EE2JJ98VA43" hidden="1">Operating [22]Margin!$B$11:$K$16</definedName>
    <definedName name="BExAY5CEGJYOV6KB3OY4N5HLDTRC" hidden="1">#REF!</definedName>
    <definedName name="BExAYHMLXGGO25P8HYB2S75DEB4F" hidden="1">[15]BS!#REF!</definedName>
    <definedName name="BExAYKH6O37V91U5EJDYF8BLSSIM" hidden="1">#REF!</definedName>
    <definedName name="BExAYP4GMBLPZNON6DYNAP2IMY4N" localSheetId="18" hidden="1">#N/A</definedName>
    <definedName name="BExAYP4GMBLPZNON6DYNAP2IMY4N" hidden="1">#N/A</definedName>
    <definedName name="BExAYPPWJPWDKU59O051WMGB7O0J" hidden="1">[15]BS!#REF!</definedName>
    <definedName name="BExAYY9H9COOT46HJLPVDLTO12UL" hidden="1">[15]BS!#REF!</definedName>
    <definedName name="BExAYZ0ED8Z9CGZYWGHHNPAEVKPC" localSheetId="18" hidden="1">Analysis Report All [19]Items!$D$3:$E$3</definedName>
    <definedName name="BExAYZ0ED8Z9CGZYWGHHNPAEVKPC" hidden="1">Analysis Report All [19]Items!$D$3:$E$3</definedName>
    <definedName name="BExAZ3YIYVCJD37Y2VUCXYESMJJ8" localSheetId="18" hidden="1">Net [28]Sales!$B$36:$S$38</definedName>
    <definedName name="BExAZ3YIYVCJD37Y2VUCXYESMJJ8" hidden="1">Net [28]Sales!$B$36:$S$38</definedName>
    <definedName name="BExAZ9YAPRY1ZSG2IIGCBJLF1NND" localSheetId="18" hidden="1">Net [28]Sales!$B$11:$J$12</definedName>
    <definedName name="BExAZ9YAPRY1ZSG2IIGCBJLF1NND" hidden="1">Net [28]Sales!$B$11:$J$12</definedName>
    <definedName name="BExAZAJV6FZ0VFIZL0QPC6Y47HGI" localSheetId="18" hidden="1">Net Sales [32]PGP!$B$10:$K$20</definedName>
    <definedName name="BExAZAJV6FZ0VFIZL0QPC6Y47HGI" hidden="1">Net Sales [32]PGP!$B$10:$K$20</definedName>
    <definedName name="BExAZBASETKXXAYJB48C1RLXNOEY" hidden="1">#REF!</definedName>
    <definedName name="BExAZF70ZWYMN7VSPMCXAQF30J90" hidden="1">#REF!</definedName>
    <definedName name="BExAZLHLST9OP89R1HJMC1POQG8H" hidden="1">[15]BS!#REF!</definedName>
    <definedName name="BExAZTFG4SJRG4TW6JXRF7N08JFI" hidden="1">[15]BS!#REF!</definedName>
    <definedName name="BExAZTVQC06NRZMA46QIC76UGNBU" localSheetId="18" hidden="1">Net [28]Sales!$K$1</definedName>
    <definedName name="BExAZTVQC06NRZMA46QIC76UGNBU" hidden="1">Net [28]Sales!$K$1</definedName>
    <definedName name="BExAZXH74ZCI4TZ65ZMYRNHY25W1" localSheetId="18" hidden="1">Analysis Report All [19]Items!$D$5:$I$11</definedName>
    <definedName name="BExAZXH74ZCI4TZ65ZMYRNHY25W1" hidden="1">Analysis Report All [19]Items!$D$5:$I$11</definedName>
    <definedName name="BExB03XA0LJMB020FOXWUNTHUM42" localSheetId="18" hidden="1">Trade Working [26]Capital!$B$11:$K$18</definedName>
    <definedName name="BExB03XA0LJMB020FOXWUNTHUM42" hidden="1">Trade Working [26]Capital!$B$11:$K$18</definedName>
    <definedName name="BExB07D89CX9JUE9LSZA9QZ5UA6F" localSheetId="18" hidden="1">Net [28]Sales!$B$21:$K$31</definedName>
    <definedName name="BExB07D89CX9JUE9LSZA9QZ5UA6F" hidden="1">Net [28]Sales!$B$21:$K$31</definedName>
    <definedName name="BExB0AD667KK4HV6CB5SI4FL91F8" localSheetId="18" hidden="1">Analysis Report All [19]Items!$H$12:$I$12</definedName>
    <definedName name="BExB0AD667KK4HV6CB5SI4FL91F8" hidden="1">Analysis Report All [19]Items!$H$12:$I$12</definedName>
    <definedName name="BExB0AD6OK6KB1SQW38WIDQMWL2Z" hidden="1">#REF!</definedName>
    <definedName name="BExB0FRDEYDEUEAB1W8KD6D965XA" hidden="1">[15]BS!#REF!</definedName>
    <definedName name="BExB0KJZ64BVGN2J5AWEEUCLQBBY" localSheetId="18" hidden="1">Balance [25]Sheet!$K$1</definedName>
    <definedName name="BExB0KJZ64BVGN2J5AWEEUCLQBBY" hidden="1">Balance [25]Sheet!$K$1</definedName>
    <definedName name="BExB0KPCN7YJORQAYUCF4YKIKPMC" hidden="1">[15]BS!#REF!</definedName>
    <definedName name="BExB0VHRBBP9J5HY7M2X170UOIB3" localSheetId="18" hidden="1">Net [28]Sales!$B$37:$K$43</definedName>
    <definedName name="BExB0VHRBBP9J5HY7M2X170UOIB3" hidden="1">Net [28]Sales!$B$37:$K$43</definedName>
    <definedName name="BExB0VN8I1DSMRW2QZJMQB2AV8XD" localSheetId="18" hidden="1">Operating [17]Profit!$B$21:$K$31</definedName>
    <definedName name="BExB0VN8I1DSMRW2QZJMQB2AV8XD" hidden="1">Operating [17]Profit!$B$21:$K$31</definedName>
    <definedName name="BExB0YXW7J29O5PYCRCVWX6LGPA1" localSheetId="18" hidden="1">Net [28]Sales!$K$1</definedName>
    <definedName name="BExB0YXW7J29O5PYCRCVWX6LGPA1" hidden="1">Net [28]Sales!$K$1</definedName>
    <definedName name="BExB10L5W5Q9ZI4CQ0TEHB24BM0R" hidden="1">[15]BS!#REF!</definedName>
    <definedName name="BExB1HDDM3Y7ZZEPGZ27OHZFV0S1" localSheetId="18" hidden="1">Gross Profit bef. Distr. [21]Bulk!$B$10:$K$20</definedName>
    <definedName name="BExB1HDDM3Y7ZZEPGZ27OHZFV0S1" hidden="1">Gross Profit bef. Distr. [21]Bulk!$B$10:$K$20</definedName>
    <definedName name="BExB1TI9ODIS2HGR2IWKFU3LSFUE" hidden="1">[15]BS!#REF!</definedName>
    <definedName name="BExB1UUX4UXPRZFNUPDKL3UREK76" localSheetId="18" hidden="1">Net Sales [21]Bulk!$B$8:$K$18</definedName>
    <definedName name="BExB1UUX4UXPRZFNUPDKL3UREK76" hidden="1">Net Sales [21]Bulk!$B$8:$K$18</definedName>
    <definedName name="BExB26E8JF1L3I2ANCB95DX3B444" hidden="1">#REF!</definedName>
    <definedName name="BExB2AW3U9BCVWTIP3TYIK6WOA21" hidden="1">#REF!</definedName>
    <definedName name="BExB2IDUR5XL53OMJAYMR5MIN7O6" localSheetId="18" hidden="1">#N/A</definedName>
    <definedName name="BExB2IDUR5XL53OMJAYMR5MIN7O6" hidden="1">#N/A</definedName>
    <definedName name="BExB2K1389NS5PDY9VAWU0QMGV8W" localSheetId="18" hidden="1">Analysis Report All [19]Items!$H$13:$I$13</definedName>
    <definedName name="BExB2K1389NS5PDY9VAWU0QMGV8W" hidden="1">Analysis Report All [19]Items!$H$13:$I$13</definedName>
    <definedName name="BExB2K1AV4PGNS1O6C7D7AO411AX" hidden="1">[15]BS!#REF!</definedName>
    <definedName name="BExB2KC2KH3O9WUTWWDBCUFR7RZH" localSheetId="18" hidden="1">Trade Working [26]Capital!$B$11:$K$18</definedName>
    <definedName name="BExB2KC2KH3O9WUTWWDBCUFR7RZH" hidden="1">Trade Working [26]Capital!$B$11:$K$18</definedName>
    <definedName name="BExB2LDR26YYJQMYU7A7GW8PO3EM" hidden="1">#REF!</definedName>
    <definedName name="BExB2NH8CD848OX4CUG23LYE3B0J" localSheetId="18" hidden="1">Operating [22]Margin!$B$11:$K$16</definedName>
    <definedName name="BExB2NH8CD848OX4CUG23LYE3B0J" hidden="1">Operating [22]Margin!$B$11:$K$16</definedName>
    <definedName name="BExB2O2UYHKI324YE324E1N7FVIB" hidden="1">[15]BS!#REF!</definedName>
    <definedName name="BExB2Q6CXU78DZTLPLK30HE8Z12L" localSheetId="18" hidden="1">#N/A</definedName>
    <definedName name="BExB2Q6CXU78DZTLPLK30HE8Z12L" hidden="1">#N/A</definedName>
    <definedName name="BExB30IP1DNKNQ6PZ5ERUGR5MK4Z" hidden="1">[15]BS!#REF!</definedName>
    <definedName name="BExB34PKYY37SXW7T8GFDF4PSU6V" localSheetId="18" hidden="1">Analysis Report All [19]Items!$A$16:$B$16</definedName>
    <definedName name="BExB34PKYY37SXW7T8GFDF4PSU6V" hidden="1">Analysis Report All [19]Items!$A$16:$B$16</definedName>
    <definedName name="BExB3DUS1IZICUUYVFUSZK3ICB08" localSheetId="18" hidden="1">Net [28]Sales!$B$36:$R$38</definedName>
    <definedName name="BExB3DUS1IZICUUYVFUSZK3ICB08" hidden="1">Net [28]Sales!$B$36:$R$38</definedName>
    <definedName name="BExB3H5GOQAL34KVURZNPL8FFA9I" localSheetId="18" hidden="1">Balance [25]Sheet!$K$1</definedName>
    <definedName name="BExB3H5GOQAL34KVURZNPL8FFA9I" hidden="1">Balance [25]Sheet!$K$1</definedName>
    <definedName name="BExB3HAQ26GKF2PLDNCKG1FFB3B1" localSheetId="18" hidden="1">Analysis Report All [19]Items!$H$7:$I$7</definedName>
    <definedName name="BExB3HAQ26GKF2PLDNCKG1FFB3B1" hidden="1">Analysis Report All [19]Items!$H$7:$I$7</definedName>
    <definedName name="BExB3ISPDXV8VQNUQZCJYRO3HMST" hidden="1">#REF!</definedName>
    <definedName name="BExB40MRLKZCA1REVRHH10URVODY" localSheetId="18" hidden="1">Analysis Report All [19]Items!$H$16:$I$16</definedName>
    <definedName name="BExB40MRLKZCA1REVRHH10URVODY" hidden="1">Analysis Report All [19]Items!$H$16:$I$16</definedName>
    <definedName name="BExB442RVBDAMSMNJI0R9TPN3GEV" hidden="1">#REF!</definedName>
    <definedName name="BExB459XJJ9TJVXGLMX10FO87Y23" localSheetId="18" hidden="1">Analysis Report All [19]Items!$J$6</definedName>
    <definedName name="BExB459XJJ9TJVXGLMX10FO87Y23" hidden="1">Analysis Report All [19]Items!$J$6</definedName>
    <definedName name="BExB4BVB4TMBCKKVJR327AUNZ1C4" hidden="1">[15]BS!#REF!</definedName>
    <definedName name="BExB4DO1V1NL2AVK5YE1RSL5RYHL" hidden="1">[15]BS!#REF!</definedName>
    <definedName name="BExB4DYU06HCGRIPBSWRCXK804UM" hidden="1">[15]BS!#REF!</definedName>
    <definedName name="BExB4LM2R9Q0N3EBYWBFT9EEEMPV" localSheetId="18" hidden="1">Net [28]Sales!$B$37:$K$43</definedName>
    <definedName name="BExB4LM2R9Q0N3EBYWBFT9EEEMPV" hidden="1">Net [28]Sales!$B$37:$K$43</definedName>
    <definedName name="BExB4OLSDD0GZELBAL3P7KAEGKB0" hidden="1">#REF!</definedName>
    <definedName name="BExB55OS2WB2O7YA61ECND1BKWGP" localSheetId="18" hidden="1">Net [28]Sales!$B$22:$K$32</definedName>
    <definedName name="BExB55OS2WB2O7YA61ECND1BKWGP" hidden="1">Net [28]Sales!$B$22:$K$32</definedName>
    <definedName name="BExB57HJ1NL0PI3ALD9PTCOTWUOV" hidden="1">#REF!</definedName>
    <definedName name="BExB58JDIHS42JZT9DJJMKA8QFCO" hidden="1">[15]BS!#REF!</definedName>
    <definedName name="BExB5CA663W3OVIV650T4G3PFYA4" hidden="1">#REF!</definedName>
    <definedName name="BExB5G6EH68AYEP1UT0GHUEL3SLN" hidden="1">[15]BS!#REF!</definedName>
    <definedName name="BExB5N2KXMIAFKPF7Q8ZGIDZBZO6" hidden="1">#REF!</definedName>
    <definedName name="BExB5QD9PY60J9ECE7JWPGYP5YSO" localSheetId="18" hidden="1">Analysis Report All [19]Items!$D$5:$F$23</definedName>
    <definedName name="BExB5QD9PY60J9ECE7JWPGYP5YSO" hidden="1">Analysis Report All [19]Items!$D$5:$F$23</definedName>
    <definedName name="BExB62NO43Y8ZL3PSBM33E8B1VJE" hidden="1">#REF!</definedName>
    <definedName name="BExB6990187HWMEHKBC9T0OUIZ8B" localSheetId="18" hidden="1">Balance [25]Sheet!$B$27:$K$41</definedName>
    <definedName name="BExB6990187HWMEHKBC9T0OUIZ8B" hidden="1">Balance [25]Sheet!$B$27:$K$41</definedName>
    <definedName name="BExB6GFYY4D9OCTXL0CCJPZ08SXS" localSheetId="18" hidden="1">Group [18]EBIT!$B$10:$K$15</definedName>
    <definedName name="BExB6GFYY4D9OCTXL0CCJPZ08SXS" hidden="1">Group [18]EBIT!$B$10:$K$15</definedName>
    <definedName name="BExB6HN3QRFPXM71MDUK21BKM7PF" hidden="1">[15]BS!#REF!</definedName>
    <definedName name="BExB6U8BOU6D18FGP0Z7O7DMOFVW" localSheetId="18" hidden="1">Group Trade Working [26]Capital!$B$10:$K$17</definedName>
    <definedName name="BExB6U8BOU6D18FGP0Z7O7DMOFVW" hidden="1">Group Trade Working [26]Capital!$B$10:$K$17</definedName>
    <definedName name="BExB6UTORE27GANN7D02B2X516HO" localSheetId="18" hidden="1">#N/A</definedName>
    <definedName name="BExB6UTORE27GANN7D02B2X516HO" hidden="1">#N/A</definedName>
    <definedName name="BExB6VKRN5I3A9JQVLMKGIC1N9F7" hidden="1">#REF!</definedName>
    <definedName name="BExB719SGNX4Y8NE6JEXC555K596" hidden="1">[15]BS!#REF!</definedName>
    <definedName name="BExB7CYL1XQQTCL3Z00TQ8GQWV9K" localSheetId="18" hidden="1">Group [24]Headcount!$B$19:$K$29</definedName>
    <definedName name="BExB7CYL1XQQTCL3Z00TQ8GQWV9K" hidden="1">Group [24]Headcount!$B$19:$K$29</definedName>
    <definedName name="BExB7Y8N03XI5S09A4D4ZWJCJ0CH" hidden="1">#REF!</definedName>
    <definedName name="BExB818IOQEOL9ET7N84QPPBQP1X" hidden="1">#REF!</definedName>
    <definedName name="BExB85VOM1N56KUD9MAFR12LATDP" localSheetId="18" hidden="1">Balance [25]Sheet!$B$11:$K$21</definedName>
    <definedName name="BExB85VOM1N56KUD9MAFR12LATDP" hidden="1">Balance [25]Sheet!$B$11:$K$21</definedName>
    <definedName name="BExB8HPRVX78LM1DS2DIM85NPR1O" localSheetId="18" hidden="1">#N/A</definedName>
    <definedName name="BExB8HPRVX78LM1DS2DIM85NPR1O" hidden="1">#N/A</definedName>
    <definedName name="BExB8IMCZQJX31E9260WW2AHF566" localSheetId="18" hidden="1">Analysis Report All [19]Items!$H$6:$I$6</definedName>
    <definedName name="BExB8IMCZQJX31E9260WW2AHF566" hidden="1">Analysis Report All [19]Items!$H$6:$I$6</definedName>
    <definedName name="BExB8OBBKT60PJNWCI6L78OXZZOI" localSheetId="18" hidden="1">Analysis Report All [19]Items!$A$18:$B$18</definedName>
    <definedName name="BExB8OBBKT60PJNWCI6L78OXZZOI" hidden="1">Analysis Report All [19]Items!$A$18:$B$18</definedName>
    <definedName name="BExB8RB9233Z2DBGW0U29LBIWEPZ" localSheetId="18" hidden="1">Balance [25]Sheet!$B$26:$K$40</definedName>
    <definedName name="BExB8RB9233Z2DBGW0U29LBIWEPZ" hidden="1">Balance [25]Sheet!$B$26:$K$40</definedName>
    <definedName name="BExB8X5JI0E32G76UJYQS0PDCDI4" hidden="1">[15]BS!#REF!</definedName>
    <definedName name="BExB91NEPV4WL99AECM3Z32VBN1P" localSheetId="18" hidden="1">Trade Working [26]Capital!$K$1</definedName>
    <definedName name="BExB91NEPV4WL99AECM3Z32VBN1P" hidden="1">Trade Working [26]Capital!$K$1</definedName>
    <definedName name="BExB94NB3GCEZZLN3MLKT5JFGMD8" localSheetId="18" hidden="1">Div Engineering Order [16]Intake!$B$10:$K$19</definedName>
    <definedName name="BExB94NB3GCEZZLN3MLKT5JFGMD8" hidden="1">Div Engineering Order [16]Intake!$B$10:$K$19</definedName>
    <definedName name="BExB97SIQCD6YHA1BPI630C98AM6" localSheetId="18" hidden="1">Analysis Report All [19]Items!$D$12:$I$42</definedName>
    <definedName name="BExB97SIQCD6YHA1BPI630C98AM6" hidden="1">Analysis Report All [19]Items!$D$12:$I$42</definedName>
    <definedName name="BExB9FL1EQ6T3J5KJRV4VDPQNZDB" hidden="1">#REF!</definedName>
    <definedName name="BExB9NOD8Q9X04HGH7LU6FP895IU" localSheetId="18" hidden="1">Analysis Report All [19]Items!$H$14:$I$14</definedName>
    <definedName name="BExB9NOD8Q9X04HGH7LU6FP895IU" hidden="1">Analysis Report All [19]Items!$H$14:$I$14</definedName>
    <definedName name="BExB9PBMUDGGZ5PM3O17OZQUD1RN" hidden="1">#REF!</definedName>
    <definedName name="BExB9VWYRA0D5S2I5XPAMIGY11Q4" hidden="1">#REF!</definedName>
    <definedName name="BExB9YWV5I9140G7QJLKNHXY0XOE" localSheetId="18" hidden="1">Net [28]Sales!$B$37:$K$43</definedName>
    <definedName name="BExB9YWV5I9140G7QJLKNHXY0XOE" hidden="1">Net [28]Sales!$B$37:$K$43</definedName>
    <definedName name="BExBA0KAHB49YECM21ZFX3ACDI3A" localSheetId="18" hidden="1">Analysis Report All [19]Items!$H$8:$I$8</definedName>
    <definedName name="BExBA0KAHB49YECM21ZFX3ACDI3A" hidden="1">Analysis Report All [19]Items!$H$8:$I$8</definedName>
    <definedName name="BExBA3UZJNSHNWU927I95MEVI510" localSheetId="18" hidden="1">Analysis Report All [19]Items!$H$6:$I$6</definedName>
    <definedName name="BExBA3UZJNSHNWU927I95MEVI510" hidden="1">Analysis Report All [19]Items!$H$6:$I$6</definedName>
    <definedName name="BExBAAAV7KB2RNL8TT0I5AG8I1HX" localSheetId="18" hidden="1">Net [28]Sales!$B$22:$K$32</definedName>
    <definedName name="BExBAAAV7KB2RNL8TT0I5AG8I1HX" hidden="1">Net [28]Sales!$B$22:$K$32</definedName>
    <definedName name="BExBAFJS08LOWVNXY8BKWTQEVX8U" hidden="1">'[29]SOCE 2012'!#REF!</definedName>
    <definedName name="BExBAKN7XIBAXCF9PCNVS038PCQO" hidden="1">[15]BS!#REF!</definedName>
    <definedName name="BExBAZ13D3F1DVJQ6YJ8JGUYEYJE" hidden="1">[15]BS!#REF!</definedName>
    <definedName name="BExBB2BTXN5RO296NUC8O9BZD6BR" localSheetId="18" hidden="1">Gross Profit bef. Distr. [21]Bulk!$B$10:$K$20</definedName>
    <definedName name="BExBB2BTXN5RO296NUC8O9BZD6BR" hidden="1">Gross Profit bef. Distr. [21]Bulk!$B$10:$K$20</definedName>
    <definedName name="BExBB49TO34X0PP8RL9SS1E6PK9H" localSheetId="18" hidden="1">Group Operating [17]Profit!$B$10:$K$15</definedName>
    <definedName name="BExBB49TO34X0PP8RL9SS1E6PK9H" hidden="1">Group Operating [17]Profit!$B$10:$K$15</definedName>
    <definedName name="BExBB9O1M0B01NTYWEWD0OFG15XH" localSheetId="18" hidden="1">Net [28]Sales!$B$11:$K$16</definedName>
    <definedName name="BExBB9O1M0B01NTYWEWD0OFG15XH" hidden="1">Net [28]Sales!$B$11:$K$16</definedName>
    <definedName name="BExBBUCJQRR74Q7GPWDEZXYK2KJL" hidden="1">[15]BS!#REF!</definedName>
    <definedName name="BExBBZFZ9J59NMT47MU5SKRQE6VI" localSheetId="18" hidden="1">Balance [25]Sheet!$K$1</definedName>
    <definedName name="BExBBZFZ9J59NMT47MU5SKRQE6VI" hidden="1">Balance [25]Sheet!$K$1</definedName>
    <definedName name="BExBC1OTP2K43OC1AJQSCF6J36UL" hidden="1">#REF!</definedName>
    <definedName name="BExBC54YKMVRPMV3CSCNPQW3AVF4" localSheetId="18" hidden="1">#N/A</definedName>
    <definedName name="BExBC54YKMVRPMV3CSCNPQW3AVF4" hidden="1">#N/A</definedName>
    <definedName name="BExBC731Y36KNL6OFX7B8P0H3V07" localSheetId="18" hidden="1">Order [16]Intake!$B$11:$K$20</definedName>
    <definedName name="BExBC731Y36KNL6OFX7B8P0H3V07" hidden="1">Order [16]Intake!$B$11:$K$20</definedName>
    <definedName name="BExBC78HXWXHO3XAB6E8NVTBGLJS" hidden="1">[15]BS!#REF!</definedName>
    <definedName name="BExBCLRPTWI91YX77O29DKQXE6DR" localSheetId="18" hidden="1">#N/A</definedName>
    <definedName name="BExBCLRPTWI91YX77O29DKQXE6DR" hidden="1">#N/A</definedName>
    <definedName name="BExBCMTJY5H3H7YC4UZ7O7U7DYVQ" localSheetId="18" hidden="1">Operating [17]Profit!$J$1</definedName>
    <definedName name="BExBCMTJY5H3H7YC4UZ7O7U7DYVQ" hidden="1">Operating [17]Profit!$J$1</definedName>
    <definedName name="BExBCORN2FHICTHNSUJJ39M1CLGW" localSheetId="18" hidden="1">Operating [22]Margin!$B$22:$K$32</definedName>
    <definedName name="BExBCORN2FHICTHNSUJJ39M1CLGW" hidden="1">Operating [22]Margin!$B$22:$K$32</definedName>
    <definedName name="BExBCQ9K5JDNZRXEC9TIQDR8SLJD" hidden="1">#REF!</definedName>
    <definedName name="BExBD5ULFJ54TE032MCHZI2LQ6I6" hidden="1">#REF!</definedName>
    <definedName name="BExBDJ1D3TF9OLOO8S67L84VPJZ7" localSheetId="18" hidden="1">Operating [22]Margin!$K$1</definedName>
    <definedName name="BExBDJ1D3TF9OLOO8S67L84VPJZ7" hidden="1">Operating [22]Margin!$K$1</definedName>
    <definedName name="BExBDM19ASI8P7Z66UNCD4IVBWLK" localSheetId="18" hidden="1">List of Journal [31]Entries!$J$5</definedName>
    <definedName name="BExBDM19ASI8P7Z66UNCD4IVBWLK" hidden="1">List of Journal [31]Entries!$J$5</definedName>
    <definedName name="BExBDMMULYY0YCOPPRVDNW7KZDP4" hidden="1">#REF!</definedName>
    <definedName name="BExBDTDJ7LJ39SKF63XGLG4G8LRU" localSheetId="18" hidden="1">Analysis Report All [19]Items!$H$12:$I$12</definedName>
    <definedName name="BExBDTDJ7LJ39SKF63XGLG4G8LRU" hidden="1">Analysis Report All [19]Items!$H$12:$I$12</definedName>
    <definedName name="BExBE162OSBKD30I7T1DKKPT3I9I" hidden="1">[15]BS!#REF!</definedName>
    <definedName name="BExBE57SX0U4WKFF6EA0N8KN7ORU" localSheetId="18" hidden="1">Analysis Report All [19]Items!$H$10:$I$10</definedName>
    <definedName name="BExBE57SX0U4WKFF6EA0N8KN7ORU" hidden="1">Analysis Report All [19]Items!$H$10:$I$10</definedName>
    <definedName name="BExBE99DB1Q8IJ9KS1SFWYLE6HJ1" localSheetId="18" hidden="1">Analysis Report All [19]Items!$D$3:$E$3</definedName>
    <definedName name="BExBE99DB1Q8IJ9KS1SFWYLE6HJ1" hidden="1">Analysis Report All [19]Items!$D$3:$E$3</definedName>
    <definedName name="BExBEBNPNRCM5T58ZYCY18A1Y0J9" hidden="1">#REF!</definedName>
    <definedName name="BExBEECSYAFUOZ6G76PBQXKPXKRM" localSheetId="18" hidden="1">Group Operating [17]Profit!$B$10:$K$15</definedName>
    <definedName name="BExBEECSYAFUOZ6G76PBQXKPXKRM" hidden="1">Group Operating [17]Profit!$B$10:$K$15</definedName>
    <definedName name="BExBEH1XDCYT3D9E01UPQ28XIYI9" localSheetId="18" hidden="1">List of Journal [31]Entries!$D$5:$F$33</definedName>
    <definedName name="BExBEH1XDCYT3D9E01UPQ28XIYI9" hidden="1">List of Journal [31]Entries!$D$5:$F$33</definedName>
    <definedName name="BExBEKND9OVRLP03DS6KARTUVF39" localSheetId="18" hidden="1">Analysis Report All [19]Items!$H$9:$I$9</definedName>
    <definedName name="BExBEKND9OVRLP03DS6KARTUVF39" hidden="1">Analysis Report All [19]Items!$H$9:$I$9</definedName>
    <definedName name="BExBEP57JMBJYS4DIKRGB8PYD4Y0" localSheetId="18" hidden="1">Operating [17]Profit!$B$22:$K$32</definedName>
    <definedName name="BExBEP57JMBJYS4DIKRGB8PYD4Y0" hidden="1">Operating [17]Profit!$B$22:$K$32</definedName>
    <definedName name="BExBEWMYUE6UBH5TTKE9EWNCFRCQ" localSheetId="18" hidden="1">Analysis Report All [19]Items!$J$9</definedName>
    <definedName name="BExBEWMYUE6UBH5TTKE9EWNCFRCQ" hidden="1">Analysis Report All [19]Items!$J$9</definedName>
    <definedName name="BExBF8MKROPB4Z0ACB6AZ2A5EUSO" localSheetId="18" hidden="1">Trade Working [26]Capital!$K$1</definedName>
    <definedName name="BExBF8MKROPB4Z0ACB6AZ2A5EUSO" hidden="1">Trade Working [26]Capital!$K$1</definedName>
    <definedName name="BExBFH0OUVKBKH9B90LZ55UANS75" localSheetId="18" hidden="1">Operating [17]Profit!$B$22:$K$32</definedName>
    <definedName name="BExBFH0OUVKBKH9B90LZ55UANS75" hidden="1">Operating [17]Profit!$B$22:$K$32</definedName>
    <definedName name="BExBFXSXAFIS5Z0RL602UHMRY84F" localSheetId="18" hidden="1">Analysis Report All [19]Items!$F$3</definedName>
    <definedName name="BExBFXSXAFIS5Z0RL602UHMRY84F" hidden="1">Analysis Report All [19]Items!$F$3</definedName>
    <definedName name="BExCR7Q6LDTD5CAS4ZJQRTIVEMIY" localSheetId="18" hidden="1">Analysis Report All [19]Items!$H$14:$I$14</definedName>
    <definedName name="BExCR7Q6LDTD5CAS4ZJQRTIVEMIY" hidden="1">Analysis Report All [19]Items!$H$14:$I$14</definedName>
    <definedName name="BExCRO7LUOH1FBX98XUE7FIYG0IN" localSheetId="18" hidden="1">Analysis Report All [19]Items!$D$3</definedName>
    <definedName name="BExCRO7LUOH1FBX98XUE7FIYG0IN" hidden="1">Analysis Report All [19]Items!$D$3</definedName>
    <definedName name="BExCRUT169RONG01M06DG0PHPP6A" localSheetId="18" hidden="1">Net [28]Sales!$B$22:$K$32</definedName>
    <definedName name="BExCRUT169RONG01M06DG0PHPP6A" hidden="1">Net [28]Sales!$B$22:$K$32</definedName>
    <definedName name="BExCRYP9PVCYTI5O4VVC86P9GSCU" localSheetId="18" hidden="1">Analysis Report All [19]Items!$H$5:$I$5</definedName>
    <definedName name="BExCRYP9PVCYTI5O4VVC86P9GSCU" hidden="1">Analysis Report All [19]Items!$H$5:$I$5</definedName>
    <definedName name="BExCS1EDDUEAEWHVYXHIP9I1WCJH" hidden="1">[15]BS!#REF!</definedName>
    <definedName name="BExCSEQEKP7JWR15GR67B2AK07A5" hidden="1">#REF!</definedName>
    <definedName name="BExCSL10MEK4XHAEJP0P2BP56JCC" localSheetId="18" hidden="1">Analysis Report All [19]Items!$H$8:$I$8</definedName>
    <definedName name="BExCSL10MEK4XHAEJP0P2BP56JCC" hidden="1">Analysis Report All [19]Items!$H$8:$I$8</definedName>
    <definedName name="BExCSOXAB6OYNRVFHDV0D67IAMVA" localSheetId="18" hidden="1">#N/A</definedName>
    <definedName name="BExCSOXAB6OYNRVFHDV0D67IAMVA" hidden="1">#N/A</definedName>
    <definedName name="BExCSWKIVG3U1VW3I5S25I2BYB8V" localSheetId="18" hidden="1">Trade Working [26]Capital!$B$23:$K$33</definedName>
    <definedName name="BExCSWKIVG3U1VW3I5S25I2BYB8V" hidden="1">Trade Working [26]Capital!$B$23:$K$33</definedName>
    <definedName name="BExCTLAJW939DZC240OYMCX0AOW6" localSheetId="18" hidden="1">Group Balance [25]Sheet!$B$26:$K$40</definedName>
    <definedName name="BExCTLAJW939DZC240OYMCX0AOW6" hidden="1">Group Balance [25]Sheet!$B$26:$K$40</definedName>
    <definedName name="BExCTS6QKT979I56CGJAHKVKE4VH" localSheetId="18" hidden="1">Analysis Report All [19]Items!$H$6:$I$6</definedName>
    <definedName name="BExCTS6QKT979I56CGJAHKVKE4VH" hidden="1">Analysis Report All [19]Items!$H$6:$I$6</definedName>
    <definedName name="BExCTUA8ACJVKWLQQQ788YWCB01A" localSheetId="18" hidden="1">Group Operating Profit-[22]Margin!$C$10:$X$44</definedName>
    <definedName name="BExCTUA8ACJVKWLQQQ788YWCB01A" hidden="1">Group Operating Profit-[22]Margin!$C$10:$X$44</definedName>
    <definedName name="BExCTV6L9LAFNN0X1T0H37HF23F9" hidden="1">#REF!</definedName>
    <definedName name="BExCTW8G3VCZ55S09HTUGXKB1P2M" hidden="1">[15]BS!#REF!</definedName>
    <definedName name="BExCTXKY8X3EOL3H9G3DLI1B2WIC" localSheetId="18" hidden="1">Analysis Report All [19]Items!$A$20:$B$39</definedName>
    <definedName name="BExCTXKY8X3EOL3H9G3DLI1B2WIC" hidden="1">Analysis Report All [19]Items!$A$20:$B$39</definedName>
    <definedName name="BExCU2834920JBHSPCRC4UF80OLL" hidden="1">[15]BS!#REF!</definedName>
    <definedName name="BExCU5IX8V4L0914OFI01L7LGI44" localSheetId="18" hidden="1">Group Net [28]Sales!$B$10:$K$15</definedName>
    <definedName name="BExCU5IX8V4L0914OFI01L7LGI44" hidden="1">Group Net [28]Sales!$B$10:$K$15</definedName>
    <definedName name="BExCU94FLQRG3VSHWB092J13ULSA" localSheetId="18" hidden="1">Analysis Report All [19]Items!$H$7:$I$7</definedName>
    <definedName name="BExCU94FLQRG3VSHWB092J13ULSA" hidden="1">Analysis Report All [19]Items!$H$7:$I$7</definedName>
    <definedName name="BExCUEII6B5PI6G5VOQAWLVMQOE8" localSheetId="18" hidden="1">Analysis Report All Items [23]LC!$H$10:$I$10</definedName>
    <definedName name="BExCUEII6B5PI6G5VOQAWLVMQOE8" hidden="1">Analysis Report All Items [23]LC!$H$10:$I$10</definedName>
    <definedName name="BExCUF411KX3MBHC8ICARHJJTLD2" localSheetId="18" hidden="1">Gross Profit [21]Bulk!$B$10:$K$20</definedName>
    <definedName name="BExCUF411KX3MBHC8ICARHJJTLD2" hidden="1">Gross Profit [21]Bulk!$B$10:$K$20</definedName>
    <definedName name="BExCUH7LXWRH25KSO6383UQ78VER" localSheetId="18" hidden="1">Balance [25]Sheet!$B$27:$K$41</definedName>
    <definedName name="BExCUH7LXWRH25KSO6383UQ78VER" hidden="1">Balance [25]Sheet!$B$27:$K$41</definedName>
    <definedName name="BExCUNNN3V277UH8B2JKAEHAEOD4" localSheetId="18" hidden="1">Operating [17]Profit!$B$21:$J$22</definedName>
    <definedName name="BExCUNNN3V277UH8B2JKAEHAEOD4" hidden="1">Operating [17]Profit!$B$21:$J$22</definedName>
    <definedName name="BExCUSG3KG0F4Q3HSVB17VD07020" localSheetId="18" hidden="1">Personnel in [20]FTE!$K$1</definedName>
    <definedName name="BExCUSG3KG0F4Q3HSVB17VD07020" hidden="1">Personnel in [20]FTE!$K$1</definedName>
    <definedName name="BExCV1LALYG48T0ZW3GNSZEMGVCS" hidden="1">#REF!</definedName>
    <definedName name="BExCV3JH4JF3OQ9OEFZIDMSJDBZO" localSheetId="18" hidden="1">Operating [17]Profit!$B$21:$K$31</definedName>
    <definedName name="BExCV3JH4JF3OQ9OEFZIDMSJDBZO" hidden="1">Operating [17]Profit!$B$21:$K$31</definedName>
    <definedName name="BExCV5SC0IACZA0TM9CRNCU506YU" localSheetId="18" hidden="1">#N/A</definedName>
    <definedName name="BExCV5SC0IACZA0TM9CRNCU506YU" hidden="1">#N/A</definedName>
    <definedName name="BExCVBHCCQL71K2ASA1WK0UQ681J" localSheetId="18" hidden="1">Analysis Report All [19]Items!$A$45:$B$97</definedName>
    <definedName name="BExCVBHCCQL71K2ASA1WK0UQ681J" hidden="1">Analysis Report All [19]Items!$A$45:$B$97</definedName>
    <definedName name="BExCVHH4V61RB9YD0YFBUAC46KAS" localSheetId="18" hidden="1">Analysis Report All [19]Items!$H$6:$I$6</definedName>
    <definedName name="BExCVHH4V61RB9YD0YFBUAC46KAS" hidden="1">Analysis Report All [19]Items!$H$6:$I$6</definedName>
    <definedName name="BExCVI86R31A2IOZIEBY1FJLVILD" hidden="1">[15]BS!#REF!</definedName>
    <definedName name="BExCVM9RTNA7SCGS6COUC1TBIVQW" localSheetId="18" hidden="1">#N/A</definedName>
    <definedName name="BExCVM9RTNA7SCGS6COUC1TBIVQW" hidden="1">#N/A</definedName>
    <definedName name="BExCVMQ10L3H2G5H76CMVAUKQGAM" localSheetId="18" hidden="1">#N/A</definedName>
    <definedName name="BExCVMQ10L3H2G5H76CMVAUKQGAM" hidden="1">#N/A</definedName>
    <definedName name="BExCW13R0GWJYGXZBNCPAHQN4NR2" hidden="1">[15]BS!#REF!</definedName>
    <definedName name="BExCW1PBXZQ3PG9SULQJE01XV1UX" hidden="1">#REF!</definedName>
    <definedName name="BExCWDJMUQCM22B9DROURCBUUBNX" localSheetId="18" hidden="1">Operating [17]Profit!$J$1:$L$1</definedName>
    <definedName name="BExCWDJMUQCM22B9DROURCBUUBNX" hidden="1">Operating [17]Profit!$J$1:$L$1</definedName>
    <definedName name="BExCWELB2UL9NQE5GVFNP5SKB4Q9" localSheetId="18" hidden="1">Analysis Report All [19]Items!$J$10</definedName>
    <definedName name="BExCWELB2UL9NQE5GVFNP5SKB4Q9" hidden="1">Analysis Report All [19]Items!$J$10</definedName>
    <definedName name="BExCWGE1XC96UMZHW2D3CQQX8DOK" hidden="1">#REF!</definedName>
    <definedName name="BExCWNFJ1BUOX8MCJGCQMVQ8DVIP" hidden="1">#REF!</definedName>
    <definedName name="BExCWQ4RFTRNZDE1SSFBLK59YLXP" localSheetId="18" hidden="1">#N/A</definedName>
    <definedName name="BExCWQ4RFTRNZDE1SSFBLK59YLXP" hidden="1">#N/A</definedName>
    <definedName name="BExCWSTWA1PD30B7UX1XM7ZEDTF7" localSheetId="18" hidden="1">#N/A</definedName>
    <definedName name="BExCWSTWA1PD30B7UX1XM7ZEDTF7" hidden="1">#N/A</definedName>
    <definedName name="BExCWWVHY5QQUCWH9ENORJMQLXWH" localSheetId="18" hidden="1">Net [28]Sales!$B$11:$K$16</definedName>
    <definedName name="BExCWWVHY5QQUCWH9ENORJMQLXWH" hidden="1">Net [28]Sales!$B$11:$K$16</definedName>
    <definedName name="BExCWXX4HW6SZFL40K1LGHTGTWXU" hidden="1">#REF!</definedName>
    <definedName name="BExCX3X451T70LZ1VF95L7W4Y4TM" hidden="1">[15]BS!#REF!</definedName>
    <definedName name="BExCXBUYSRJM5CQQFSC1FZRHZ84E" localSheetId="18" hidden="1">Analysis Report All [19]Items!$J$17</definedName>
    <definedName name="BExCXBUYSRJM5CQQFSC1FZRHZ84E" hidden="1">Analysis Report All [19]Items!$J$17</definedName>
    <definedName name="BExCXCLU4NH7ZZ20ASZ1UMYO1REB" localSheetId="18" hidden="1">Analysis Report All [19]Items!$J$6</definedName>
    <definedName name="BExCXCLU4NH7ZZ20ASZ1UMYO1REB" hidden="1">Analysis Report All [19]Items!$J$6</definedName>
    <definedName name="BExCXIGBDZSPDLIN91GWHOCZONOI" localSheetId="18" hidden="1">Analysis Report All [19]Items!$J$13</definedName>
    <definedName name="BExCXIGBDZSPDLIN91GWHOCZONOI" hidden="1">Analysis Report All [19]Items!$J$13</definedName>
    <definedName name="BExCXJCOZN1LLDRGP4G8M94UBYDX" hidden="1">#REF!</definedName>
    <definedName name="BExCXXL49FCCVV0OIE1JH0H7IWI3" localSheetId="18" hidden="1">#N/A</definedName>
    <definedName name="BExCXXL49FCCVV0OIE1JH0H7IWI3" hidden="1">#N/A</definedName>
    <definedName name="BExCY2DQO9VLA77Q7EG3T0XNXX4F" hidden="1">[15]BS!#REF!</definedName>
    <definedName name="BExCYJRJU3J76ELJ300SH5AQOU1A" hidden="1">#REF!</definedName>
    <definedName name="BExCYPRC5HJE6N2XQTHCT6NXGP8N" hidden="1">[15]BS!#REF!</definedName>
    <definedName name="BExCYTI5CAY2HLQ301NKMTL7KU67" hidden="1">#REF!</definedName>
    <definedName name="BExCZ4QTLUUL3NR5G7SRELNFUXNF" localSheetId="18" hidden="1">Operating [17]Profit!$B$22:$K$32</definedName>
    <definedName name="BExCZ4QTLUUL3NR5G7SRELNFUXNF" hidden="1">Operating [17]Profit!$B$22:$K$32</definedName>
    <definedName name="BExCZFZCXMLY5DWESYJ9NGTJYQ8M" hidden="1">[15]BS!#REF!</definedName>
    <definedName name="BExCZQBPKL3TLZWE1L7TW2SX4H0W" localSheetId="18" hidden="1">#N/A</definedName>
    <definedName name="BExCZQBPKL3TLZWE1L7TW2SX4H0W" hidden="1">#N/A</definedName>
    <definedName name="BExCZQRS7PJ18ZX7CQS4GWPSZN7J" localSheetId="18" hidden="1">Operating [17]Profit!$K$1</definedName>
    <definedName name="BExCZQRS7PJ18ZX7CQS4GWPSZN7J" hidden="1">Operating [17]Profit!$K$1</definedName>
    <definedName name="BExCZRYYBPTM14OQGWV0ZJB4HK47" hidden="1">#REF!</definedName>
    <definedName name="BExCZX2CONOC2760H2OKAMWKGXCD" localSheetId="18" hidden="1">Operating [17]Profit!$B$22:$K$32</definedName>
    <definedName name="BExCZX2CONOC2760H2OKAMWKGXCD" hidden="1">Operating [17]Profit!$B$22:$K$32</definedName>
    <definedName name="BExCZZM0SDNRX6EO4N88GN8CW5LE" hidden="1">#REF!</definedName>
    <definedName name="BExD00293YCDPCYEJ5QK2YJKZZZ5" localSheetId="18" hidden="1">Net [28]Sales!$B$38:$K$44</definedName>
    <definedName name="BExD00293YCDPCYEJ5QK2YJKZZZ5" hidden="1">Net [28]Sales!$B$38:$K$44</definedName>
    <definedName name="BExD049AYI9ALRVM9GMBDWY64HNU" localSheetId="18" hidden="1">Group [18]EBIT!$B$10:$K$15</definedName>
    <definedName name="BExD049AYI9ALRVM9GMBDWY64HNU" hidden="1">Group [18]EBIT!$B$10:$K$15</definedName>
    <definedName name="BExD07PCZLZP1HQT03ZDRWA73FNA" localSheetId="18" hidden="1">Analysis Report All [19]Items!$J$8</definedName>
    <definedName name="BExD07PCZLZP1HQT03ZDRWA73FNA" hidden="1">Analysis Report All [19]Items!$J$8</definedName>
    <definedName name="BExD0L6V2IGPBPXUY0BVMPHHD597" localSheetId="18" hidden="1">Balance [25]Sheet!$B$27:$K$41</definedName>
    <definedName name="BExD0L6V2IGPBPXUY0BVMPHHD597" hidden="1">Balance [25]Sheet!$B$27:$K$41</definedName>
    <definedName name="BExD0M38BZW47377OOFVNH7R58BK" localSheetId="18" hidden="1">Balance [25]Sheet!$B$11:$K$21</definedName>
    <definedName name="BExD0M38BZW47377OOFVNH7R58BK" hidden="1">Balance [25]Sheet!$B$11:$K$21</definedName>
    <definedName name="BExD0RMWSB4TRECEHTH6NN4K9DFZ" hidden="1">[15]BS!#REF!</definedName>
    <definedName name="BExD11DHST001W26KJ5DMU6AWZZ6" localSheetId="18" hidden="1">Analysis Report All [19]Items!$H$12:$I$12</definedName>
    <definedName name="BExD11DHST001W26KJ5DMU6AWZZ6" hidden="1">Analysis Report All [19]Items!$H$12:$I$12</definedName>
    <definedName name="BExD15KJ2VJJIIDEJTWO5Y2J66C2" localSheetId="18" hidden="1">Analysis Report All [19]Items!$H$12:$I$12</definedName>
    <definedName name="BExD15KJ2VJJIIDEJTWO5Y2J66C2" hidden="1">Analysis Report All [19]Items!$H$12:$I$12</definedName>
    <definedName name="BExD1I5OQLAQFFOOONONSDOR86Y8" localSheetId="18" hidden="1">Analysis Report All [19]Items!$F$3</definedName>
    <definedName name="BExD1I5OQLAQFFOOONONSDOR86Y8" hidden="1">Analysis Report All [19]Items!$F$3</definedName>
    <definedName name="BExD1OR3TNC80LADOD7713NKV96K" hidden="1">[15]BS!#REF!</definedName>
    <definedName name="BExD1W3BWIVDUVENZCFRTZGYP6U4" localSheetId="18" hidden="1">Net Sales [32]PGP!$B$10:$K$20</definedName>
    <definedName name="BExD1W3BWIVDUVENZCFRTZGYP6U4" hidden="1">Net Sales [32]PGP!$B$10:$K$20</definedName>
    <definedName name="BExD1ZE2Z7H0JT3CKS39M8T5POC4" hidden="1">#REF!</definedName>
    <definedName name="BExD2A0Z3ISSYA6QVA9Y0XWAIH0J" localSheetId="18" hidden="1">Check Closing '[27]2007'!$D$3:$I$9</definedName>
    <definedName name="BExD2A0Z3ISSYA6QVA9Y0XWAIH0J" hidden="1">Check Closing '[27]2007'!$D$3:$I$9</definedName>
    <definedName name="BExD2HTPC7IWBAU6OSQ67MQA8BYZ" hidden="1">[15]BS!#REF!</definedName>
    <definedName name="BExD2ND7B1UTO4JF5GJTQHDHAFAB" hidden="1">#REF!</definedName>
    <definedName name="BExD2NTATR2TY11F9U2KCOH5RCFS" hidden="1">#REF!</definedName>
    <definedName name="BExD2QNVX6R9QUM4H3B2GBJVGCV4" hidden="1">#REF!</definedName>
    <definedName name="BExD2QYOKGG7FICLIOLWRZHL1CUT" localSheetId="18" hidden="1">#N/A</definedName>
    <definedName name="BExD2QYOKGG7FICLIOLWRZHL1CUT" hidden="1">#N/A</definedName>
    <definedName name="BExD2X3T7JX2Q1635WRQURZJHH9G" localSheetId="18" hidden="1">Analysis Report All [19]Items!$J$5</definedName>
    <definedName name="BExD2X3T7JX2Q1635WRQURZJHH9G" hidden="1">Analysis Report All [19]Items!$J$5</definedName>
    <definedName name="BExD35NEYYBF8ZDS0U7AJG8E62IE" localSheetId="18" hidden="1">Trade Working [26]Capital!$B$11:$K$17</definedName>
    <definedName name="BExD35NEYYBF8ZDS0U7AJG8E62IE" hidden="1">Trade Working [26]Capital!$B$11:$K$17</definedName>
    <definedName name="BExD3A588E939V61P1XEW0FI5Q0S" hidden="1">[15]BS!#REF!</definedName>
    <definedName name="BExD3CJJDKVR9M18XI3WDZH80WL6" hidden="1">[15]BS!#REF!</definedName>
    <definedName name="BExD3DAG48WJNILXVSCJS916492C" hidden="1">#REF!</definedName>
    <definedName name="BExD3ESD9WYJIB3TRDPJ1CKXRAVL" hidden="1">[15]BS!#REF!</definedName>
    <definedName name="BExD3GFTEB4KWDYF50N2UBJA3AXB" localSheetId="18" hidden="1">Balance [25]Sheet!$B$11:$K$21</definedName>
    <definedName name="BExD3GFTEB4KWDYF50N2UBJA3AXB" hidden="1">Balance [25]Sheet!$B$11:$K$21</definedName>
    <definedName name="BExD3IJ5IT335SOSNV9L85WKAOSI" hidden="1">[15]BS!#REF!</definedName>
    <definedName name="BExD3IOOW1I63WANF6DBM1IH0AY8" localSheetId="18" hidden="1">Analysis Report All [19]Items!$D$5:$F$25</definedName>
    <definedName name="BExD3IOOW1I63WANF6DBM1IH0AY8" hidden="1">Analysis Report All [19]Items!$D$5:$F$25</definedName>
    <definedName name="BExD3QH5QPH55UDGLA7ERSIUFLIP" localSheetId="18" hidden="1">Personnel in [20]FTE!$B$21:$K$31</definedName>
    <definedName name="BExD3QH5QPH55UDGLA7ERSIUFLIP" hidden="1">Personnel in [20]FTE!$B$21:$K$31</definedName>
    <definedName name="BExD3QXA2UQ2W4N7NYLUEOG40BZB" hidden="1">[15]BS!#REF!</definedName>
    <definedName name="BExD3SVHK0202NC1NN31KV2LRHXS" localSheetId="18" hidden="1">Analysis Report All [19]Items!$J$9</definedName>
    <definedName name="BExD3SVHK0202NC1NN31KV2LRHXS" hidden="1">Analysis Report All [19]Items!$J$9</definedName>
    <definedName name="BExD3TBRVWP58UEKAYS808TMJSGL" localSheetId="18" hidden="1">Analysis Report All [19]Items!$J$10</definedName>
    <definedName name="BExD3TBRVWP58UEKAYS808TMJSGL" hidden="1">Analysis Report All [19]Items!$J$10</definedName>
    <definedName name="BExD3W0OQGNP6NGPWYQGVUDCU799" localSheetId="18" hidden="1">Group [18]EBIT!$B$10:$K$15</definedName>
    <definedName name="BExD3W0OQGNP6NGPWYQGVUDCU799" hidden="1">Group [18]EBIT!$B$10:$K$15</definedName>
    <definedName name="BExD4BR9HJ3MWWZ5KLVZWX9FJAUS" hidden="1">[15]BS!#REF!</definedName>
    <definedName name="BExD4VDVKWS8YHGAF5HZMVK646LS" localSheetId="18" hidden="1">Analysis Report All [19]Items!$A$20:$B$51</definedName>
    <definedName name="BExD4VDVKWS8YHGAF5HZMVK646LS" hidden="1">Analysis Report All [19]Items!$A$20:$B$51</definedName>
    <definedName name="BExD50MT3M6XZLNUP9JL93EG6D9R" hidden="1">[15]BS!#REF!</definedName>
    <definedName name="BExD55FA8QHJAT9MJUFHJSGMU2YR" localSheetId="18" hidden="1">#N/A</definedName>
    <definedName name="BExD55FA8QHJAT9MJUFHJSGMU2YR" hidden="1">#N/A</definedName>
    <definedName name="BExD59H09AJ4H9YWSNGMQP77MJT6" localSheetId="18" hidden="1">Operating [22]Margin!$K$1</definedName>
    <definedName name="BExD59H09AJ4H9YWSNGMQP77MJT6" hidden="1">Operating [22]Margin!$K$1</definedName>
    <definedName name="BExD5B49Z7ARKP8JB5NCD6DZJPU3" hidden="1">#REF!</definedName>
    <definedName name="BExD5C0MDBLP0VU9TGXA3QUH6MHO" localSheetId="18" hidden="1">Group Operating [22]Margin!$B$19:$K$29</definedName>
    <definedName name="BExD5C0MDBLP0VU9TGXA3QUH6MHO" hidden="1">Group Operating [22]Margin!$B$19:$K$29</definedName>
    <definedName name="BExD5EV7KDSVF1CJT38M4IBPFLPY" hidden="1">[15]BS!#REF!</definedName>
    <definedName name="BExD5FRLRSLFEC0N0GL3H54W6OCX" localSheetId="18" hidden="1">Analysis Report All [19]Items!$J$17</definedName>
    <definedName name="BExD5FRLRSLFEC0N0GL3H54W6OCX" hidden="1">Analysis Report All [19]Items!$J$17</definedName>
    <definedName name="BExD5MIGFYDBAQ9TNN5R0EKF2N3V" localSheetId="18" hidden="1">Trade Working [26]Capital!$B$11:$K$17</definedName>
    <definedName name="BExD5MIGFYDBAQ9TNN5R0EKF2N3V" hidden="1">Trade Working [26]Capital!$B$11:$K$17</definedName>
    <definedName name="BExD5NEM42HGTPTI94EMB5BW2HDA" localSheetId="18" hidden="1">List of Journal [31]Entries!$H$5:$I$5</definedName>
    <definedName name="BExD5NEM42HGTPTI94EMB5BW2HDA" hidden="1">List of Journal [31]Entries!$H$5:$I$5</definedName>
    <definedName name="BExD5VSQTVK38SHRB8Y812TC23Y4" hidden="1">#REF!</definedName>
    <definedName name="BExD5Y72LW2E9FEUI44GCN0WWX6R" hidden="1">#REF!</definedName>
    <definedName name="BExD67XSUU44LVN0OIEMTPTGLUAQ" localSheetId="18" hidden="1">Personnel in [20]FTE!$B$21:$K$31</definedName>
    <definedName name="BExD67XSUU44LVN0OIEMTPTGLUAQ" hidden="1">Personnel in [20]FTE!$B$21:$K$31</definedName>
    <definedName name="BExD6CVRWP8XXJIXIBS5FXWZC6ST" localSheetId="18" hidden="1">Order [16]Intake!$B$11:$K$20</definedName>
    <definedName name="BExD6CVRWP8XXJIXIBS5FXWZC6ST" hidden="1">Order [16]Intake!$B$11:$K$20</definedName>
    <definedName name="BExD6ETZ7G405EATA8INWDLWGB7K" localSheetId="18" hidden="1">Analysis Report All [19]Items!$H$16:$I$16</definedName>
    <definedName name="BExD6ETZ7G405EATA8INWDLWGB7K" hidden="1">Analysis Report All [19]Items!$H$16:$I$16</definedName>
    <definedName name="BExD6H2TE0WWAUIWVSSCLPZ6B88N" hidden="1">[15]BS!#REF!</definedName>
    <definedName name="BExD6IKQPGDJ5APU79KFYR1PG334" localSheetId="18" hidden="1">Net Sales [21]Bulk!$B$10:$K$20</definedName>
    <definedName name="BExD6IKQPGDJ5APU79KFYR1PG334" hidden="1">Net Sales [21]Bulk!$B$10:$K$20</definedName>
    <definedName name="BExD6NIVHH7GJ5K9TIGHY8Y1RIO7" localSheetId="18" hidden="1">Analysis Report All [19]Items!$D$3:$E$3</definedName>
    <definedName name="BExD6NIVHH7GJ5K9TIGHY8Y1RIO7" hidden="1">Analysis Report All [19]Items!$D$3:$E$3</definedName>
    <definedName name="BExD6PGX3K5FKI7WYT0J6TN6094R" localSheetId="18" hidden="1">Group Operating [22]Margin!$B$10:$K$15</definedName>
    <definedName name="BExD6PGX3K5FKI7WYT0J6TN6094R" hidden="1">Group Operating [22]Margin!$B$10:$K$15</definedName>
    <definedName name="BExD6PRR1ZFF81G9P1BB3ERYXACM" hidden="1">#REF!</definedName>
    <definedName name="BExD6SMALXXWCPYHUZNL87LEMWLC" localSheetId="18" hidden="1">Operating [22]Margin!$K$1</definedName>
    <definedName name="BExD6SMALXXWCPYHUZNL87LEMWLC" hidden="1">Operating [22]Margin!$K$1</definedName>
    <definedName name="BExD70K4KWNQD70317PRHPKXGBR4" localSheetId="18" hidden="1">Trade Working [26]Capital!$B$11:$K$18</definedName>
    <definedName name="BExD70K4KWNQD70317PRHPKXGBR4" hidden="1">Trade Working [26]Capital!$B$11:$K$18</definedName>
    <definedName name="BExD71LTOE015TV5RSAHM8NT8GVW" hidden="1">[15]BS!#REF!</definedName>
    <definedName name="BExD7H6WD5X9XT1P8VDHO5YQ97MX" localSheetId="18" hidden="1">Order [16]Intake!$K$1</definedName>
    <definedName name="BExD7H6WD5X9XT1P8VDHO5YQ97MX" hidden="1">Order [16]Intake!$K$1</definedName>
    <definedName name="BExD7KSDKNDNH95NDT3S7GM3MUU2" hidden="1">[15]BS!#REF!</definedName>
    <definedName name="BExD7R2Y0BFUYBVVPID376KWTES4" hidden="1">#REF!</definedName>
    <definedName name="BExD7VFHCGTXGX90DFK264ULJF5V" localSheetId="18"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8" hidden="1">Analysis Report All [19]Items!$H$10:$I$10</definedName>
    <definedName name="BExD885YX6234SAXKOM3CB1A0JHP" hidden="1">Analysis Report All [19]Items!$H$10:$I$10</definedName>
    <definedName name="BExD8D3WL3RM64NBS2HWFITQWL4D" hidden="1">#REF!</definedName>
    <definedName name="BExD8ELZDILRVDS35HV0C66PICGV" hidden="1">#REF!</definedName>
    <definedName name="BExD8FCWE7O9B30Q39ABT3319UR9" localSheetId="18" hidden="1">Trade Working [26]Capital!$B$11:$K$17</definedName>
    <definedName name="BExD8FCWE7O9B30Q39ABT3319UR9" hidden="1">Trade Working [26]Capital!$B$11:$K$17</definedName>
    <definedName name="BExD8J96DG5HPESQU2KLS7UGK2AI" localSheetId="18" hidden="1">Order [16]Intake!$B$11:$K$20</definedName>
    <definedName name="BExD8J96DG5HPESQU2KLS7UGK2AI" hidden="1">Order [16]Intake!$B$11:$K$20</definedName>
    <definedName name="BExD8L1VTL1CK8HDDZSHGDDRP43R" hidden="1">#REF!</definedName>
    <definedName name="BExD8M3QPSA1W1ESYVNEFGOM72ZS" localSheetId="18" hidden="1">Trade Working [26]Capital!$B$23:$K$33</definedName>
    <definedName name="BExD8M3QPSA1W1ESYVNEFGOM72ZS" hidden="1">Trade Working [26]Capital!$B$23:$K$33</definedName>
    <definedName name="BExD8SZS34FSCSP5BT5PFIUSA93L" hidden="1">#REF!</definedName>
    <definedName name="BExD93C1R6LC0631ECHVFYH0R0PD" hidden="1">[15]BS!#REF!</definedName>
    <definedName name="BExD9IROGCEO1LF35FZLFYEHWYMG" localSheetId="18" hidden="1">Operating [22]Margin!$B$11:$K$15</definedName>
    <definedName name="BExD9IROGCEO1LF35FZLFYEHWYMG" hidden="1">Operating [22]Margin!$B$11:$K$15</definedName>
    <definedName name="BExD9IX5679Y9V0NIBIQZLHM8Q5B" localSheetId="18" hidden="1">Group Operating [22]Margin!$B$10:$K$15</definedName>
    <definedName name="BExD9IX5679Y9V0NIBIQZLHM8Q5B" hidden="1">Group Operating [22]Margin!$B$10:$K$15</definedName>
    <definedName name="BExD9L0ID3VSOU609GKWYTA5BFMA" hidden="1">[15]BS!#REF!</definedName>
    <definedName name="BExD9L0IKD25RXDCW81HP9YKF7M2" localSheetId="18" hidden="1">Trade Working [26]Capital!$K$1</definedName>
    <definedName name="BExD9L0IKD25RXDCW81HP9YKF7M2" hidden="1">Trade Working [26]Capital!$K$1</definedName>
    <definedName name="BExD9M7SEMG0JK2FUTTZXWIEBTKB" hidden="1">[15]BS!#REF!</definedName>
    <definedName name="BExD9MNYBYB1AICQL5165G472IE2" hidden="1">[15]BS!#REF!</definedName>
    <definedName name="BExD9PNSYT7GASEGUVL48MUQ02WO" hidden="1">[15]BS!#REF!</definedName>
    <definedName name="BExD9V7DPXQ6U241PASLB88PTD3T" hidden="1">#REF!</definedName>
    <definedName name="BExD9XB0XQJL54P50WHRMY282WDC" localSheetId="18" hidden="1">Analysis Report All [19]Items!$A$17:$B$17</definedName>
    <definedName name="BExD9XB0XQJL54P50WHRMY282WDC" hidden="1">Analysis Report All [19]Items!$A$17:$B$17</definedName>
    <definedName name="BExDA0LLIY9VVPNNQET503UCWDGE" hidden="1">#REF!</definedName>
    <definedName name="BExDA6LD9061UULVKUUI4QP8SK13" hidden="1">[15]BS!#REF!</definedName>
    <definedName name="BExDA7N7PMNXCHCPFATPIGLLKUJG" hidden="1">#REF!</definedName>
    <definedName name="BExDAEOO40I18N65AQQ36IAAOU2Y" localSheetId="18" hidden="1">Analysis Report All [19]Items!$J$12</definedName>
    <definedName name="BExDAEOO40I18N65AQQ36IAAOU2Y" hidden="1">Analysis Report All [19]Items!$J$12</definedName>
    <definedName name="BExDAIQG8BDQYJYUIJN9MBGZ7SRL" hidden="1">#REF!</definedName>
    <definedName name="BExDAR4JQLGFO9S3C6FGPWQMTV4F" localSheetId="18" hidden="1">Analysis Report All [19]Items!$A$30:$B$35</definedName>
    <definedName name="BExDAR4JQLGFO9S3C6FGPWQMTV4F" hidden="1">Analysis Report All [19]Items!$A$30:$B$35</definedName>
    <definedName name="BExDAS0X3X4PIMUAQMP6E6LR7ZY8" localSheetId="18" hidden="1">Check Closing '[27]2007'!$A$16:$B$16</definedName>
    <definedName name="BExDAS0X3X4PIMUAQMP6E6LR7ZY8" hidden="1">Check Closing '[27]2007'!$A$16:$B$16</definedName>
    <definedName name="BExDAT2LC1CQ6KNI2EL0VK7X12JE" localSheetId="18" hidden="1">Analysis Report All [19]Items!$H$11:$I$11</definedName>
    <definedName name="BExDAT2LC1CQ6KNI2EL0VK7X12JE" hidden="1">Analysis Report All [19]Items!$H$11:$I$11</definedName>
    <definedName name="BExDAYBHU9ADLXI8VRC7F608RVGM" hidden="1">[15]BS!#REF!</definedName>
    <definedName name="BExDBAGDDJ8LKQ1OE6W5P1XG7PDH" localSheetId="18" hidden="1">Analysis Report All [19]Items!$A$18:$B$18</definedName>
    <definedName name="BExDBAGDDJ8LKQ1OE6W5P1XG7PDH" hidden="1">Analysis Report All [19]Items!$A$18:$B$18</definedName>
    <definedName name="BExDBK1NW1ILI4HW2JWRXDTPLYRX" localSheetId="18" hidden="1">Balance [25]Sheet!$B$27:$K$41</definedName>
    <definedName name="BExDBK1NW1ILI4HW2JWRXDTPLYRX" hidden="1">Balance [25]Sheet!$B$27:$K$41</definedName>
    <definedName name="BExDCP3UZ3C2O4C1F7KMU0Z9U32N" hidden="1">[15]BS!#REF!</definedName>
    <definedName name="BExENRJDW4OM6NCUIM64HIRHAQBX" hidden="1">'[29]SOCE 2012'!#REF!</definedName>
    <definedName name="BExEOF7T2SZDV1VMULX8CIQMK7E0" localSheetId="18" hidden="1">#N/A</definedName>
    <definedName name="BExEOF7T2SZDV1VMULX8CIQMK7E0" hidden="1">#N/A</definedName>
    <definedName name="BExEOH0JKHR2WG9HARERAOULNAAU" localSheetId="18" hidden="1">#N/A</definedName>
    <definedName name="BExEOH0JKHR2WG9HARERAOULNAAU" hidden="1">#N/A</definedName>
    <definedName name="BExEOHWWAK6YA1B2CG2MRLWWZK1N" hidden="1">#REF!</definedName>
    <definedName name="BExEPK4I9JCCMVG6MCXVR8BWHO8S" localSheetId="18" hidden="1">Analysis Report All [19]Items!$H$9:$I$9</definedName>
    <definedName name="BExEPK4I9JCCMVG6MCXVR8BWHO8S" hidden="1">Analysis Report All [19]Items!$H$9:$I$9</definedName>
    <definedName name="BExEPP2LCQZ0WXGRHUKSFQ3NFSGP" localSheetId="18" hidden="1">List of Journal [31]Entries!$H$7:$I$7</definedName>
    <definedName name="BExEPP2LCQZ0WXGRHUKSFQ3NFSGP" hidden="1">List of Journal [31]Entries!$H$7:$I$7</definedName>
    <definedName name="BExEPPYXQ0KMRTSIF141JBUMIZ4F" hidden="1">#REF!</definedName>
    <definedName name="BExEPUBBS0BJVHA6WQUXIQYN2AGY" hidden="1">#REF!</definedName>
    <definedName name="BExEPYNVF94JYU61496EY32QHT78" localSheetId="18" hidden="1">Order [16]Intake!$B$11:$K$20</definedName>
    <definedName name="BExEPYNVF94JYU61496EY32QHT78" hidden="1">Order [16]Intake!$B$11:$K$20</definedName>
    <definedName name="BExEPYT6VDSMR8MU2341Q5GM2Y9V" hidden="1">[15]BS!#REF!</definedName>
    <definedName name="BExEQ2ENYLMY8K1796XBB31CJHNN" hidden="1">[15]BS!#REF!</definedName>
    <definedName name="BExEQ423D6CF8X8LDLIOVE7Z9O0U" localSheetId="18" hidden="1">Analysis Report All [19]Items!$H$11:$I$11</definedName>
    <definedName name="BExEQ423D6CF8X8LDLIOVE7Z9O0U" hidden="1">Analysis Report All [19]Items!$H$11:$I$11</definedName>
    <definedName name="BExEQ9WEQT8KFNG3ZR4A7EHUX6AN" hidden="1">#REF!</definedName>
    <definedName name="BExEQANGV1SXRM4D67EF5JUNCH4L" localSheetId="18" hidden="1">Net [28]Sales!$B$22:$K$32</definedName>
    <definedName name="BExEQANGV1SXRM4D67EF5JUNCH4L" hidden="1">Net [28]Sales!$B$22:$K$32</definedName>
    <definedName name="BExEQCWA3HKY94KO20AC62J8EAGM" hidden="1">#REF!</definedName>
    <definedName name="BExEQDXZALJLD4OBF74IKZBR13SR" hidden="1">[15]BS!#REF!</definedName>
    <definedName name="BExEQMSDFNZG1KS73K57A89NF4M5" hidden="1">#REF!</definedName>
    <definedName name="BExEQTZAP8R69U31W4LKGTKKGKQE" hidden="1">[15]BS!#REF!</definedName>
    <definedName name="BExER0KODY1B1LW6OXFDSUBK23Z9" hidden="1">#REF!</definedName>
    <definedName name="BExER2O72H1F9WV6S1J04C15PXX7" hidden="1">[15]BS!#REF!</definedName>
    <definedName name="BExER2O7EUKA4335RW6YNRC041EJ" localSheetId="18" hidden="1">#N/A</definedName>
    <definedName name="BExER2O7EUKA4335RW6YNRC041EJ" hidden="1">#N/A</definedName>
    <definedName name="BExERHCWDPLFR523ZAW3Q8NPN8LJ" localSheetId="18" hidden="1">Analysis Report All [19]Items!$H$9:$I$9</definedName>
    <definedName name="BExERHCWDPLFR523ZAW3Q8NPN8LJ" hidden="1">Analysis Report All [19]Items!$H$9:$I$9</definedName>
    <definedName name="BExERLJYIXKBNFCJ663I0ESWCQG8" localSheetId="18" hidden="1">Group Net [28]Sales!$B$19:$K$29</definedName>
    <definedName name="BExERLJYIXKBNFCJ663I0ESWCQG8" hidden="1">Group Net [28]Sales!$B$19:$K$29</definedName>
    <definedName name="BExERRUIKIOATPZ9U4HQ0V52RJAU" hidden="1">[15]BS!#REF!</definedName>
    <definedName name="BExERVQLULQIDYFTWVOVBRSZLXOR" localSheetId="18" hidden="1">Analysis Report All [19]Items!$J$8</definedName>
    <definedName name="BExERVQLULQIDYFTWVOVBRSZLXOR" hidden="1">Analysis Report All [19]Items!$J$8</definedName>
    <definedName name="BExERWCEBKQRYWRQLYJ4UCMMKTHG" hidden="1">[15]BS!#REF!</definedName>
    <definedName name="BExERYFRFX6DA4Y22NLA0XGN5XNC" localSheetId="18" hidden="1">Analysis Report All [19]Items!$H$7:$I$7</definedName>
    <definedName name="BExERYFRFX6DA4Y22NLA0XGN5XNC" hidden="1">Analysis Report All [19]Items!$H$7:$I$7</definedName>
    <definedName name="BExES86GRSLS6PFRMG98YFRGJY8W" localSheetId="18" hidden="1">Operating [17]Profit!$B$11:$K$16</definedName>
    <definedName name="BExES86GRSLS6PFRMG98YFRGJY8W" hidden="1">Operating [17]Profit!$B$11:$K$16</definedName>
    <definedName name="BExESKGUMJERH3TERG7C0CS0628Y" hidden="1">'[29]SOCE 2012'!#REF!</definedName>
    <definedName name="BExESKGV06Z7KN1KEH64EIC220CH" localSheetId="18" hidden="1">Balance [25]Sheet!$K$1</definedName>
    <definedName name="BExESKGV06Z7KN1KEH64EIC220CH" hidden="1">Balance [25]Sheet!$K$1</definedName>
    <definedName name="BExESQB6G6E1OS15CWYLWXQ66BZI" localSheetId="18" hidden="1">#N/A</definedName>
    <definedName name="BExESQB6G6E1OS15CWYLWXQ66BZI" hidden="1">#N/A</definedName>
    <definedName name="BExETAE2NKIOEIH9N229S34TJOLA" localSheetId="18" hidden="1">Analysis Report All [19]Items!$A$20:$B$39</definedName>
    <definedName name="BExETAE2NKIOEIH9N229S34TJOLA" hidden="1">Analysis Report All [19]Items!$A$20:$B$39</definedName>
    <definedName name="BExETAZOYT4CJIT8RRKC9F2HJG1D" hidden="1">[15]BS!#REF!</definedName>
    <definedName name="BExETF6QD5A9GEINE1KZRRC2LXWM" hidden="1">[15]BS!#REF!</definedName>
    <definedName name="BExETR0YRMOR63E6DHLEHV9QVVON" hidden="1">[15]BS!#REF!</definedName>
    <definedName name="BExEU3WZ2QFW1MZG4LM16EIRXVE4" hidden="1">#REF!</definedName>
    <definedName name="BExEUASY64YXRL5BVSW0BYZ6XM5L" localSheetId="18" hidden="1">List of Journal [31]Entries!$A$17:$B$17</definedName>
    <definedName name="BExEUASY64YXRL5BVSW0BYZ6XM5L" hidden="1">List of Journal [31]Entries!$A$17:$B$17</definedName>
    <definedName name="BExEUXA5GD73LHC4003WH54A6FWY" localSheetId="18" hidden="1">Net [28]Sales!$K$1</definedName>
    <definedName name="BExEUXA5GD73LHC4003WH54A6FWY" hidden="1">Net [28]Sales!$K$1</definedName>
    <definedName name="BExEV7MD9LKEKF7KA2ZED9NYQSHA" localSheetId="18" hidden="1">Operating [22]Margin!$B$11:$K$16</definedName>
    <definedName name="BExEV7MD9LKEKF7KA2ZED9NYQSHA" hidden="1">Operating [22]Margin!$B$11:$K$16</definedName>
    <definedName name="BExEVET98G3FU6QBF9LHYWSAMV0O" hidden="1">[15]BS!#REF!</definedName>
    <definedName name="BExEVG5XGGEPO1L2FU697BDVQBKA" localSheetId="18" hidden="1">Net [28]Sales!$B$11:$K$15</definedName>
    <definedName name="BExEVG5XGGEPO1L2FU697BDVQBKA" hidden="1">Net [28]Sales!$B$11:$K$15</definedName>
    <definedName name="BExEVNCUT0PDUYNJH7G6BSEWZOT2" hidden="1">[15]BS!#REF!</definedName>
    <definedName name="BExEVOUTGGGLK1YZVQJJ3VKITR61" localSheetId="18" hidden="1">Analysis Report All [19]Items!$A$45:$B$97</definedName>
    <definedName name="BExEVOUTGGGLK1YZVQJJ3VKITR61" hidden="1">Analysis Report All [19]Items!$A$45:$B$97</definedName>
    <definedName name="BExEVPWIZQ988OHXDRS91KIKIT4Y" localSheetId="18" hidden="1">Group Operating [22]Margin!$B$10:$K$15</definedName>
    <definedName name="BExEVPWIZQ988OHXDRS91KIKIT4Y" hidden="1">Group Operating [22]Margin!$B$10:$K$15</definedName>
    <definedName name="BExEVUUHILQNMZYDT7CFANQM98AP" localSheetId="18" hidden="1">Operating [22]Margin!$B$21:$K$31</definedName>
    <definedName name="BExEVUUHILQNMZYDT7CFANQM98AP" hidden="1">Operating [22]Margin!$B$21:$K$31</definedName>
    <definedName name="BExEVVLIEVWYRF2UUC1H0H5QU1CP" hidden="1">[15]BS!#REF!</definedName>
    <definedName name="BExEW68N17SMMTC02IJ19BDCWKJN" hidden="1">#REF!</definedName>
    <definedName name="BExEWAQGZMFHMGVF847BPZPD1XDB" localSheetId="18" hidden="1">Operating [17]Profit!$B$21:$K$31</definedName>
    <definedName name="BExEWAQGZMFHMGVF847BPZPD1XDB" hidden="1">Operating [17]Profit!$B$21:$K$31</definedName>
    <definedName name="BExEWFOFPYSGB5IN8OJL66OMTDMX" hidden="1">#REF!</definedName>
    <definedName name="BExEWFZ7779VR4AP0INBMZ0O7C21" hidden="1">[15]BS!#REF!</definedName>
    <definedName name="BExEWFZ7VYA7AVO4X5R9SMQ9MWT8" hidden="1">#REF!</definedName>
    <definedName name="BExEWJ9W7UGKJ4OP0GN3H88XBRCM" hidden="1">#REF!</definedName>
    <definedName name="BExEWJ9WB1PIXA6Q5ZC2ZES9QDKH" localSheetId="18" hidden="1">Net [28]Sales!$B$37:$K$43</definedName>
    <definedName name="BExEWJ9WB1PIXA6Q5ZC2ZES9QDKH" hidden="1">Net [28]Sales!$B$37:$K$43</definedName>
    <definedName name="BExEWO7STL7HNZSTY8VQBPTX1WK6" hidden="1">[15]BS!#REF!</definedName>
    <definedName name="BExEWSPPFSRTH36FBM6UJVA6IG4A" localSheetId="18" hidden="1">List of Journal [31]Entries!$D$39:$AJ$67</definedName>
    <definedName name="BExEWSPPFSRTH36FBM6UJVA6IG4A" hidden="1">List of Journal [31]Entries!$D$39:$AJ$67</definedName>
    <definedName name="BExEWSV6DRJD6WM7OGCVNXU97GLY" localSheetId="18" hidden="1">Check Closing '[27]2007'!$A$20:$B$39</definedName>
    <definedName name="BExEWSV6DRJD6WM7OGCVNXU97GLY" hidden="1">Check Closing '[27]2007'!$A$20:$B$39</definedName>
    <definedName name="BExEWZB2R247N18AV44JWWZ7SCC8" hidden="1">#REF!</definedName>
    <definedName name="BExEX2LQQ5FLIYJ72DKK88QEZ69Y" localSheetId="18" hidden="1">Analysis Report All [19]Items!$J$8</definedName>
    <definedName name="BExEX2LQQ5FLIYJ72DKK88QEZ69Y" hidden="1">Analysis Report All [19]Items!$J$8</definedName>
    <definedName name="BExEX8G8JRHOVKOXC370JGZ64AHD" localSheetId="18" hidden="1">#N/A</definedName>
    <definedName name="BExEX8G8JRHOVKOXC370JGZ64AHD" hidden="1">#N/A</definedName>
    <definedName name="BExEXBQWAYKMVBRJRHB8PFCSYFVN" hidden="1">[15]BS!#REF!</definedName>
    <definedName name="BExEXK509O4KYPCNRHSSSRU4SWM4" hidden="1">#REF!</definedName>
    <definedName name="BExEXP2YFQQML74VP5R07CDBWNZL" hidden="1">#REF!</definedName>
    <definedName name="BExEY3BDRVIJ26304EESSJBH5Q7F" localSheetId="18" hidden="1">List of Journal [31]Entries!$D$39:$AJ$67</definedName>
    <definedName name="BExEY3BDRVIJ26304EESSJBH5Q7F" hidden="1">List of Journal [31]Entries!$D$39:$AJ$67</definedName>
    <definedName name="BExEY3WZNJD1YV6D49Y39HBL20KA" localSheetId="18" hidden="1">#N/A</definedName>
    <definedName name="BExEY3WZNJD1YV6D49Y39HBL20KA" hidden="1">#N/A</definedName>
    <definedName name="BExEY8KB3JGD20A6YN2K2WLCKDF4" localSheetId="18" hidden="1">Analysis Report All [19]Items!$A$20:$B$39</definedName>
    <definedName name="BExEY8KB3JGD20A6YN2K2WLCKDF4" hidden="1">Analysis Report All [19]Items!$A$20:$B$39</definedName>
    <definedName name="BExEYCLWG4OSOKY8IQPVMERR4PAQ" localSheetId="18" hidden="1">Business EBIT [36]Electronics!$B$10</definedName>
    <definedName name="BExEYCLWG4OSOKY8IQPVMERR4PAQ" hidden="1">Business EBIT [36]Electronics!$B$10</definedName>
    <definedName name="BExEYF07MT37ZILRTSNMBQT14SZG" localSheetId="18" hidden="1">Check Closing '[27]2007'!$A$30:$B$35</definedName>
    <definedName name="BExEYF07MT37ZILRTSNMBQT14SZG" hidden="1">Check Closing '[27]2007'!$A$30:$B$35</definedName>
    <definedName name="BExEYLG9FL9V1JPPNZ3FUDNSEJ4V" hidden="1">[15]BS!#REF!</definedName>
    <definedName name="BExEYVN3Q0J89WAWB4T1TW3JYY8C" localSheetId="18" hidden="1">List of Journal [31]Entries!$D$5:$F$36</definedName>
    <definedName name="BExEYVN3Q0J89WAWB4T1TW3JYY8C" hidden="1">List of Journal [31]Entries!$D$5:$F$36</definedName>
    <definedName name="BExEYYHIE42GVD7OTPEQJZ2GHV74" localSheetId="18" hidden="1">Net [28]Sales!$K$1:$K$1</definedName>
    <definedName name="BExEYYHIE42GVD7OTPEQJZ2GHV74" hidden="1">Net [28]Sales!$K$1:$K$1</definedName>
    <definedName name="BExEZ1S6VZCG01ZPLBSS9Z1SBOJ2" hidden="1">[15]BS!#REF!</definedName>
    <definedName name="BExEZ7H6XBW0GM6DALA3XOVJKAAU" localSheetId="18" hidden="1">Analysis Report All [19]Items!$H$5:$I$5</definedName>
    <definedName name="BExEZ7H6XBW0GM6DALA3XOVJKAAU" hidden="1">Analysis Report All [19]Items!$H$5:$I$5</definedName>
    <definedName name="BExEZE7WOKCTFEOJZTEYL3UXHOTS" localSheetId="18" hidden="1">Operating [22]Margin!$K$1</definedName>
    <definedName name="BExEZE7WOKCTFEOJZTEYL3UXHOTS" hidden="1">Operating [22]Margin!$K$1</definedName>
    <definedName name="BExEZG63XLRTQ8FT95848KVUTJ47" localSheetId="18" hidden="1">Analysis Report All [19]Items!$D$3:$E$3</definedName>
    <definedName name="BExEZG63XLRTQ8FT95848KVUTJ47" hidden="1">Analysis Report All [19]Items!$D$3:$E$3</definedName>
    <definedName name="BExEZQNRT0COIIJ4N2CP3B7RL7J7" hidden="1">#REF!</definedName>
    <definedName name="BExF04AKMNE2G0UGO46U1I29DLSC" hidden="1">#REF!</definedName>
    <definedName name="BExF063C3YXFISYPEU2VZ3HQUNFI" localSheetId="18" hidden="1">Group [18]EBIT!$B$10:$K$15</definedName>
    <definedName name="BExF063C3YXFISYPEU2VZ3HQUNFI" hidden="1">Group [18]EBIT!$B$10:$K$15</definedName>
    <definedName name="BExF0LOD6HUYS1ZY0SZH2E4DP4I2" localSheetId="18" hidden="1">Group Trade Working [26]Capital!$B$19:$K$29</definedName>
    <definedName name="BExF0LOD6HUYS1ZY0SZH2E4DP4I2" hidden="1">Group Trade Working [26]Capital!$B$19:$K$29</definedName>
    <definedName name="BExF0LOEHV42P2DV7QL8O7HOQ3N9" hidden="1">[15]BS!#REF!</definedName>
    <definedName name="BExF0N11HX0XPI3Q6WDCW846MPFV" hidden="1">#REF!</definedName>
    <definedName name="BExF0NH4GK8MGTGI36KPXI4K4W7U" hidden="1">#REF!</definedName>
    <definedName name="BExF0XIOAHN4P29KLO8IL5V1UTY3" localSheetId="18" hidden="1">Analysis Report All [19]Items!$D$3:$I$9</definedName>
    <definedName name="BExF0XIOAHN4P29KLO8IL5V1UTY3" hidden="1">Analysis Report All [19]Items!$D$3:$I$9</definedName>
    <definedName name="BExF11K7ADF49UHYQLEMREK4BB35" localSheetId="18" hidden="1">Analysis Report All [19]Items!$F$3</definedName>
    <definedName name="BExF11K7ADF49UHYQLEMREK4BB35" hidden="1">Analysis Report All [19]Items!$F$3</definedName>
    <definedName name="BExF13YKFVZIHOCZ7ZPWG5EZ3SW1" hidden="1">#REF!</definedName>
    <definedName name="BExF14ESK7HZJIUH5GJZ9ETD1KSP" localSheetId="18" hidden="1">Analysis Report All [19]Items!$A$20:$B$40</definedName>
    <definedName name="BExF14ESK7HZJIUH5GJZ9ETD1KSP" hidden="1">Analysis Report All [19]Items!$A$20:$B$40</definedName>
    <definedName name="BExF1HG3RLIN5O071CBAOLYI3MYN" localSheetId="18" hidden="1">Trade Working [26]Capital!$B$23:$K$33</definedName>
    <definedName name="BExF1HG3RLIN5O071CBAOLYI3MYN" hidden="1">Trade Working [26]Capital!$B$23:$K$33</definedName>
    <definedName name="BExF1KLBF4M6DNL7J9F7LF30NQ6W" localSheetId="18" hidden="1">Operating [22]Margin!$K$1</definedName>
    <definedName name="BExF1KLBF4M6DNL7J9F7LF30NQ6W" hidden="1">Operating [22]Margin!$K$1</definedName>
    <definedName name="BExF1M38U6NX17YJA8YU359B5Z4M" hidden="1">[15]BS!#REF!</definedName>
    <definedName name="BExF1MU4W3NPEY0OHRDWP5IANCBB" hidden="1">[15]BS!#REF!</definedName>
    <definedName name="BExF1MU67WA301VBBFN1ZL0K8XRI" hidden="1">#REF!</definedName>
    <definedName name="BExF1TKZZEU68S0GV8THPEKL9MQR" localSheetId="18" hidden="1">#N/A</definedName>
    <definedName name="BExF1TKZZEU68S0GV8THPEKL9MQR" hidden="1">#N/A</definedName>
    <definedName name="BExF1WKWYZ8034DSYN10V5DPNQ3H" localSheetId="18" hidden="1">Analysis Report All [19]Items!$H$10:$I$10</definedName>
    <definedName name="BExF1WKWYZ8034DSYN10V5DPNQ3H" hidden="1">Analysis Report All [19]Items!$H$10:$I$10</definedName>
    <definedName name="BExF1YTWQ5ZREPZMTTTKFM22R5TX" localSheetId="18" hidden="1">Net [28]Sales!$B$21:$J$22</definedName>
    <definedName name="BExF1YTWQ5ZREPZMTTTKFM22R5TX" hidden="1">Net [28]Sales!$B$21:$J$22</definedName>
    <definedName name="BExF26650ANJLMUD3ZCOL5HIWMNT" localSheetId="18" hidden="1">Group [24]Headcount!$B$10</definedName>
    <definedName name="BExF26650ANJLMUD3ZCOL5HIWMNT" hidden="1">Group [24]Headcount!$B$10</definedName>
    <definedName name="BExF2CWZN6E87RGTBMD4YQI2QT7R" hidden="1">[15]BS!#REF!</definedName>
    <definedName name="BExF2EPKI4DNLZMBM0NTFXIOOO84" hidden="1">#REF!</definedName>
    <definedName name="BExF2NUQ0L23DA7RG8BCVFX1VO4T" localSheetId="18" hidden="1">Operating [22]Margin!$B$22:$K$32</definedName>
    <definedName name="BExF2NUQ0L23DA7RG8BCVFX1VO4T" hidden="1">Operating [22]Margin!$B$22:$K$32</definedName>
    <definedName name="BExF2QZYWHTYGUTTXR15CKCV3LS7" hidden="1">[15]BS!#REF!</definedName>
    <definedName name="BExF37S6ILTEF5S7YM86G1XUTEG7" localSheetId="18" hidden="1">Trade Working [26]Capital!$B$11:$K$17</definedName>
    <definedName name="BExF37S6ILTEF5S7YM86G1XUTEG7" hidden="1">Trade Working [26]Capital!$B$11:$K$17</definedName>
    <definedName name="BExF3CA1IZPWPG4TGDYD113FFX30" localSheetId="18" hidden="1">List of Journal [31]Entries!$J$5</definedName>
    <definedName name="BExF3CA1IZPWPG4TGDYD113FFX30" hidden="1">List of Journal [31]Entries!$J$5</definedName>
    <definedName name="BExF3E2QFPMBK9GJVCVBXIEZUEPB" localSheetId="18" hidden="1">Group Operating [22]Margin!$B$19:$K$29</definedName>
    <definedName name="BExF3E2QFPMBK9GJVCVBXIEZUEPB" hidden="1">Group Operating [22]Margin!$B$19:$K$29</definedName>
    <definedName name="BExF3E89ALEV6SC6E5EXLA5U2W1K" localSheetId="18" hidden="1">#N/A</definedName>
    <definedName name="BExF3E89ALEV6SC6E5EXLA5U2W1K" hidden="1">#N/A</definedName>
    <definedName name="BExF3F9X9JCUE8XWK69C86R9KLSU" localSheetId="18" hidden="1">Check Closing '[27]2007'!$D$3:$I$7</definedName>
    <definedName name="BExF3F9X9JCUE8XWK69C86R9KLSU" hidden="1">Check Closing '[27]2007'!$D$3:$I$7</definedName>
    <definedName name="BExF3I9T44X7DV9HHV51DVDDPPZG" hidden="1">[15]BS!#REF!</definedName>
    <definedName name="BExF3KO464BZ41E30J775URWU4ZO" localSheetId="18" hidden="1">Analysis Report All [19]Items!$H$9:$I$9</definedName>
    <definedName name="BExF3KO464BZ41E30J775URWU4ZO" hidden="1">Analysis Report All [19]Items!$H$9:$I$9</definedName>
    <definedName name="BExF3LF7OAA2OH13453AKZ63046T" localSheetId="18" hidden="1">Analysis Report All [19]Items!$H$9:$I$9</definedName>
    <definedName name="BExF3LF7OAA2OH13453AKZ63046T" hidden="1">Analysis Report All [19]Items!$H$9:$I$9</definedName>
    <definedName name="BExF3NO0UL9IM8YFU2FLN8VZW52T" localSheetId="18" hidden="1">Analysis Report All [19]Items!$J$16</definedName>
    <definedName name="BExF3NO0UL9IM8YFU2FLN8VZW52T" hidden="1">Analysis Report All [19]Items!$J$16</definedName>
    <definedName name="BExF3OEWMH8XN933J2A54QB7CJDN" localSheetId="18" hidden="1">#N/A</definedName>
    <definedName name="BExF3OEWMH8XN933J2A54QB7CJDN" hidden="1">#N/A</definedName>
    <definedName name="BExF3Q7NI90WT31QHYSJDIG0LLLJ" hidden="1">[15]BS!#REF!</definedName>
    <definedName name="BExF3QIL9272DZNY8S833XQ6HXB8" localSheetId="18" hidden="1">Group Balance [25]Sheet!$B$10:$K$20</definedName>
    <definedName name="BExF3QIL9272DZNY8S833XQ6HXB8" hidden="1">Group Balance [25]Sheet!$B$10:$K$20</definedName>
    <definedName name="BExF3QT8J6RIF1L3R700MBSKIOKW" hidden="1">[15]BS!#REF!</definedName>
    <definedName name="BExF42YAF8MUPMCL55VOBCBC19XM" localSheetId="18" hidden="1">Group Operating [22]Margin!$B$10:$K$15</definedName>
    <definedName name="BExF42YAF8MUPMCL55VOBCBC19XM" hidden="1">Group Operating [22]Margin!$B$10:$K$15</definedName>
    <definedName name="BExF45SPRVJKNMBIDIM1ODTIY4AR" hidden="1">#REF!</definedName>
    <definedName name="BExF48721LLXLS3AAIPSMMDAERJC" localSheetId="18" hidden="1">Net [28]Sales!$B$11:$K$15</definedName>
    <definedName name="BExF48721LLXLS3AAIPSMMDAERJC" hidden="1">Net [28]Sales!$B$11:$K$15</definedName>
    <definedName name="BExF4BY01XH4AST8QSCFZ3LE5CHT" localSheetId="18" hidden="1">Analysis Report All [19]Items!$A$30:$B$35</definedName>
    <definedName name="BExF4BY01XH4AST8QSCFZ3LE5CHT" hidden="1">Analysis Report All [19]Items!$A$30:$B$35</definedName>
    <definedName name="BExF4HXSWB50BKYPWA0HTT8W56H6" hidden="1">[15]BS!#REF!</definedName>
    <definedName name="BExF4I8L64WFG8X0F0LHQD3YD6KS" hidden="1">#REF!</definedName>
    <definedName name="BExF4JAA3FJ5QN47WX54HFG1I62A" hidden="1">#REF!</definedName>
    <definedName name="BExF4K6LSSRKI0F7171OD00WJ55L" localSheetId="18" hidden="1">Personnel in [20]FTE!$B$11:$K$15</definedName>
    <definedName name="BExF4K6LSSRKI0F7171OD00WJ55L" hidden="1">Personnel in [20]FTE!$B$11:$K$15</definedName>
    <definedName name="BExF4NS3Q3OA2EPNPJ3A8LG5IO8M" localSheetId="18" hidden="1">Trade Working [26]Capital!$K$1</definedName>
    <definedName name="BExF4NS3Q3OA2EPNPJ3A8LG5IO8M" hidden="1">Trade Working [26]Capital!$K$1</definedName>
    <definedName name="BExF4QH8LLP5UH2XLIT84LVKO8C0" localSheetId="18" hidden="1">Balance [25]Sheet!$K$1</definedName>
    <definedName name="BExF4QH8LLP5UH2XLIT84LVKO8C0" hidden="1">Balance [25]Sheet!$K$1</definedName>
    <definedName name="BExF4SF9NEX1FZE9N8EXT89PM54D" hidden="1">[15]BS!#REF!</definedName>
    <definedName name="BExF4TXCSMMXTVGSOWFI8LVNACI9" localSheetId="18" hidden="1">Group [24]Headcount!$B$10:$J$11</definedName>
    <definedName name="BExF4TXCSMMXTVGSOWFI8LVNACI9" hidden="1">Group [24]Headcount!$B$10:$J$11</definedName>
    <definedName name="BExF4U2PAQKG0JRFEG9YVFDTKPUR" localSheetId="18" hidden="1">Group Balance [25]Sheet!$B$10:$K$20</definedName>
    <definedName name="BExF4U2PAQKG0JRFEG9YVFDTKPUR" hidden="1">Group Balance [25]Sheet!$B$10:$K$20</definedName>
    <definedName name="BExF4Y9QP2PYCGJQ2JWU0IEHIKEK" localSheetId="18" hidden="1">#N/A</definedName>
    <definedName name="BExF4Y9QP2PYCGJQ2JWU0IEHIKEK" hidden="1">#N/A</definedName>
    <definedName name="BExF57K7L3UC1I2FSAWURR4SN0UN" hidden="1">[15]BS!#REF!</definedName>
    <definedName name="BExF59T7FX7YIJ95JP78ZUELCXAB" localSheetId="18" hidden="1">Net [28]Sales!$B$11:$K$16</definedName>
    <definedName name="BExF59T7FX7YIJ95JP78ZUELCXAB" hidden="1">Net [28]Sales!$B$11:$K$16</definedName>
    <definedName name="BExF5D96JEPDW6LV89G2REZJ1ES7" hidden="1">[15]BS!#REF!</definedName>
    <definedName name="BExF5GJVT0JXMIEM8MS5I3IYD7B6" hidden="1">#REF!</definedName>
    <definedName name="BExF5I769LHZDJX2UWUPIEBRYJWR" localSheetId="18" hidden="1">Order [16]Intake!$B$11:$K$20</definedName>
    <definedName name="BExF5I769LHZDJX2UWUPIEBRYJWR" hidden="1">Order [16]Intake!$B$11:$K$20</definedName>
    <definedName name="BExF5WL2IUBTY57NQZDP8NSHQLI1" localSheetId="18" hidden="1">List of Journal [31]Entries!$A$55:$B$93</definedName>
    <definedName name="BExF5WL2IUBTY57NQZDP8NSHQLI1" hidden="1">List of Journal [31]Entries!$A$55:$B$93</definedName>
    <definedName name="BExF5ZA5S3AJCGAOW1L56B5CUZO8" localSheetId="18" hidden="1">Order [16]Intake!$B$11:$K$20</definedName>
    <definedName name="BExF5ZA5S3AJCGAOW1L56B5CUZO8" hidden="1">Order [16]Intake!$B$11:$K$20</definedName>
    <definedName name="BExF61TZFCVOVZIVLSIKH79IPLTZ" localSheetId="18" hidden="1">Analysis Report All [19]Items!$J$8</definedName>
    <definedName name="BExF61TZFCVOVZIVLSIKH79IPLTZ" hidden="1">Analysis Report All [19]Items!$J$8</definedName>
    <definedName name="BExF63S045JO7H2ZJCBTBVH3SUIF" hidden="1">[15]BS!#REF!</definedName>
    <definedName name="BExF6AYY88QR3PJFY7XYDV2VMJ1Z" localSheetId="18" hidden="1">Trade Working [26]Capital!$B$23:$K$33</definedName>
    <definedName name="BExF6AYY88QR3PJFY7XYDV2VMJ1Z" hidden="1">Trade Working [26]Capital!$B$23:$K$33</definedName>
    <definedName name="BExF6EV7I35NVMIJGYTB6E24YVPA" hidden="1">[15]BS!#REF!</definedName>
    <definedName name="BExF6HEVSMZ0MHBEG6OBIU0CPE99" hidden="1">#REF!</definedName>
    <definedName name="BExF6IGQBE93LK90062G6VFUQTB2" localSheetId="18" hidden="1">Analysis Report All [19]Items!$A$30:$B$35</definedName>
    <definedName name="BExF6IGQBE93LK90062G6VFUQTB2" hidden="1">Analysis Report All [19]Items!$A$30:$B$35</definedName>
    <definedName name="BExF6IX01YRB2XZRUU0R4899IDA3" hidden="1">#REF!</definedName>
    <definedName name="BExF6L5SGYJS36MGB3UH3XU6MR1J" localSheetId="18" hidden="1">Operating [17]Profit!$B$11:$K$16</definedName>
    <definedName name="BExF6L5SGYJS36MGB3UH3XU6MR1J" hidden="1">Operating [17]Profit!$B$11:$K$16</definedName>
    <definedName name="BExF6V1UU56CY8M8FG8LBSGJY4WY" localSheetId="18" hidden="1">Personnel in [20]FTE!$B$11:$K$15</definedName>
    <definedName name="BExF6V1UU56CY8M8FG8LBSGJY4WY" hidden="1">Personnel in [20]FTE!$B$11:$K$15</definedName>
    <definedName name="BExF6VSRTZK3RAPX7H3VXXVOGHG6" localSheetId="18" hidden="1">Operating [17]Profit!$B$22:$K$32</definedName>
    <definedName name="BExF6VSRTZK3RAPX7H3VXXVOGHG6" hidden="1">Operating [17]Profit!$B$22:$K$32</definedName>
    <definedName name="BExF6ZE8D5CMPJPRWT6S4HM56LPF" hidden="1">[15]BS!#REF!</definedName>
    <definedName name="BExF73LB4ZKON8KY1CIP6DTLTD5Q" localSheetId="18" hidden="1">Operating [17]Profit!$K$1</definedName>
    <definedName name="BExF73LB4ZKON8KY1CIP6DTLTD5Q" hidden="1">Operating [17]Profit!$K$1</definedName>
    <definedName name="BExF7EOIMC1OYL1N7835KGOI0FIZ" hidden="1">[15]BS!#REF!</definedName>
    <definedName name="BExF7HOEUL8QPGWHTTA85HQBE7GG" localSheetId="18" hidden="1">Net Sales [21]Bulk!$B$11:$K$21</definedName>
    <definedName name="BExF7HOEUL8QPGWHTTA85HQBE7GG" hidden="1">Net Sales [21]Bulk!$B$11:$K$21</definedName>
    <definedName name="BExF7JH4AARDVAECSZW646TUFPC7" hidden="1">#REF!</definedName>
    <definedName name="BExF7VRJIRAOOP18ZARJKSM9G5DJ" localSheetId="18" hidden="1">Tabelle '[37]3'!$B$10</definedName>
    <definedName name="BExF7VRJIRAOOP18ZARJKSM9G5DJ" hidden="1">Tabelle '[37]3'!$B$10</definedName>
    <definedName name="BExF81GI8B8WBHXFTET68A9358BR" hidden="1">[15]BS!#REF!</definedName>
    <definedName name="BExF81RATNSO0F4WBOVTI15KC5W7" localSheetId="18" hidden="1">Analysis Report All [19]Items!$A$20:$B$39</definedName>
    <definedName name="BExF81RATNSO0F4WBOVTI15KC5W7" hidden="1">Analysis Report All [19]Items!$A$20:$B$39</definedName>
    <definedName name="BExF8BY6KSAJJLDX9Y832957LJGN" hidden="1">[15]BS!#REF!</definedName>
    <definedName name="BExF8ZXC1LHIVU9ZMKUSXVRY77PZ" localSheetId="18" hidden="1">Net [28]Sales!$B$38:$K$44</definedName>
    <definedName name="BExF8ZXC1LHIVU9ZMKUSXVRY77PZ" hidden="1">Net [28]Sales!$B$38:$K$44</definedName>
    <definedName name="BExF9F7MM3BJWH87E7PGIMYQNVD3" localSheetId="18" hidden="1">Business EBIT [21]Bulk!$B$10:$K$20</definedName>
    <definedName name="BExF9F7MM3BJWH87E7PGIMYQNVD3" hidden="1">Business EBIT [21]Bulk!$B$10:$K$20</definedName>
    <definedName name="BExGL7F3VEHEUR40DRD2F50J8EUO" hidden="1">#REF!</definedName>
    <definedName name="BExGL80NJWKX4TIMGJSQ1CVSRFS9" hidden="1">#REF!</definedName>
    <definedName name="BExGLAEYPQ99COII194CYC1CDFLJ" localSheetId="18" hidden="1">Analysis Report All [19]Items!$D$25:$I$57</definedName>
    <definedName name="BExGLAEYPQ99COII194CYC1CDFLJ" hidden="1">Analysis Report All [19]Items!$D$25:$I$57</definedName>
    <definedName name="BExGLC7R4C33RO0PID97ZPPVCW4M" hidden="1">[15]BS!#REF!</definedName>
    <definedName name="BExGLDPNPIQS09MSI2IVJK8PTPOH" localSheetId="18" hidden="1">Analysis Report All [19]Items!$A$20:$B$39</definedName>
    <definedName name="BExGLDPNPIQS09MSI2IVJK8PTPOH" hidden="1">Analysis Report All [19]Items!$A$20:$B$39</definedName>
    <definedName name="BExGLRHZT6Z4F09XIKCMP5CC1OVM" localSheetId="18" hidden="1">Tabelle '[37]3'!$B$10</definedName>
    <definedName name="BExGLRHZT6Z4F09XIKCMP5CC1OVM" hidden="1">Tabelle '[37]3'!$B$10</definedName>
    <definedName name="BExGLY8PD681X0K7YEXIJNXF8RGQ" localSheetId="18" hidden="1">Group Net [28]Sales!$B$10:$K$15</definedName>
    <definedName name="BExGLY8PD681X0K7YEXIJNXF8RGQ" hidden="1">Group Net [28]Sales!$B$10:$K$15</definedName>
    <definedName name="BExGM4DZ65OAQP7MA4LN6QMYZOFF" hidden="1">[15]BS!#REF!</definedName>
    <definedName name="BExGM7ZF17I8HV3IFUS0DGB2YC9R" hidden="1">#REF!</definedName>
    <definedName name="BExGM8A9AXVOZPD22R65N904WJWU" localSheetId="18" hidden="1">Balance [25]Sheet!$B$11:$K$21</definedName>
    <definedName name="BExGM8A9AXVOZPD22R65N904WJWU" hidden="1">Balance [25]Sheet!$B$11:$K$21</definedName>
    <definedName name="BExGM96LW3NAHMELUDE4WX6V3NGC" hidden="1">#REF!</definedName>
    <definedName name="BExGMEKT59SM634TAALCWVWQCXYA" localSheetId="18" hidden="1">Operating [17]Profit!$B$21:$K$31</definedName>
    <definedName name="BExGMEKT59SM634TAALCWVWQCXYA" hidden="1">Operating [17]Profit!$B$21:$K$31</definedName>
    <definedName name="BExGMKPW2HPKN0M0XKF3AZ8YP0D6" hidden="1">[15]BS!#REF!</definedName>
    <definedName name="BExGMQV5FH22KB1LDCUB385YFOOK" localSheetId="18" hidden="1">Trade Working [26]Capital!$B$24</definedName>
    <definedName name="BExGMQV5FH22KB1LDCUB385YFOOK" hidden="1">Trade Working [26]Capital!$B$24</definedName>
    <definedName name="BExGN17CAZQNW5ECVWPVZJHGBE5Y" localSheetId="18" hidden="1">List of Journal [31]Entries!$H$5:$I$5</definedName>
    <definedName name="BExGN17CAZQNW5ECVWPVZJHGBE5Y" hidden="1">List of Journal [31]Entries!$H$5:$I$5</definedName>
    <definedName name="BExGN23Q1READ9SH8RJZ2KT3QDZJ" localSheetId="18" hidden="1">Balance [25]Sheet!$B$27:$K$41</definedName>
    <definedName name="BExGN23Q1READ9SH8RJZ2KT3QDZJ" hidden="1">Balance [25]Sheet!$B$27:$K$41</definedName>
    <definedName name="BExGN301IT2AT1Z9PJNYFWM9OKV0" localSheetId="18" hidden="1">Net [28]Sales!$K$1</definedName>
    <definedName name="BExGN301IT2AT1Z9PJNYFWM9OKV0" hidden="1">Net [28]Sales!$K$1</definedName>
    <definedName name="BExGN3R4WX267OA797WCHFST6IK0" localSheetId="18" hidden="1">Operating [22]Margin!$B$11:$K$16</definedName>
    <definedName name="BExGN3R4WX267OA797WCHFST6IK0" hidden="1">Operating [22]Margin!$B$11:$K$16</definedName>
    <definedName name="BExGN4I09VDW6OYTNIEDLAFR96LV" localSheetId="18" hidden="1">Analysis Report All Items [23]LC!$D$5:$F$23</definedName>
    <definedName name="BExGN4I09VDW6OYTNIEDLAFR96LV" hidden="1">Analysis Report All Items [23]LC!$D$5:$F$23</definedName>
    <definedName name="BExGN6WCAF5VTUDTY353IDCU1LCJ" localSheetId="18" hidden="1">Analysis Report All [19]Items!$J$13</definedName>
    <definedName name="BExGN6WCAF5VTUDTY353IDCU1LCJ" hidden="1">Analysis Report All [19]Items!$J$13</definedName>
    <definedName name="BExGN7SQCA7ZMM728AEQPH4JBHGX" localSheetId="18" hidden="1">Analysis Report All [19]Items!$J$10</definedName>
    <definedName name="BExGN7SQCA7ZMM728AEQPH4JBHGX" hidden="1">Analysis Report All [19]Items!$J$10</definedName>
    <definedName name="BExGN7Y6YII4858VCHDUHDH2F5OW" localSheetId="18" hidden="1">Analysis Report All [19]Items!$H$10:$I$10</definedName>
    <definedName name="BExGN7Y6YII4858VCHDUHDH2F5OW" hidden="1">Analysis Report All [19]Items!$H$10:$I$10</definedName>
    <definedName name="BExGN9QR3UQBTLNLMD9MHVZCTA65" localSheetId="18" hidden="1">Group Operating [22]Margin!$B$19:$K$29</definedName>
    <definedName name="BExGN9QR3UQBTLNLMD9MHVZCTA65" hidden="1">Group Operating [22]Margin!$B$19:$K$29</definedName>
    <definedName name="BExGNE3BGWZFFOG4YAJ028I0LQEZ" hidden="1">#REF!</definedName>
    <definedName name="BExGNEZOIXLFKRSA1RTHA0X2CSDQ" hidden="1">#REF!</definedName>
    <definedName name="BExGNFL96FEGNN7KMYGY31YCTAYB" hidden="1">#REF!</definedName>
    <definedName name="BExGNKOP4C5HS4COZ5VD5PLC09LL" localSheetId="18" hidden="1">Check Closing '[27]2007'!$A$16:$B$16</definedName>
    <definedName name="BExGNKOP4C5HS4COZ5VD5PLC09LL" hidden="1">Check Closing '[27]2007'!$A$16:$B$16</definedName>
    <definedName name="BExGNNDRM29DAB09XQOFX83HQ6FW" hidden="1">#REF!</definedName>
    <definedName name="BExGNQDNN9Z78KA8NXY1FXX4RFR7" localSheetId="18" hidden="1">Order [16]Intake!$B$11:$K$20</definedName>
    <definedName name="BExGNQDNN9Z78KA8NXY1FXX4RFR7" hidden="1">Order [16]Intake!$B$11:$K$20</definedName>
    <definedName name="BExGNVH3DI6HCQIC1M1Y3JAGRJ0B" localSheetId="18" hidden="1">Net [28]Sales!$B$38:$K$44</definedName>
    <definedName name="BExGNVH3DI6HCQIC1M1Y3JAGRJ0B" hidden="1">Net [28]Sales!$B$38:$K$44</definedName>
    <definedName name="BExGNX9TSF4VN7GH2MQHNT0OZLOV" localSheetId="18" hidden="1">Operating [22]Margin!$B$22:$K$32</definedName>
    <definedName name="BExGNX9TSF4VN7GH2MQHNT0OZLOV" hidden="1">Operating [22]Margin!$B$22:$K$32</definedName>
    <definedName name="BExGO04A4H4DR5XG0TLGW9G88NCS" hidden="1">#REF!</definedName>
    <definedName name="BExGO2O0V6UYDY26AX8OSN72F77N" hidden="1">[15]BS!#REF!</definedName>
    <definedName name="BExGO641VT398ST5XLI2HQS5JQAD" localSheetId="18" hidden="1">#N/A</definedName>
    <definedName name="BExGO641VT398ST5XLI2HQS5JQAD" hidden="1">#N/A</definedName>
    <definedName name="BExGOIUIISNQXQD6W835VGG728WC" localSheetId="18" hidden="1">#N/A</definedName>
    <definedName name="BExGOIUIISNQXQD6W835VGG728WC" hidden="1">#N/A</definedName>
    <definedName name="BExGOQ1NWQCU3UD3SZVMIXTD6KUC" localSheetId="18" hidden="1">List of Journal [31]Entries!$H$6:$I$6</definedName>
    <definedName name="BExGOQ1NWQCU3UD3SZVMIXTD6KUC" hidden="1">List of Journal [31]Entries!$H$6:$I$6</definedName>
    <definedName name="BExGORU76HSU6IHOMNOK4THTE4RC" hidden="1">[15]BS!#REF!</definedName>
    <definedName name="BExGP3DP1O1XGI056FVE4IHEBHQ7" localSheetId="18" hidden="1">Gross Profit [21]Bulk!$B$10:$K$20</definedName>
    <definedName name="BExGP3DP1O1XGI056FVE4IHEBHQ7" hidden="1">Gross Profit [21]Bulk!$B$10:$K$20</definedName>
    <definedName name="BExGPB67Y5Q1AD2DELNTBPZ52ZBB" localSheetId="18" hidden="1">Operating [22]Margin!$B$11:$K$16</definedName>
    <definedName name="BExGPB67Y5Q1AD2DELNTBPZ52ZBB" hidden="1">Operating [22]Margin!$B$11:$K$16</definedName>
    <definedName name="BExGPG46GE72MYWRIJI2FT3QV4VE" hidden="1">#REF!</definedName>
    <definedName name="BExGPHGT5KDOCMV2EFS4OVKTWBRD" hidden="1">[15]BS!#REF!</definedName>
    <definedName name="BExGPW00RIXMA4MT34DF7FIN7GX6" localSheetId="18" hidden="1">Group [18]EBIT!$B$19:$K$29</definedName>
    <definedName name="BExGPW00RIXMA4MT34DF7FIN7GX6" hidden="1">Group [18]EBIT!$B$19:$K$29</definedName>
    <definedName name="BExGPX775CKGN7R6K7ZIYN7GSTGU" localSheetId="18" hidden="1">Analysis Report All [19]Items!$D$12:$I$42</definedName>
    <definedName name="BExGPX775CKGN7R6K7ZIYN7GSTGU" hidden="1">Analysis Report All [19]Items!$D$12:$I$42</definedName>
    <definedName name="BExGPYZWIHW37IAE7259L9BUVAHR" localSheetId="18" hidden="1">Operating [22]Margin!$B$11:$K$16</definedName>
    <definedName name="BExGPYZWIHW37IAE7259L9BUVAHR" hidden="1">Operating [22]Margin!$B$11:$K$16</definedName>
    <definedName name="BExGPZ5982NP6QY11NBYVUDLQGQ1" hidden="1">#REF!</definedName>
    <definedName name="BExGQ9HKF6KJ96LIP8PU98XBWKW6" localSheetId="18" hidden="1">List of Journal [31]Entries!$J$6</definedName>
    <definedName name="BExGQ9HKF6KJ96LIP8PU98XBWKW6" hidden="1">List of Journal [31]Entries!$J$6</definedName>
    <definedName name="BExGQK4HP3S4L1B28HDPHWXUNIPM" localSheetId="18" hidden="1">Analysis Report All [19]Items!$F$3</definedName>
    <definedName name="BExGQK4HP3S4L1B28HDPHWXUNIPM" hidden="1">Analysis Report All [19]Items!$F$3</definedName>
    <definedName name="BExGQZK8H3WC05VW0KFO1JABPMBG" localSheetId="18" hidden="1">Analysis Report All [19]Items!$D$3:$I$9</definedName>
    <definedName name="BExGQZK8H3WC05VW0KFO1JABPMBG" hidden="1">Analysis Report All [19]Items!$D$3:$I$9</definedName>
    <definedName name="BExGR29DUJ4WMILC5S4MTKCJJH2Q" localSheetId="18" hidden="1">List of Journal [31]Entries!$H$7:$I$7</definedName>
    <definedName name="BExGR29DUJ4WMILC5S4MTKCJJH2Q" hidden="1">List of Journal [31]Entries!$H$7:$I$7</definedName>
    <definedName name="BExGR4CW3WRIID17GGX4MI9ZDHFE" hidden="1">[15]BS!#REF!</definedName>
    <definedName name="BExGRCAQL84QTYXGMNCYW90S86QD" localSheetId="18" hidden="1">Operating [22]Margin!$B$21:$K$31</definedName>
    <definedName name="BExGRCAQL84QTYXGMNCYW90S86QD" hidden="1">Operating [22]Margin!$B$21:$K$31</definedName>
    <definedName name="BExGRFAMB4OA62HX4BGRBD8GO8AQ" localSheetId="18" hidden="1">Operating [17]Profit!$B$11:$K$16</definedName>
    <definedName name="BExGRFAMB4OA62HX4BGRBD8GO8AQ" hidden="1">Operating [17]Profit!$B$11:$K$16</definedName>
    <definedName name="BExGRLW0ODB7TYE4SYU4KULAZNNQ" localSheetId="18" hidden="1">Operating [17]Profit!$B$11:$J$12</definedName>
    <definedName name="BExGRLW0ODB7TYE4SYU4KULAZNNQ" hidden="1">Operating [17]Profit!$B$11:$J$12</definedName>
    <definedName name="BExGRMC3L3DN3R85GUN7NG7YWUG8" hidden="1">#REF!</definedName>
    <definedName name="BExGRSC2FNPTJVSE8J8TK3BSH2S6" localSheetId="18" hidden="1">Analysis Report All Items [23]LC!$J$8</definedName>
    <definedName name="BExGRSC2FNPTJVSE8J8TK3BSH2S6" hidden="1">Analysis Report All Items [23]LC!$J$8</definedName>
    <definedName name="BExGS1X65LNLX838V0YEOP1PNZI2" localSheetId="18" hidden="1">Order [16]Intake!$B$11:$K$20</definedName>
    <definedName name="BExGS1X65LNLX838V0YEOP1PNZI2" hidden="1">Order [16]Intake!$B$11:$K$20</definedName>
    <definedName name="BExGS647QRLZX8W6M421YW73S9X5" localSheetId="18" hidden="1">Balance [25]Sheet!$B$27:$K$41</definedName>
    <definedName name="BExGS647QRLZX8W6M421YW73S9X5" hidden="1">Balance [25]Sheet!$B$27:$K$41</definedName>
    <definedName name="BExGSA5YB5ZGE4NHDVCZ55TQAJTL" hidden="1">[15]BS!#REF!</definedName>
    <definedName name="BExGSF3XPEM43JJEKYC2IE624Y8W" localSheetId="18" hidden="1">Operating [17]Profit!$B$11:$K$15</definedName>
    <definedName name="BExGSF3XPEM43JJEKYC2IE624Y8W" hidden="1">Operating [17]Profit!$B$11:$K$15</definedName>
    <definedName name="BExGSF9F52XGHB903Q89EU4F0VYR" localSheetId="18" hidden="1">#N/A</definedName>
    <definedName name="BExGSF9F52XGHB903Q89EU4F0VYR" hidden="1">#N/A</definedName>
    <definedName name="BExGSLJZ3OHT328LARBB7V9OAH03" localSheetId="18" hidden="1">Trade Working [26]Capital!$B$23:$K$33</definedName>
    <definedName name="BExGSLJZ3OHT328LARBB7V9OAH03" hidden="1">Trade Working [26]Capital!$B$23:$K$33</definedName>
    <definedName name="BExGSYW1GKISF0PMUAK3XJK9PEW9" hidden="1">[15]BS!#REF!</definedName>
    <definedName name="BExGT5XNYJZUBHZSAUTX0B5EBO22" hidden="1">#REF!</definedName>
    <definedName name="BExGT987TYBU3G6KR9FGTRPC7Q6Q" localSheetId="18" hidden="1">#N/A</definedName>
    <definedName name="BExGT987TYBU3G6KR9FGTRPC7Q6Q" hidden="1">#N/A</definedName>
    <definedName name="BExGTDVJLOUZ19X9M4P3FH9SP0SV" localSheetId="18" hidden="1">Net Sales [21]Bulk!$B$11:$K$21</definedName>
    <definedName name="BExGTDVJLOUZ19X9M4P3FH9SP0SV" hidden="1">Net Sales [21]Bulk!$B$11:$K$21</definedName>
    <definedName name="BExGTGVFIF8HOQXR54SK065A8M4K" hidden="1">[15]BS!#REF!</definedName>
    <definedName name="BExGTJVBDNV2YB76KMA6R6HXTTMF" localSheetId="18" hidden="1">Analysis Report All [19]Items!$H$17:$I$17</definedName>
    <definedName name="BExGTJVBDNV2YB76KMA6R6HXTTMF" hidden="1">Analysis Report All [19]Items!$H$17:$I$17</definedName>
    <definedName name="BExGTLO1KGWR768P0BOA4JNA9JD3" hidden="1">#REF!</definedName>
    <definedName name="BExGTX22YBJVCPO1LJXMD2MZ7R8W" localSheetId="18" hidden="1">Analysis Report All [19]Items!$A$45:$B$97</definedName>
    <definedName name="BExGTX22YBJVCPO1LJXMD2MZ7R8W" hidden="1">Analysis Report All [19]Items!$A$45:$B$97</definedName>
    <definedName name="BExGTYEIIC8LU4PLY8HTFCUD1JYT" hidden="1">#REF!</definedName>
    <definedName name="BExGU3SQH45LVFAIHNQSYVTZ46CD" localSheetId="18" hidden="1">Net [28]Sales!$B$22:$K$32</definedName>
    <definedName name="BExGU3SQH45LVFAIHNQSYVTZ46CD" hidden="1">Net [28]Sales!$B$22:$K$32</definedName>
    <definedName name="BExGU4P3B8K5D0DMALAJ1F9TGLBL" hidden="1">#REF!</definedName>
    <definedName name="BExGU55CD1ZMK5Z91AN5KBED1N4F" localSheetId="18" hidden="1">Operating [22]Margin!$B$10:$K$15</definedName>
    <definedName name="BExGU55CD1ZMK5Z91AN5KBED1N4F" hidden="1">Operating [22]Margin!$B$10:$K$15</definedName>
    <definedName name="BExGU61QNGAC3J39EIIF5TY7F3ZZ" localSheetId="18" hidden="1">Analysis Report All [19]Items!$A$45:$B$97</definedName>
    <definedName name="BExGU61QNGAC3J39EIIF5TY7F3ZZ" hidden="1">Analysis Report All [19]Items!$A$45:$B$97</definedName>
    <definedName name="BExGUEVXZYFHR30BIVYBPDRE5E2W" localSheetId="18" hidden="1">Analysis Report All [19]Items!$A$20:$B$40</definedName>
    <definedName name="BExGUEVXZYFHR30BIVYBPDRE5E2W" hidden="1">Analysis Report All [19]Items!$A$20:$B$40</definedName>
    <definedName name="BExGUKQ9YPS0G9Y7G9G6902GOG75" localSheetId="18" hidden="1">#N/A</definedName>
    <definedName name="BExGUKQ9YPS0G9Y7G9G6902GOG75" hidden="1">#N/A</definedName>
    <definedName name="BExGUQF9N9FKI7S0H30WUAEB5LPD" hidden="1">[15]BS!#REF!</definedName>
    <definedName name="BExGUSISSNAOHT3VYY66QOAUDNWG" localSheetId="18" hidden="1">Analysis Report All [19]Items!$A$50:$B$111</definedName>
    <definedName name="BExGUSISSNAOHT3VYY66QOAUDNWG" hidden="1">Analysis Report All [19]Items!$A$50:$B$111</definedName>
    <definedName name="BExGUVIP60TA4B7X2PFGMBFUSKGX" hidden="1">[15]BS!#REF!</definedName>
    <definedName name="BExGV2EVT380QHD4AP2RL9MR8L5L" hidden="1">[15]BS!#REF!</definedName>
    <definedName name="BExGV2KC9RSUBFD541C6QJXI2LO3" hidden="1">#REF!</definedName>
    <definedName name="BExGV42A59BG2MC8R7MY2YUYNKDY" localSheetId="18" hidden="1">Check Closing '[27]2007'!$A$30:$B$35</definedName>
    <definedName name="BExGV42A59BG2MC8R7MY2YUYNKDY" hidden="1">Check Closing '[27]2007'!$A$30:$B$35</definedName>
    <definedName name="BExGVM1NJN3448RJPCQL96KTHBDY" localSheetId="18" hidden="1">Personnel in [20]FTE!$B$11:$K$15</definedName>
    <definedName name="BExGVM1NJN3448RJPCQL96KTHBDY" hidden="1">Personnel in [20]FTE!$B$11:$K$15</definedName>
    <definedName name="BExGVOQRU8B56YO7S8ZLMPE7VP8Z" localSheetId="18" hidden="1">Analysis Report All [19]Items!$A$20:$B$38</definedName>
    <definedName name="BExGVOQRU8B56YO7S8ZLMPE7VP8Z" hidden="1">Analysis Report All [19]Items!$A$20:$B$38</definedName>
    <definedName name="BExGVRFQJ55EVH1CBRAIQZIGQAMZ" localSheetId="18" hidden="1">Analysis Report All [19]Items!$J$9</definedName>
    <definedName name="BExGVRFQJ55EVH1CBRAIQZIGQAMZ" hidden="1">Analysis Report All [19]Items!$J$9</definedName>
    <definedName name="BExGVV6OOLDQ3TXZK51TTF3YX0WN" hidden="1">[15]BS!#REF!</definedName>
    <definedName name="BExGVXFOLJKQ52U5BTJOGEVUD7B4" localSheetId="18" hidden="1">#N/A</definedName>
    <definedName name="BExGVXFOLJKQ52U5BTJOGEVUD7B4" hidden="1">#N/A</definedName>
    <definedName name="BExGWH2B3UYP8NRVC9C8B8ZDO3F2" localSheetId="18" hidden="1">List of Journal [31]Entries!$D$3:$E$3</definedName>
    <definedName name="BExGWH2B3UYP8NRVC9C8B8ZDO3F2" hidden="1">List of Journal [31]Entries!$D$3:$E$3</definedName>
    <definedName name="BExGWKIB9BPO9P39K4C7ECNNALTZ" localSheetId="18" hidden="1">Trade Working [26]Capital!$B$11:$K$18</definedName>
    <definedName name="BExGWKIB9BPO9P39K4C7ECNNALTZ" hidden="1">Trade Working [26]Capital!$B$11:$K$18</definedName>
    <definedName name="BExGWMGI7HF7TTE6802ZG368CK2Z" localSheetId="18" hidden="1">Gross Profit [21]Bulk!$B$10:$K$20</definedName>
    <definedName name="BExGWMGI7HF7TTE6802ZG368CK2Z" hidden="1">Gross Profit [21]Bulk!$B$10:$K$20</definedName>
    <definedName name="BExGWZY2SUPGBDYOVX34XH4FAT3F" hidden="1">#REF!</definedName>
    <definedName name="BExGX6U988MCFIGDA1282F92U9AA" hidden="1">[15]BS!#REF!</definedName>
    <definedName name="BExGXDVP2S2Y8Z8Q43I78RCIK3DD" hidden="1">[15]BS!#REF!</definedName>
    <definedName name="BExGXHRYLL4YSD413QJQEIN9UVKE" hidden="1">#REF!</definedName>
    <definedName name="BExGXWB73RJ4BASBQTQ8EY0EC1EB" hidden="1">[15]BS!#REF!</definedName>
    <definedName name="BExGY7ZYNP421LQXWM5CVDW5145W" localSheetId="18" hidden="1">Analysis Report All [19]Items!$H$10:$I$10</definedName>
    <definedName name="BExGY7ZYNP421LQXWM5CVDW5145W" hidden="1">Analysis Report All [19]Items!$H$10:$I$10</definedName>
    <definedName name="BExGYF1G96KVSN5BS7QXZIWS1FHC" localSheetId="18" hidden="1">Operating [17]Profit!$B$21:$K$31</definedName>
    <definedName name="BExGYF1G96KVSN5BS7QXZIWS1FHC" hidden="1">Operating [17]Profit!$B$21:$K$31</definedName>
    <definedName name="BExGYFHPDK8GMPJ2C1MVUH0GR7RZ" hidden="1">#REF!</definedName>
    <definedName name="BExGYGJJJ3BBCQAOA51WHP01HN73" hidden="1">[15]BS!#REF!</definedName>
    <definedName name="BExGYRC0GWZEVNVTU7ADBOCM4JC7" localSheetId="18" hidden="1">Tabelle '[33]2'!$B$10</definedName>
    <definedName name="BExGYRC0GWZEVNVTU7ADBOCM4JC7" hidden="1">Tabelle '[33]2'!$B$10</definedName>
    <definedName name="BExGYT4PB2OG84VT93M2EBR0U815" localSheetId="18" hidden="1">Analysis Report All [19]Items!$A$22:$B$40</definedName>
    <definedName name="BExGYT4PB2OG84VT93M2EBR0U815" hidden="1">Analysis Report All [19]Items!$A$22:$B$40</definedName>
    <definedName name="BExGZ77OY9FSXJFUXKXOQ9K8JSSS" localSheetId="18" hidden="1">Analysis Report All [19]Items!$A$18:$B$18</definedName>
    <definedName name="BExGZ77OY9FSXJFUXKXOQ9K8JSSS" hidden="1">Analysis Report All [19]Items!$A$18:$B$18</definedName>
    <definedName name="BExGZ7T8U8DMWJDQVN3QU4DCPT9W" localSheetId="18" hidden="1">Order [16]Intake!$B$11:$K$20</definedName>
    <definedName name="BExGZ7T8U8DMWJDQVN3QU4DCPT9W" hidden="1">Order [16]Intake!$B$11:$K$20</definedName>
    <definedName name="BExGZANTK82UH6SAW1Y3M5ZSE9LN" hidden="1">#REF!</definedName>
    <definedName name="BExGZCGM3YAGIPPUTNX2UK92ZFQU" localSheetId="18" hidden="1">Balance [25]Sheet!$B$27:$K$41</definedName>
    <definedName name="BExGZCGM3YAGIPPUTNX2UK92ZFQU" hidden="1">Balance [25]Sheet!$B$27:$K$41</definedName>
    <definedName name="BExGZJ78ZWZCVHZ3BKEKFJZ6MAEO" hidden="1">[15]BS!#REF!</definedName>
    <definedName name="BExGZRAKWWMAC6VK7UP5A3SEQ36U" localSheetId="18" hidden="1">Net [28]Sales!$B$38:$K$44</definedName>
    <definedName name="BExGZRAKWWMAC6VK7UP5A3SEQ36U" hidden="1">Net [28]Sales!$B$38:$K$44</definedName>
    <definedName name="BExGZV1JCDVOAHOA8V75WT1AY2O3" localSheetId="18" hidden="1">Analysis Report All [19]Items!$J$9</definedName>
    <definedName name="BExGZV1JCDVOAHOA8V75WT1AY2O3" hidden="1">Analysis Report All [19]Items!$J$9</definedName>
    <definedName name="BExGZYSBQTP6I5KGTOUY7X90N2G3" hidden="1">[15]BS!#REF!</definedName>
    <definedName name="BExH022ZUEBLYV7CMZ7W0ZBD3N3B" localSheetId="18" hidden="1">Analysis Report All [19]Items!$A$45:$B$97</definedName>
    <definedName name="BExH022ZUEBLYV7CMZ7W0ZBD3N3B" hidden="1">Analysis Report All [19]Items!$A$45:$B$97</definedName>
    <definedName name="BExH0H2H4SK6ZGIM4D0W36EM9XJ5" localSheetId="18" hidden="1">Operating [17]Profit!$B$11:$K$15</definedName>
    <definedName name="BExH0H2H4SK6ZGIM4D0W36EM9XJ5" hidden="1">Operating [17]Profit!$B$11:$K$15</definedName>
    <definedName name="BExH0HTET69PRSZZ4A3OD9HVNLQV" hidden="1">#REF!</definedName>
    <definedName name="BExH0M0FDN12YBOCKL3XL2Z7T7Y8" hidden="1">[15]BS!#REF!</definedName>
    <definedName name="BExH0PRDZY3308745UN731OZNLPL" localSheetId="18" hidden="1">Operating [17]Profit!$B$11:$K$15</definedName>
    <definedName name="BExH0PRDZY3308745UN731OZNLPL" hidden="1">Operating [17]Profit!$B$11:$K$15</definedName>
    <definedName name="BExH0RUX71DYFINEZ85N2W3U9FJM" localSheetId="18" hidden="1">Analysis Report All [19]Items!$J$12</definedName>
    <definedName name="BExH0RUX71DYFINEZ85N2W3U9FJM" hidden="1">Analysis Report All [19]Items!$J$12</definedName>
    <definedName name="BExH0UUT6Z0HG896BUKRXAGKBNMK" localSheetId="18" hidden="1">Balance [25]Sheet!$B$27:$K$41</definedName>
    <definedName name="BExH0UUT6Z0HG896BUKRXAGKBNMK" hidden="1">Balance [25]Sheet!$B$27:$K$41</definedName>
    <definedName name="BExH1273M4M5D9DQ52ARQL1026E0" localSheetId="18" hidden="1">Group Balance [25]Sheet!$B$27</definedName>
    <definedName name="BExH1273M4M5D9DQ52ARQL1026E0" hidden="1">Group Balance [25]Sheet!$B$27</definedName>
    <definedName name="BExH15N8PDHCZZ1GNGINQ775YBR2" hidden="1">#REF!</definedName>
    <definedName name="BExH16ZQX720JWYWON7P44F9VKZ4" localSheetId="18" hidden="1">Balance [25]Sheet!$B$11:$K$21</definedName>
    <definedName name="BExH16ZQX720JWYWON7P44F9VKZ4" hidden="1">Balance [25]Sheet!$B$11:$K$21</definedName>
    <definedName name="BExH17W35ZAM77IERBFOPBU41V86" localSheetId="18" hidden="1">Group Operating [22]Margin!$B$19:$K$29</definedName>
    <definedName name="BExH17W35ZAM77IERBFOPBU41V86" hidden="1">Group Operating [22]Margin!$B$19:$K$29</definedName>
    <definedName name="BExH18N3RLF1TJ5YH3OSV4G9PEYD" localSheetId="18" hidden="1">Analysis Report All Items [23]LC!$D$3:$E$3</definedName>
    <definedName name="BExH18N3RLF1TJ5YH3OSV4G9PEYD" hidden="1">Analysis Report All Items [23]LC!$D$3:$E$3</definedName>
    <definedName name="BExH1JFFHEBFX9BWJMNIA3N66R3Z" hidden="1">[15]BS!#REF!</definedName>
    <definedName name="BExH1OITAHTGQMMR55O0K4ABEN9Z" localSheetId="18" hidden="1">Group Balance [25]Sheet!$B$10:$K$20</definedName>
    <definedName name="BExH1OITAHTGQMMR55O0K4ABEN9Z" hidden="1">Group Balance [25]Sheet!$B$10:$K$20</definedName>
    <definedName name="BExH1PKP9QP6G2Z8TRC2DDZ99MTM" localSheetId="18" hidden="1">Check Closing '[27]2007'!$A$20:$B$23</definedName>
    <definedName name="BExH1PKP9QP6G2Z8TRC2DDZ99MTM" hidden="1">Check Closing '[27]2007'!$A$20:$B$23</definedName>
    <definedName name="BExH1QH15AQEDG58CF9DL1PJVX2B" hidden="1">#REF!</definedName>
    <definedName name="BExH1X2F6SVLTULG6BTHLFQSRGLG" hidden="1">#REF!</definedName>
    <definedName name="BExH1Z0GIUSVTF2H1G1I3PDGBNK2" hidden="1">[15]BS!#REF!</definedName>
    <definedName name="BExH21EXYGUDSIGPUR82EA40VCBH" hidden="1">#REF!</definedName>
    <definedName name="BExH23271RF7AYZ542KHQTH68GQ7" hidden="1">[15]BS!#REF!</definedName>
    <definedName name="BExH24UY57PD9SCD5YI0Y7URYXDD" localSheetId="18" hidden="1">#N/A</definedName>
    <definedName name="BExH24UY57PD9SCD5YI0Y7URYXDD" hidden="1">#N/A</definedName>
    <definedName name="BExH2509007W1IPCCG0NX3H4V4GN" hidden="1">#REF!</definedName>
    <definedName name="BExH2I1NO1NW6QFL427BSCC4MJM7" localSheetId="18" hidden="1">Order [16]Intake!$B$11:$K$20</definedName>
    <definedName name="BExH2I1NO1NW6QFL427BSCC4MJM7" hidden="1">Order [16]Intake!$B$11:$K$20</definedName>
    <definedName name="BExH2RSAX731V05GE7JZ65121T9N" localSheetId="18" hidden="1">Balance [25]Sheet!$K$1:$M$1</definedName>
    <definedName name="BExH2RSAX731V05GE7JZ65121T9N" hidden="1">Balance [25]Sheet!$K$1:$M$1</definedName>
    <definedName name="BExH3A2GBLA9VU4VZEEH12IIRS2D" localSheetId="18" hidden="1">Analysis Report All [19]Items!$A$50:$B$123</definedName>
    <definedName name="BExH3A2GBLA9VU4VZEEH12IIRS2D" hidden="1">Analysis Report All [19]Items!$A$50:$B$123</definedName>
    <definedName name="BExH3BKERZKECCIWAK65S4BZXA7Z" hidden="1">#REF!</definedName>
    <definedName name="BExH3CM7F3WIX88L34SUE8UCPM5E" localSheetId="18" hidden="1">Analysis Report All [19]Items!$D$3:$E$3</definedName>
    <definedName name="BExH3CM7F3WIX88L34SUE8UCPM5E" hidden="1">Analysis Report All [19]Items!$D$3:$E$3</definedName>
    <definedName name="BExH3FWXW8Q6A5V0HFQTCR2JZ8F9" localSheetId="18" hidden="1">Order [16]Intake!$B$11:$K$20</definedName>
    <definedName name="BExH3FWXW8Q6A5V0HFQTCR2JZ8F9" hidden="1">Order [16]Intake!$B$11:$K$20</definedName>
    <definedName name="BExH3IRB6764RQ5HBYRLH6XCT29X" hidden="1">[15]BS!#REF!</definedName>
    <definedName name="BExH3SY72G1ITC1O9435IL5KLN4Y" localSheetId="18" hidden="1">Balance [25]Sheet!$B$27:$K$41</definedName>
    <definedName name="BExH3SY72G1ITC1O9435IL5KLN4Y" hidden="1">Balance [25]Sheet!$B$27:$K$41</definedName>
    <definedName name="BExH4HTQQ8MAE0UM736UDMTYYANM" localSheetId="18" hidden="1">Trade Working [26]Capital!$B$24</definedName>
    <definedName name="BExH4HTQQ8MAE0UM736UDMTYYANM" hidden="1">Trade Working [26]Capital!$B$24</definedName>
    <definedName name="BExIFQUO629XQ0EPVSE7158D303T" localSheetId="18" hidden="1">Analysis Report All [19]Items!$D$5:$F$23</definedName>
    <definedName name="BExIFQUO629XQ0EPVSE7158D303T" hidden="1">Analysis Report All [19]Items!$D$5:$F$23</definedName>
    <definedName name="BExIG58LAO8NJF0P3AOU736OZAOI" localSheetId="18" hidden="1">Group Net [28]Sales!$B$33:$K$39</definedName>
    <definedName name="BExIG58LAO8NJF0P3AOU736OZAOI" hidden="1">Group Net [28]Sales!$B$33:$K$39</definedName>
    <definedName name="BExIGJBO8R13LV7CZ7C1YCP974NN" hidden="1">[15]BS!#REF!</definedName>
    <definedName name="BExIH2YB9MOJF3F8JY8R7X5FDF12" hidden="1">#REF!</definedName>
    <definedName name="BExIHFZRKZJCLKQ89DAWQ2DJO0PQ" localSheetId="18" hidden="1">Group [24]Headcount!$B$19:$K$29</definedName>
    <definedName name="BExIHFZRKZJCLKQ89DAWQ2DJO0PQ" hidden="1">Group [24]Headcount!$B$19:$K$29</definedName>
    <definedName name="BExII0O8POTQOO4Q63AT54UWIHBN" localSheetId="18" hidden="1">Operating [22]Margin!$K$1</definedName>
    <definedName name="BExII0O8POTQOO4Q63AT54UWIHBN" hidden="1">Operating [22]Margin!$K$1</definedName>
    <definedName name="BExII50LI8I0CDOOZEMIVHVA2V95" hidden="1">[15]BS!#REF!</definedName>
    <definedName name="BExIIKGCGUPSDCMZLUSXOJ8FMU33" localSheetId="18" hidden="1">Order [16]Intake!$K$1</definedName>
    <definedName name="BExIIKGCGUPSDCMZLUSXOJ8FMU33" hidden="1">Order [16]Intake!$K$1</definedName>
    <definedName name="BExIIN5GRFYP6YW0PKKOBQOS0WHZ" localSheetId="18" hidden="1">Group [24]Headcount!$B$19</definedName>
    <definedName name="BExIIN5GRFYP6YW0PKKOBQOS0WHZ" hidden="1">Group [24]Headcount!$B$19</definedName>
    <definedName name="BExIIN5HA7X165Y7TCNIHIGE6F4Q" localSheetId="18" hidden="1">#N/A</definedName>
    <definedName name="BExIIN5HA7X165Y7TCNIHIGE6F4Q" hidden="1">#N/A</definedName>
    <definedName name="BExIIP3HG0YJ2JL3NT02KXR1NWFN" localSheetId="18" hidden="1">Analysis Report All [19]Items!$F$3</definedName>
    <definedName name="BExIIP3HG0YJ2JL3NT02KXR1NWFN" hidden="1">Analysis Report All [19]Items!$F$3</definedName>
    <definedName name="BExIIY37NEVU2LGS1JE4VR9AN6W4" hidden="1">[15]BS!#REF!</definedName>
    <definedName name="BExIJ0MZCP0ABFB9BIYZOUQ4XNBU" localSheetId="18" hidden="1">Personnel in [20]FTE!$K$1</definedName>
    <definedName name="BExIJ0MZCP0ABFB9BIYZOUQ4XNBU" hidden="1">Personnel in [20]FTE!$K$1</definedName>
    <definedName name="BExIJ6MMQ386XBAHR8CED23YFWHI" localSheetId="18" hidden="1">Order [16]Intake!$K$1</definedName>
    <definedName name="BExIJ6MMQ386XBAHR8CED23YFWHI" hidden="1">Order [16]Intake!$K$1</definedName>
    <definedName name="BExIJBF8HW7CDJ03RWTVVD2GCS1O" localSheetId="18" hidden="1">Net Sales [21]Bulk!$B$10:$K$20</definedName>
    <definedName name="BExIJBF8HW7CDJ03RWTVVD2GCS1O" hidden="1">Net Sales [21]Bulk!$B$10:$K$20</definedName>
    <definedName name="BExIJCX8LTJUI1MUGLK0EOSOUV0A" hidden="1">#REF!</definedName>
    <definedName name="BExIJD2PDLJE2CDWGS41FRQWT6ZS" hidden="1">#REF!</definedName>
    <definedName name="BExIJN9JN6290S7B4D3O5SDXKYJL" localSheetId="18" hidden="1">Group Trade Working [26]Capital!$B$10:$K$17</definedName>
    <definedName name="BExIJN9JN6290S7B4D3O5SDXKYJL" hidden="1">Group Trade Working [26]Capital!$B$10:$K$17</definedName>
    <definedName name="BExIJWK0NGTGQ4X7D5VIVXD14JHI" hidden="1">[15]BS!#REF!</definedName>
    <definedName name="BExIJWPCIYINEJUTXU74VK7WG031" hidden="1">[15]BS!#REF!</definedName>
    <definedName name="BExIK3W9SJA2E56YXV757SHCGY0A" hidden="1">#REF!</definedName>
    <definedName name="BExIK956S1E3712P7T65BIAS2YQE" hidden="1">[15]BS!#REF!</definedName>
    <definedName name="BExIKQITOPQCQ16JYJC6NQFJ03GZ" localSheetId="18" hidden="1">#N/A</definedName>
    <definedName name="BExIKQITOPQCQ16JYJC6NQFJ03GZ" hidden="1">#N/A</definedName>
    <definedName name="BExIKRF6AQ6VOO9KCIWSM6FY8M7D" hidden="1">[15]BS!#REF!</definedName>
    <definedName name="BExIKW2ITKACY8951D1S0GZCUY4Q" localSheetId="18" hidden="1">Check Closing '[27]2007'!$A$30:$B$35</definedName>
    <definedName name="BExIKW2ITKACY8951D1S0GZCUY4Q" hidden="1">Check Closing '[27]2007'!$A$30:$B$35</definedName>
    <definedName name="BExIL0PMZ2SXK9R6MLP43KBU1J2P" hidden="1">[15]BS!#REF!</definedName>
    <definedName name="BExIL0V5QJQOAHLE6I8FDMT0YU3X" localSheetId="18" hidden="1">Order [16]Intake!$B$11:$K$20</definedName>
    <definedName name="BExIL0V5QJQOAHLE6I8FDMT0YU3X" hidden="1">Order [16]Intake!$B$11:$K$20</definedName>
    <definedName name="BExIL10H8LIKM7APWQZCJHK80HKB" hidden="1">[15]BS!#REF!</definedName>
    <definedName name="BExIL2D3FUGSQ83J8BBS6I8SVT1B" localSheetId="18" hidden="1">Analysis Report All [19]Items!$J$6</definedName>
    <definedName name="BExIL2D3FUGSQ83J8BBS6I8SVT1B" hidden="1">Analysis Report All [19]Items!$J$6</definedName>
    <definedName name="BExIL7LUQONC81L77BG1B4N05ZQB" localSheetId="18" hidden="1">Analysis Report All [19]Items!$J$14</definedName>
    <definedName name="BExIL7LUQONC81L77BG1B4N05ZQB" hidden="1">Analysis Report All [19]Items!$J$14</definedName>
    <definedName name="BExIL8CWAFSS2D3VQXB3VRHBNJBY" hidden="1">#REF!</definedName>
    <definedName name="BExILGQTQM0HOD0BJI90YO7GOIN3" hidden="1">[15]BS!#REF!</definedName>
    <definedName name="BExILK6ZO5KYI7B48961M5SMR9SK" hidden="1">#REF!</definedName>
    <definedName name="BExILUTXXX85PXPFMEYJIQ5LN4PG" hidden="1">#REF!</definedName>
    <definedName name="BExILVVSHYNB4D2G50I9VH502SJF" localSheetId="18" hidden="1">Trade Working [26]Capital!$B$11:$K$18</definedName>
    <definedName name="BExILVVSHYNB4D2G50I9VH502SJF" hidden="1">Trade Working [26]Capital!$B$11:$K$18</definedName>
    <definedName name="BExIM74C1EYVA1QVTXQW461FQ26I" localSheetId="18" hidden="1">Analysis Report All [19]Items!$H$12:$I$12</definedName>
    <definedName name="BExIM74C1EYVA1QVTXQW461FQ26I" hidden="1">Analysis Report All [19]Items!$H$12:$I$12</definedName>
    <definedName name="BExIMGK9Z94TFPWWZFMD10HV0IF6" hidden="1">[15]BS!#REF!</definedName>
    <definedName name="BExIMPEGKG18TELVC33T4OQTNBWC" hidden="1">[15]BS!#REF!</definedName>
    <definedName name="BExIMPEI997PTK00QBPOCPQ9A074" localSheetId="18" hidden="1">Analysis Report All [19]Items!$H$17:$I$17</definedName>
    <definedName name="BExIMPEI997PTK00QBPOCPQ9A074" hidden="1">Analysis Report All [19]Items!$H$17:$I$17</definedName>
    <definedName name="BExIMR78MGO4RXHOEBV40K2UKIFF" hidden="1">#REF!</definedName>
    <definedName name="BExIMSZZZQB6YHUYCY2HAC6QN98D" localSheetId="18" hidden="1">Net [28]Sales!$B$22:$K$32</definedName>
    <definedName name="BExIMSZZZQB6YHUYCY2HAC6QN98D" hidden="1">Net [28]Sales!$B$22:$K$32</definedName>
    <definedName name="BExIN2AHILCGY0M30J35VKJBB42P" localSheetId="18" hidden="1">Analysis Report All [19]Items!$J$13</definedName>
    <definedName name="BExIN2AHILCGY0M30J35VKJBB42P" hidden="1">Analysis Report All [19]Items!$J$13</definedName>
    <definedName name="BExIN4OR435DL1US13JQPOQK8GD5" hidden="1">[15]BS!#REF!</definedName>
    <definedName name="BExIN66Q1C806HBPPQDUCKDVNS14" localSheetId="18" hidden="1">Trade Working [26]Capital!$B$23:$K$33</definedName>
    <definedName name="BExIN66Q1C806HBPPQDUCKDVNS14" hidden="1">Trade Working [26]Capital!$B$23:$K$33</definedName>
    <definedName name="BExINA2Z6X0BWPR3XCL3OPIYAKIH" localSheetId="18" hidden="1">Group Operating Profit-[22]Margin!$S$5</definedName>
    <definedName name="BExINA2Z6X0BWPR3XCL3OPIYAKIH" hidden="1">Group Operating Profit-[22]Margin!$S$5</definedName>
    <definedName name="BExINHF9AJUOXNL89K4KKKEQRAPH" localSheetId="18" hidden="1">#N/A</definedName>
    <definedName name="BExINHF9AJUOXNL89K4KKKEQRAPH" hidden="1">#N/A</definedName>
    <definedName name="BExINI6A7H3KSFRFA6UBBDPKW37F" hidden="1">[15]BS!#REF!</definedName>
    <definedName name="BExINIMK8XC3JOBT2EXYFHHH52H0" hidden="1">[15]BS!#REF!</definedName>
    <definedName name="BExINP2H7RQVYMKMILBQXOICV5BH" localSheetId="18" hidden="1">Order [16]Intake!$B$11:$K$20</definedName>
    <definedName name="BExINP2H7RQVYMKMILBQXOICV5BH" hidden="1">Order [16]Intake!$B$11:$K$20</definedName>
    <definedName name="BExINRM3D2VQ2JJA37F36VX24G3S" localSheetId="18" hidden="1">Trade Working [26]Capital!$K$1</definedName>
    <definedName name="BExINRM3D2VQ2JJA37F36VX24G3S" hidden="1">Trade Working [26]Capital!$K$1</definedName>
    <definedName name="BExIO8EBP7Y7JID70H5J8ZNDGQ27" hidden="1">[15]BS!#REF!</definedName>
    <definedName name="BExIOMBXRW5NS4ZPYX9G5QREZ5J6" hidden="1">[15]BS!#REF!</definedName>
    <definedName name="BExIOPMN54L3KORKMAJ1S200B29N" localSheetId="18" hidden="1">Operating [22]Margin!$K$1</definedName>
    <definedName name="BExIOPMN54L3KORKMAJ1S200B29N" hidden="1">Operating [22]Margin!$K$1</definedName>
    <definedName name="BExIOS0XVDI2IETX7QCWC5W8314B" hidden="1">#REF!</definedName>
    <definedName name="BExIOY67VTTBMWXR1B6I1WUZN7IW" localSheetId="18" hidden="1">Group Balance [25]Sheet!$B$26:$K$40</definedName>
    <definedName name="BExIOY67VTTBMWXR1B6I1WUZN7IW" hidden="1">Group Balance [25]Sheet!$B$26:$K$40</definedName>
    <definedName name="BExIP3V94WZF6VZEEMCXU8CZEGWB" localSheetId="18" hidden="1">Personnel in [20]FTE!$B$11:$K$15</definedName>
    <definedName name="BExIP3V94WZF6VZEEMCXU8CZEGWB" hidden="1">Personnel in [20]FTE!$B$11:$K$15</definedName>
    <definedName name="BExIP70GGXAB2D1BWK8ASYX6QMYY" localSheetId="18" hidden="1">Group [34]ROCE!$B$10:$K$15</definedName>
    <definedName name="BExIP70GGXAB2D1BWK8ASYX6QMYY" hidden="1">Group [34]ROCE!$B$10:$K$15</definedName>
    <definedName name="BExIP82AECGQDKEXQIWEEZKTWOAU" localSheetId="18" hidden="1">Analysis Report All Items [23]LC!$H$11:$I$11</definedName>
    <definedName name="BExIP82AECGQDKEXQIWEEZKTWOAU" hidden="1">Analysis Report All Items [23]LC!$H$11:$I$11</definedName>
    <definedName name="BExIPB25DKX4S2ZCKQN7KWSC3JBF" hidden="1">[15]BS!#REF!</definedName>
    <definedName name="BExIPGWIWO5TN2LGNH0VJ5ZFXTV4" hidden="1">#REF!</definedName>
    <definedName name="BExIPIUPPPHJ55PQOQYUJVSWPN21" localSheetId="18" hidden="1">Trade Working [26]Capital!$B$11:$K$17</definedName>
    <definedName name="BExIPIUPPPHJ55PQOQYUJVSWPN21" hidden="1">Trade Working [26]Capital!$B$11:$K$17</definedName>
    <definedName name="BExIPKNFUDPDKOSH5GHDVNA8D66S" hidden="1">[15]BS!#REF!</definedName>
    <definedName name="BExIPP54320H25ATHI0TVTC8QAOM" localSheetId="18" hidden="1">Analysis Report All [19]Items!$H$9:$I$9</definedName>
    <definedName name="BExIPP54320H25ATHI0TVTC8QAOM" hidden="1">Analysis Report All [19]Items!$H$9:$I$9</definedName>
    <definedName name="BExIPROX8TQ0AGBNOI79KGBRUV9R" localSheetId="18" hidden="1">Div Engineering Order [16]Intake!$B$10:$K$19</definedName>
    <definedName name="BExIPROX8TQ0AGBNOI79KGBRUV9R" hidden="1">Div Engineering Order [16]Intake!$B$10:$K$19</definedName>
    <definedName name="BExIPSAGSMTSESS7US87XOQTODR8" hidden="1">#REF!</definedName>
    <definedName name="BExIPTHN6O5GTOFH4NCSS0MMGYJZ" localSheetId="18" hidden="1">List of Journal [31]Entries!$A$55:$B$93</definedName>
    <definedName name="BExIPTHN6O5GTOFH4NCSS0MMGYJZ" hidden="1">List of Journal [31]Entries!$A$55:$B$93</definedName>
    <definedName name="BExIPXOPDDX08GFA94447W7ZDPF2" hidden="1">#REF!</definedName>
    <definedName name="BExIQ1VS9A2FHVD9TUHKG9K8EVVP" hidden="1">[15]BS!#REF!</definedName>
    <definedName name="BExIQ3OJ7M04XCY276IO0LJA5XUK" hidden="1">[15]BS!#REF!</definedName>
    <definedName name="BExIQ5H9E7DBQATKVM3A6Y9PTC87" localSheetId="18" hidden="1">Analysis Report All [19]Items!$D$14:$K$46</definedName>
    <definedName name="BExIQ5H9E7DBQATKVM3A6Y9PTC87" hidden="1">Analysis Report All [19]Items!$D$14:$K$46</definedName>
    <definedName name="BExIQ8BO5I5FU0NGE736C8VTK8GJ" localSheetId="18" hidden="1">Analysis Report All Items [23]LC!$H$5:$I$5</definedName>
    <definedName name="BExIQ8BO5I5FU0NGE736C8VTK8GJ" hidden="1">Analysis Report All Items [23]LC!$H$5:$I$5</definedName>
    <definedName name="BExIQAQ09GU63H8DHU1LAI2GZ5V2" localSheetId="18" hidden="1">Analysis Report All Items [23]LC!$A$18:$B$18</definedName>
    <definedName name="BExIQAQ09GU63H8DHU1LAI2GZ5V2" hidden="1">Analysis Report All Items [23]LC!$A$18:$B$18</definedName>
    <definedName name="BExIQEX12965HY8XMZ6QLFTT2T0B" localSheetId="18" hidden="1">#N/A</definedName>
    <definedName name="BExIQEX12965HY8XMZ6QLFTT2T0B" hidden="1">#N/A</definedName>
    <definedName name="BExIQG9OO2KKBOWTMD1OXY36TEGA" hidden="1">[15]BS!#REF!</definedName>
    <definedName name="BExIQI2E3KF9152X3YIVOWX6O012" localSheetId="18" hidden="1">Analysis Report All [19]Items!$H$13:$I$13</definedName>
    <definedName name="BExIQI2E3KF9152X3YIVOWX6O012" hidden="1">Analysis Report All [19]Items!$H$13:$I$13</definedName>
    <definedName name="BExIQX1W59V670QX7FRT24RJWBE6" localSheetId="18" hidden="1">Operating [17]Profit!$K$1</definedName>
    <definedName name="BExIQX1W59V670QX7FRT24RJWBE6" hidden="1">Operating [17]Profit!$K$1</definedName>
    <definedName name="BExIQX1XBB31HZTYEEVOBSE3C5A6" hidden="1">[15]BS!#REF!</definedName>
    <definedName name="BExIR2ALYRP9FW99DK2084J7IIDC" hidden="1">[15]BS!#REF!</definedName>
    <definedName name="BExIR7E2QRIWPA54B9QAOOAJ5TP4" localSheetId="18" hidden="1">Analysis Report All [19]Items!$A$18:$B$18</definedName>
    <definedName name="BExIR7E2QRIWPA54B9QAOOAJ5TP4" hidden="1">Analysis Report All [19]Items!$A$18:$B$18</definedName>
    <definedName name="BExIR96SPW24F68B9UEBKZZDPL39" localSheetId="18" hidden="1">#N/A</definedName>
    <definedName name="BExIR96SPW24F68B9UEBKZZDPL39" hidden="1">#N/A</definedName>
    <definedName name="BExIRAORYG8KRPZFL6L0G384BHDG" localSheetId="18" hidden="1">Analysis Report All [19]Items!$H$17:$I$17</definedName>
    <definedName name="BExIRAORYG8KRPZFL6L0G384BHDG" hidden="1">Analysis Report All [19]Items!$H$17:$I$17</definedName>
    <definedName name="BExIRN9VU5MID4BI4OD5D0JXCEF2" localSheetId="18" hidden="1">Analysis Report All [19]Items!$J$12</definedName>
    <definedName name="BExIRN9VU5MID4BI4OD5D0JXCEF2" hidden="1">Analysis Report All [19]Items!$J$12</definedName>
    <definedName name="BExIRQQ1XGLBPAITG53W5ZTUMN3P" localSheetId="18" hidden="1">Net [28]Sales!$B$22:$K$32</definedName>
    <definedName name="BExIRQQ1XGLBPAITG53W5ZTUMN3P" hidden="1">Net [28]Sales!$B$22:$K$32</definedName>
    <definedName name="BExIS1D0AN4YG5512W7Z2F10B4O8" localSheetId="18" hidden="1">Analysis Report All [19]Items!$A$16:$B$16</definedName>
    <definedName name="BExIS1D0AN4YG5512W7Z2F10B4O8" hidden="1">Analysis Report All [19]Items!$A$16:$B$16</definedName>
    <definedName name="BExIS77BJDDK18PGI9DSEYZPIL7P" hidden="1">[15]BS!#REF!</definedName>
    <definedName name="BExIS7Y9QYDTBUER10DHHJ3617YP" hidden="1">#REF!</definedName>
    <definedName name="BExISC5B700MZUBFTQ9K4IKTF7HR" hidden="1">[15]BS!#REF!</definedName>
    <definedName name="BExISCWCAR1OE5LDGJMG7ZNS5828" localSheetId="18" hidden="1">Analysis Report All [19]Items!$A$32:$B$37</definedName>
    <definedName name="BExISCWCAR1OE5LDGJMG7ZNS5828" hidden="1">Analysis Report All [19]Items!$A$32:$B$37</definedName>
    <definedName name="BExISE8T0L944QVSROCJTEX645X3" localSheetId="18" hidden="1">Net [28]Sales!$K$1</definedName>
    <definedName name="BExISE8T0L944QVSROCJTEX645X3" hidden="1">Net [28]Sales!$K$1</definedName>
    <definedName name="BExISFQR9AYSIO08FIBJW9G690FU" localSheetId="18" hidden="1">List of Journal [31]Entries!$H$7:$I$7</definedName>
    <definedName name="BExISFQR9AYSIO08FIBJW9G690FU" hidden="1">List of Journal [31]Entries!$H$7:$I$7</definedName>
    <definedName name="BExISQDUP690S78768EK8P93KRS2" localSheetId="18" hidden="1">Personnel in [20]FTE!$B$21:$K$31</definedName>
    <definedName name="BExISQDUP690S78768EK8P93KRS2" hidden="1">Personnel in [20]FTE!$B$21:$K$31</definedName>
    <definedName name="BExISQJ6KNZ63F1U6T2YVYG2Q5G8" localSheetId="18" hidden="1">Order [16]Intake!$K$1:$K$1</definedName>
    <definedName name="BExISQJ6KNZ63F1U6T2YVYG2Q5G8" hidden="1">Order [16]Intake!$K$1:$K$1</definedName>
    <definedName name="BExISRFKJYUZ4AKW44IJF7RF9Y90" hidden="1">[15]BS!#REF!</definedName>
    <definedName name="BExISVHAOSHJ0K9JU2AJ0SHBWXGR" localSheetId="18" hidden="1">Trade Working [26]Capital!$B$23:$K$33</definedName>
    <definedName name="BExISVHAOSHJ0K9JU2AJ0SHBWXGR" hidden="1">Trade Working [26]Capital!$B$23:$K$33</definedName>
    <definedName name="BExIT1MK8TBAK3SNP36A8FKDQSOK" hidden="1">[15]BS!#REF!</definedName>
    <definedName name="BExIT2ISB4P7HX84HLFXF3W2Y567" localSheetId="18" hidden="1">Analysis Report All [19]Items!$H$5:$I$5</definedName>
    <definedName name="BExIT2ISB4P7HX84HLFXF3W2Y567" hidden="1">Analysis Report All [19]Items!$H$5:$I$5</definedName>
    <definedName name="BExIT40QD8AMD6CYZ17X5EJ6W7MA" hidden="1">#REF!</definedName>
    <definedName name="BExIT5IOZLN6CG0JHUVABWZJTBYV" localSheetId="18" hidden="1">#N/A</definedName>
    <definedName name="BExIT5IOZLN6CG0JHUVABWZJTBYV" hidden="1">#N/A</definedName>
    <definedName name="BExITRJSJ8EOEU46CIIMPXIKZXG3" localSheetId="18" hidden="1">List of Journal [31]Entries!$H$9:$I$9</definedName>
    <definedName name="BExITRJSJ8EOEU46CIIMPXIKZXG3" hidden="1">List of Journal [31]Entries!$H$9:$I$9</definedName>
    <definedName name="BExITU8VU6VCJDB61BJLGENEKHRS" localSheetId="18" hidden="1">Analysis Report All [19]Items!$D$27:$I$59</definedName>
    <definedName name="BExITU8VU6VCJDB61BJLGENEKHRS" hidden="1">Analysis Report All [19]Items!$D$27:$I$59</definedName>
    <definedName name="BExITUP0GKU4LWGX9LFR7IZP8EJO" localSheetId="18" hidden="1">Operating [22]Margin!$B$11:$K$15</definedName>
    <definedName name="BExITUP0GKU4LWGX9LFR7IZP8EJO" hidden="1">Operating [22]Margin!$B$11:$K$15</definedName>
    <definedName name="BExIUH67D5HNT46X1K6A678V0MI1" localSheetId="18" hidden="1">Analysis Report All [19]Items!$H$15:$I$15</definedName>
    <definedName name="BExIUH67D5HNT46X1K6A678V0MI1" hidden="1">Analysis Report All [19]Items!$H$15:$I$15</definedName>
    <definedName name="BExIUHMC8XFNOV7EB84LCMRMHJSV" localSheetId="18" hidden="1">Balance [25]Sheet!$B$27:$K$41</definedName>
    <definedName name="BExIUHMC8XFNOV7EB84LCMRMHJSV" hidden="1">Balance [25]Sheet!$B$27:$K$41</definedName>
    <definedName name="BExIUPEU55BIG3736LXCYXKGC16I" localSheetId="18" hidden="1">Analysis Report All [19]Items!$A$50:$B$123</definedName>
    <definedName name="BExIUPEU55BIG3736LXCYXKGC16I" hidden="1">Analysis Report All [19]Items!$A$50:$B$123</definedName>
    <definedName name="BExIUPPMP04EF9549OHBJJJ0YYOG" localSheetId="18" hidden="1">Analysis Report All [19]Items!$D$5:$F$23</definedName>
    <definedName name="BExIUPPMP04EF9549OHBJJJ0YYOG" hidden="1">Analysis Report All [19]Items!$D$5:$F$23</definedName>
    <definedName name="BExIURIEHUHLZL0NJ35OMC5LIQP8" localSheetId="18" hidden="1">Analysis Report All [19]Items!$J$5</definedName>
    <definedName name="BExIURIEHUHLZL0NJ35OMC5LIQP8" hidden="1">Analysis Report All [19]Items!$J$5</definedName>
    <definedName name="BExIUTB5OAAXYW0OFMP0PS40SPOB" hidden="1">[15]BS!#REF!</definedName>
    <definedName name="BExIUYPDT1AM6MWGWQS646PIZIWC" hidden="1">[15]BS!#REF!</definedName>
    <definedName name="BExIV07A6JFYAUX55FRZF9BGDGFZ" localSheetId="18" hidden="1">Analysis Report All [19]Items!$A$18:$B$18</definedName>
    <definedName name="BExIV07A6JFYAUX55FRZF9BGDGFZ" hidden="1">Analysis Report All [19]Items!$A$18:$B$18</definedName>
    <definedName name="BExIV3HY4S0YRV1F7XEMF2YHAR2I" hidden="1">[15]BS!#REF!</definedName>
    <definedName name="BExIV6HUZFRIFLXW2SICKGTAH1PV" hidden="1">[15]BS!#REF!</definedName>
    <definedName name="BExIVC6WZMHRBRGIBUVX0CO2RK05" hidden="1">[15]BS!#REF!</definedName>
    <definedName name="BExIVGOPOKZYPZ8X9I0A18Z47GN5" localSheetId="18" hidden="1">#N/A</definedName>
    <definedName name="BExIVGOPOKZYPZ8X9I0A18Z47GN5" hidden="1">#N/A</definedName>
    <definedName name="BExIVMOIPSEWSIHIDDLOXESQ28A0" hidden="1">[15]BS!#REF!</definedName>
    <definedName name="BExIVP2U2FVND2UQ0MQUNHA8XD12" localSheetId="18" hidden="1">Analysis Report All [19]Items!$A$50:$B$110</definedName>
    <definedName name="BExIVP2U2FVND2UQ0MQUNHA8XD12" hidden="1">Analysis Report All [19]Items!$A$50:$B$110</definedName>
    <definedName name="BExIVQVKLMGSRYT1LFZH0KUIA4OR" hidden="1">[15]BS!#REF!</definedName>
    <definedName name="BExIWCAZC598Y87W1AHY0LMKS46C" localSheetId="18" hidden="1">Group Balance [25]Sheet!$B$10:$K$20</definedName>
    <definedName name="BExIWCAZC598Y87W1AHY0LMKS46C" hidden="1">Group Balance [25]Sheet!$B$10:$K$20</definedName>
    <definedName name="BExIWHP75DH59F12NNSPO9DDUT8T" hidden="1">#REF!</definedName>
    <definedName name="BExIWKE9MGIDWORBI43AWTUNYFAN" hidden="1">[15]BS!#REF!</definedName>
    <definedName name="BExIWLLFQ1GI6NPZ6NFSLP6JU1Y0" localSheetId="18" hidden="1">Operating [17]Profit!$J$1:$L$1</definedName>
    <definedName name="BExIWLLFQ1GI6NPZ6NFSLP6JU1Y0" hidden="1">Operating [17]Profit!$J$1:$L$1</definedName>
    <definedName name="BExIWXKZEOHTP5R8UF43BE9O24P4" localSheetId="18" hidden="1">Net [28]Sales!$B$11:$K$15</definedName>
    <definedName name="BExIWXKZEOHTP5R8UF43BE9O24P4" hidden="1">Net [28]Sales!$B$11:$K$15</definedName>
    <definedName name="BExIX5OAP9KSUE5SIZCW9P39Q4WE" hidden="1">[15]BS!#REF!</definedName>
    <definedName name="BExIX76AH8RTG2YWJWQWGSN83HPY" hidden="1">#REF!</definedName>
    <definedName name="BExIX8DGMQU8VP7R87BVJWLE5M0N" hidden="1">[15]BS!#REF!</definedName>
    <definedName name="BExIXF9KT9HSKP35BS5G4V8ALZCO" hidden="1">#REF!</definedName>
    <definedName name="BExIXL3WT3901ZNYYH8AWMI02XZU" localSheetId="18" hidden="1">#N/A</definedName>
    <definedName name="BExIXL3WT3901ZNYYH8AWMI02XZU" hidden="1">#N/A</definedName>
    <definedName name="BExIXNNP0ALPYAAN70E27VDR1EUH" localSheetId="18" hidden="1">Order [16]Intake!$B$11:$K$20</definedName>
    <definedName name="BExIXNNP0ALPYAAN70E27VDR1EUH" hidden="1">Order [16]Intake!$B$11:$K$20</definedName>
    <definedName name="BExIXOELMP14A2HYCKS25WBOX5X1" localSheetId="18" hidden="1">Analysis Report All [19]Items!$J$14</definedName>
    <definedName name="BExIXOELMP14A2HYCKS25WBOX5X1" hidden="1">Analysis Report All [19]Items!$J$14</definedName>
    <definedName name="BExIXQCT4HDH0ZGP88H9D6FTG724" hidden="1">#REF!</definedName>
    <definedName name="BExIXVWCD76IXT80OMBW0AR1BVG7" localSheetId="18" hidden="1">Analysis Report All [19]Items!$H$6:$I$6</definedName>
    <definedName name="BExIXVWCD76IXT80OMBW0AR1BVG7" hidden="1">Analysis Report All [19]Items!$H$6:$I$6</definedName>
    <definedName name="BExIXZ71HOOU15XINMRDMQF459SY" hidden="1">#REF!</definedName>
    <definedName name="BExIY5XWS1C6CORGCIDOKY0C0GPF" localSheetId="18" hidden="1">Group Balance [25]Sheet!$B$10:$K$20</definedName>
    <definedName name="BExIY5XWS1C6CORGCIDOKY0C0GPF" hidden="1">Group Balance [25]Sheet!$B$10:$K$20</definedName>
    <definedName name="BExIY6ZK288PR9A3MB60B5LLPOF9" localSheetId="18" hidden="1">Analysis Report All [19]Items!$H$10:$I$10</definedName>
    <definedName name="BExIY6ZK288PR9A3MB60B5LLPOF9" hidden="1">Analysis Report All [19]Items!$H$10:$I$10</definedName>
    <definedName name="BExIY7VY0W25SO08UY3U1PF2HB25" localSheetId="18" hidden="1">Order [16]Intake!$K$1</definedName>
    <definedName name="BExIY7VY0W25SO08UY3U1PF2HB25" hidden="1">Order [16]Intake!$K$1</definedName>
    <definedName name="BExIYBHFQAQZD8ZCE4SO69JM1B5A" hidden="1">#REF!</definedName>
    <definedName name="BExIYJVIQ0J4101F36V9KYUXW64T" localSheetId="18" hidden="1">Analysis Report All [19]Items!$A$22:$B$37</definedName>
    <definedName name="BExIYJVIQ0J4101F36V9KYUXW64T" hidden="1">Analysis Report All [19]Items!$A$22:$B$37</definedName>
    <definedName name="BExIYTBBBZO7B5AFS5ATKRQKNZOQ" hidden="1">#REF!</definedName>
    <definedName name="BExIZFHPPRWQ5CZ88IZ8QT5IPIJ6" hidden="1">#REF!</definedName>
    <definedName name="BExIZGE4LXPOKBIWA5ZJS8VCXUDI" localSheetId="18" hidden="1">Analysis Report All [19]Items!$D$12:$K$42</definedName>
    <definedName name="BExIZGE4LXPOKBIWA5ZJS8VCXUDI" hidden="1">Analysis Report All [19]Items!$D$12:$K$42</definedName>
    <definedName name="BExIZPJ9GPQLCMYT1W1A0ISPV7D9" localSheetId="18" hidden="1">Group [24]Headcount!$B$19:$K$29</definedName>
    <definedName name="BExIZPJ9GPQLCMYT1W1A0ISPV7D9" hidden="1">Group [24]Headcount!$B$19:$K$29</definedName>
    <definedName name="BExIZPZDHC8HGER83WHCZAHOX7LK" hidden="1">[15]BS!#REF!</definedName>
    <definedName name="BExJ01YY4BXH5X4S47YA4DE9ONXO" hidden="1">#REF!</definedName>
    <definedName name="BExJ02Q1F122YPNMMI7HO2GG97V5" localSheetId="18" hidden="1">Balance [25]Sheet!$B$27:$K$41</definedName>
    <definedName name="BExJ02Q1F122YPNMMI7HO2GG97V5" hidden="1">Balance [25]Sheet!$B$27:$K$41</definedName>
    <definedName name="BExJ072EDRHJGJH73HLOME4F3P4J" localSheetId="18" hidden="1">#N/A</definedName>
    <definedName name="BExJ072EDRHJGJH73HLOME4F3P4J" hidden="1">#N/A</definedName>
    <definedName name="BExJ08KCLESSXSZG4MOZDCNOTQMT" localSheetId="18" hidden="1">List of Journal [31]Entries!$J$6</definedName>
    <definedName name="BExJ08KCLESSXSZG4MOZDCNOTQMT" hidden="1">List of Journal [31]Entries!$J$6</definedName>
    <definedName name="BExJ0DT97ONBM5BU5KFXDVZ4P3YE" localSheetId="18" hidden="1">Operating [22]Margin!$B$11:$K$15</definedName>
    <definedName name="BExJ0DT97ONBM5BU5KFXDVZ4P3YE" hidden="1">Operating [22]Margin!$B$11:$K$15</definedName>
    <definedName name="BExJ1DXALN23JUAKLPS3NJVT9SCM" hidden="1">#REF!</definedName>
    <definedName name="BExKCEUWEXHEBEO5XJ33WBLHCVNW" localSheetId="18" hidden="1">Trade Working [26]Capital!$B$11:$K$18</definedName>
    <definedName name="BExKCEUWEXHEBEO5XJ33WBLHCVNW" hidden="1">Trade Working [26]Capital!$B$11:$K$18</definedName>
    <definedName name="BExKD88CJ67E5H8C7TP1T4A2T9MX" localSheetId="18" hidden="1">Trade Working [26]Capital!$K$1</definedName>
    <definedName name="BExKD88CJ67E5H8C7TP1T4A2T9MX" hidden="1">Trade Working [26]Capital!$K$1</definedName>
    <definedName name="BExKDA12YXV3QANAAEEVGQ2U1Q50" hidden="1">#REF!</definedName>
    <definedName name="BExKDKO0W4AGQO1V7K6Q4VM750FT" hidden="1">[15]BS!#REF!</definedName>
    <definedName name="BExKDLF10G7W77J87QWH3ZGLUCLW" hidden="1">[15]BS!#REF!</definedName>
    <definedName name="BExKED507A5UUXM3PQVKDLJSAR8W" localSheetId="18" hidden="1">Operating [22]Margin!$B$21:$K$31</definedName>
    <definedName name="BExKED507A5UUXM3PQVKDLJSAR8W" hidden="1">Operating [22]Margin!$B$21:$K$31</definedName>
    <definedName name="BExKEDFSLL8BEX6TMBFAHPM9SPEG" localSheetId="18" hidden="1">Group Balance [25]Sheet!$B$10:$K$20</definedName>
    <definedName name="BExKEDFSLL8BEX6TMBFAHPM9SPEG" hidden="1">Group Balance [25]Sheet!$B$10:$K$20</definedName>
    <definedName name="BExKELTY64EAXF65WON3D2ZW5QCA" localSheetId="18" hidden="1">Analysis Report All [19]Items!$H$11:$I$11</definedName>
    <definedName name="BExKELTY64EAXF65WON3D2ZW5QCA" hidden="1">Analysis Report All [19]Items!$H$11:$I$11</definedName>
    <definedName name="BExKEODPKIREZKLQICGCAV0BVT9D" localSheetId="18" hidden="1">#N/A</definedName>
    <definedName name="BExKEODPKIREZKLQICGCAV0BVT9D" hidden="1">#N/A</definedName>
    <definedName name="BExKEOOIBMP7N8033EY2CJYCBX6H" hidden="1">[15]BS!#REF!</definedName>
    <definedName name="BExKEUZ2T08ELUIXH56WMOFSOZ9M" hidden="1">#REF!</definedName>
    <definedName name="BExKF0TE84XI8SHH4MLXHDGQFX97" localSheetId="18" hidden="1">List of Journal [31]Entries!$J$5</definedName>
    <definedName name="BExKF0TE84XI8SHH4MLXHDGQFX97" hidden="1">List of Journal [31]Entries!$J$5</definedName>
    <definedName name="BExKF1476PQQJKISVOZ5HXEDC06Y" localSheetId="18" hidden="1">Business EBIT [21]Bulk!$B$10:$K$20</definedName>
    <definedName name="BExKF1476PQQJKISVOZ5HXEDC06Y" hidden="1">Business EBIT [21]Bulk!$B$10:$K$20</definedName>
    <definedName name="BExKF97IORORCTVUHEQVH880O21W" localSheetId="18" hidden="1">Order [16]Intake!$B$11:$K$20</definedName>
    <definedName name="BExKF97IORORCTVUHEQVH880O21W" hidden="1">Order [16]Intake!$B$11:$K$20</definedName>
    <definedName name="BExKFA3VI1CZK21SM0N3LZWT9LA1" hidden="1">[15]BS!#REF!</definedName>
    <definedName name="BExKFINBFV5J2NFRCL4YUO3YF0ZE" hidden="1">[15]BS!#REF!</definedName>
    <definedName name="BExKFJECWUEYCDH8CRSJ8HO42VNS" localSheetId="18" hidden="1">Balance [25]Sheet!$B$11:$K$21</definedName>
    <definedName name="BExKFJECWUEYCDH8CRSJ8HO42VNS" hidden="1">Balance [25]Sheet!$B$11:$K$21</definedName>
    <definedName name="BExKFL73BRCCBW7SAHY266HKRLZG" hidden="1">#REF!</definedName>
    <definedName name="BExKFMZTD8E8TQ59HM5N2SMYVAFG" localSheetId="18" hidden="1">Analysis Report All [19]Items!$H$5:$I$5</definedName>
    <definedName name="BExKFMZTD8E8TQ59HM5N2SMYVAFG" hidden="1">Analysis Report All [19]Items!$H$5:$I$5</definedName>
    <definedName name="BExKFP8OGGEVIACL7E6W8VH2I58F" hidden="1">#REF!</definedName>
    <definedName name="BExKG013T3I861JHCM7XGWOM13X2" hidden="1">#REF!</definedName>
    <definedName name="BExKG3H92J3VWFOL9N79J2HQB2MT" hidden="1">[15]BS!#REF!</definedName>
    <definedName name="BExKG54INQW3XC0G791ZOUWYY20B" hidden="1">#REF!</definedName>
    <definedName name="BExKG5A0UIQD510Y8JWNT5H9DVZ3" hidden="1">#REF!</definedName>
    <definedName name="BExKG6X9VGSTVJTS7X4Y86COB0QP" localSheetId="18" hidden="1">Check Closing '[27]2007'!$D$3:$G$5</definedName>
    <definedName name="BExKG6X9VGSTVJTS7X4Y86COB0QP" hidden="1">Check Closing '[27]2007'!$D$3:$G$5</definedName>
    <definedName name="BExKG7DHTT91BWWBB2QI2P3YJ5K4" localSheetId="18" hidden="1">#N/A</definedName>
    <definedName name="BExKG7DHTT91BWWBB2QI2P3YJ5K4" hidden="1">#N/A</definedName>
    <definedName name="BExKGA2M8GEPGC6VT96NQ364JLR8" localSheetId="18" hidden="1">List of Journal [31]Entries!$D$5:$F$36</definedName>
    <definedName name="BExKGA2M8GEPGC6VT96NQ364JLR8" hidden="1">List of Journal [31]Entries!$D$5:$F$36</definedName>
    <definedName name="BExKGF0L44S78D33WMQ1A75TRKB9" hidden="1">[15]BS!#REF!</definedName>
    <definedName name="BExKGF633NGFNWRR5UFS41NPN5FZ" localSheetId="18" hidden="1">Order [16]Intake!$K$1</definedName>
    <definedName name="BExKGF633NGFNWRR5UFS41NPN5FZ" hidden="1">Order [16]Intake!$K$1</definedName>
    <definedName name="BExKGIWUETX97WQGD7PCSYEPXYZF" localSheetId="18" hidden="1">Operating [22]Margin!$B$11:$K$16</definedName>
    <definedName name="BExKGIWUETX97WQGD7PCSYEPXYZF" hidden="1">Operating [22]Margin!$B$11:$K$16</definedName>
    <definedName name="BExKGNK5YGKP0YHHTAAOV17Z9EIM" hidden="1">[15]BS!#REF!</definedName>
    <definedName name="BExKGO0B83U1C3IKSDKWEXAQGESY" hidden="1">#REF!</definedName>
    <definedName name="BExKGQK2COUFK62S6L64W90MHPDI" hidden="1">#REF!</definedName>
    <definedName name="BExKGR069ORDS3I7DSJONQUT1N5L" localSheetId="18" hidden="1">#N/A</definedName>
    <definedName name="BExKGR069ORDS3I7DSJONQUT1N5L" hidden="1">#N/A</definedName>
    <definedName name="BExKGRLRN7OEK0ZWW8ST89TWXC9E" localSheetId="18" hidden="1">Analysis Report All [19]Items!$J$10</definedName>
    <definedName name="BExKGRLRN7OEK0ZWW8ST89TWXC9E" hidden="1">Analysis Report All [19]Items!$J$10</definedName>
    <definedName name="BExKGUQYDO61DI6UVT2AYANNASAO" localSheetId="18" hidden="1">Operating [17]Profit!$B$21:$K$31</definedName>
    <definedName name="BExKGUQYDO61DI6UVT2AYANNASAO" hidden="1">Operating [17]Profit!$B$21:$K$31</definedName>
    <definedName name="BExKGW3MEUNL5KGQAKD8XODR2Q9U" localSheetId="18" hidden="1">Balance [25]Sheet!$B$11:$K$21</definedName>
    <definedName name="BExKGW3MEUNL5KGQAKD8XODR2Q9U" hidden="1">Balance [25]Sheet!$B$11:$K$21</definedName>
    <definedName name="BExKH7MX5XSF8YNHPZ83APYC29JD" localSheetId="18" hidden="1">Operating [17]Profit!$B$21:$K$31</definedName>
    <definedName name="BExKH7MX5XSF8YNHPZ83APYC29JD" hidden="1">Operating [17]Profit!$B$21:$K$31</definedName>
    <definedName name="BExKHCFKOWFHO2WW0N7Y5XDXEWAO" hidden="1">[15]BS!#REF!</definedName>
    <definedName name="BExKHDBXVEBQOFEQGVY52AZIBFFQ" hidden="1">[15]BS!#REF!</definedName>
    <definedName name="BExKHKDK2PRBCUJS8TEDP8K3VODQ" hidden="1">[15]BS!#REF!</definedName>
    <definedName name="BExKHPM9XA0ADDK7TUR0N38EXWEP" hidden="1">[15]BS!#REF!</definedName>
    <definedName name="BExKHQDCUQWHDY0QNWE627FD8TKH" localSheetId="18" hidden="1">List of Journal [31]Entries!$H$8:$I$8</definedName>
    <definedName name="BExKHQDCUQWHDY0QNWE627FD8TKH" hidden="1">List of Journal [31]Entries!$H$8:$I$8</definedName>
    <definedName name="BExKHUKF18YSBF5ONF5FN7WCAWQE" localSheetId="18" hidden="1">Analysis Report All [19]Items!$A$47:$B$80</definedName>
    <definedName name="BExKHUKF18YSBF5ONF5FN7WCAWQE" hidden="1">Analysis Report All [19]Items!$A$47:$B$80</definedName>
    <definedName name="BExKHXUXB1C1A22XLX8GCI30TFPA" hidden="1">#REF!</definedName>
    <definedName name="BExKHYM0OIBV8UHO26WXH6ATYQP4" localSheetId="18" hidden="1">Balance [25]Sheet!$K$1</definedName>
    <definedName name="BExKHYM0OIBV8UHO26WXH6ATYQP4" hidden="1">Balance [25]Sheet!$K$1</definedName>
    <definedName name="BExKI27FQYTWNKYYBPJIMW7YRKTV" localSheetId="18" hidden="1">Balance [25]Sheet!$B$11:$K$21</definedName>
    <definedName name="BExKI27FQYTWNKYYBPJIMW7YRKTV" hidden="1">Balance [25]Sheet!$B$11:$K$21</definedName>
    <definedName name="BExKI2NKKLZCLGR26LIAUT2LV6KM" localSheetId="18" hidden="1">Analysis Report All [19]Items!$A$30:$B$35</definedName>
    <definedName name="BExKI2NKKLZCLGR26LIAUT2LV6KM" hidden="1">Analysis Report All [19]Items!$A$30:$B$35</definedName>
    <definedName name="BExKI2T0L2RN7B94JP2LWUYQE1FP" localSheetId="18" hidden="1">Operating [17]Profit!$B$11:$K$15</definedName>
    <definedName name="BExKI2T0L2RN7B94JP2LWUYQE1FP" hidden="1">Operating [17]Profit!$B$11:$K$15</definedName>
    <definedName name="BExKIB75NWDZ7SJDQ7FSY6G38EXY" localSheetId="18" hidden="1">Analysis Report All [19]Items!$A$50:$B$123</definedName>
    <definedName name="BExKIB75NWDZ7SJDQ7FSY6G38EXY" hidden="1">Analysis Report All [19]Items!$A$50:$B$123</definedName>
    <definedName name="BExKIBY2KJHGJHMGAL13SZE791TJ" hidden="1">#REF!</definedName>
    <definedName name="BExKIGQV6TXIZG039HBOJU62WP2U" hidden="1">[15]BS!#REF!</definedName>
    <definedName name="BExKILE008SF3KTAN8WML3XKI1NZ" hidden="1">[15]BS!#REF!</definedName>
    <definedName name="BExKIW0YDFAMCMNL0MIM3MKKRDDR" localSheetId="18" hidden="1">Analysis Report All [19]Items!$H$12:$I$12</definedName>
    <definedName name="BExKIW0YDFAMCMNL0MIM3MKKRDDR" hidden="1">Analysis Report All [19]Items!$H$12:$I$12</definedName>
    <definedName name="BExKIYVIV3FSNYYGDPORWNDREEKR" localSheetId="18" hidden="1">Net [28]Sales!$B$11:$K$16</definedName>
    <definedName name="BExKIYVIV3FSNYYGDPORWNDREEKR" hidden="1">Net [28]Sales!$B$11:$K$16</definedName>
    <definedName name="BExKJ49QQO5URJSK5GJDU0UTTK7Y" localSheetId="18" hidden="1">#N/A</definedName>
    <definedName name="BExKJ49QQO5URJSK5GJDU0UTTK7Y" hidden="1">#N/A</definedName>
    <definedName name="BExKJ97PQM4GVPM03VXKCSHF8BQF" localSheetId="18" hidden="1">Gross Profit bef. Distr. [32]PGP!$B$10</definedName>
    <definedName name="BExKJ97PQM4GVPM03VXKCSHF8BQF" hidden="1">Gross Profit bef. Distr. [32]PGP!$B$10</definedName>
    <definedName name="BExKJGEMUFJ96MFUSWK8WAJW9XZU" localSheetId="18" hidden="1">Analysis Report All [19]Items!$D$3:$E$3</definedName>
    <definedName name="BExKJGEMUFJ96MFUSWK8WAJW9XZU" hidden="1">Analysis Report All [19]Items!$D$3:$E$3</definedName>
    <definedName name="BExKJK5ME8KB7HA0180L7OUZDDGV" hidden="1">[15]BS!#REF!</definedName>
    <definedName name="BExKJRCE54GJUPI35WUDG32KS138" localSheetId="18" hidden="1">#N/A</definedName>
    <definedName name="BExKJRCE54GJUPI35WUDG32KS138" hidden="1">#N/A</definedName>
    <definedName name="BExKJUSJPFUIK20FTVAFJWR2OUYX" hidden="1">[15]BS!#REF!</definedName>
    <definedName name="BExKK84M0EQ8JYX9H8YIO97NU6SH" localSheetId="18" hidden="1">Analysis Report All [19]Items!$H$12:$I$12</definedName>
    <definedName name="BExKK84M0EQ8JYX9H8YIO97NU6SH" hidden="1">Analysis Report All [19]Items!$H$12:$I$12</definedName>
    <definedName name="BExKK8VO35I8ECXSS6PDX0DS860V" localSheetId="18" hidden="1">Analysis Report All [19]Items!$F$3</definedName>
    <definedName name="BExKK8VO35I8ECXSS6PDX0DS860V" hidden="1">Analysis Report All [19]Items!$F$3</definedName>
    <definedName name="BExKK8VP5RS3D0UXZVKA37C4SYBP" hidden="1">[15]BS!#REF!</definedName>
    <definedName name="BExKKIM9NPF6B3SPMPIQB27HQME4" hidden="1">[15]BS!#REF!</definedName>
    <definedName name="BExKKPD3F7YS2YQ6SP6IE2YFXXTU" localSheetId="18" hidden="1">#N/A</definedName>
    <definedName name="BExKKPD3F7YS2YQ6SP6IE2YFXXTU" hidden="1">#N/A</definedName>
    <definedName name="BExKKVYHSVY0BQE32I98O1SPLGN3" localSheetId="18" hidden="1">Analysis Report All [19]Items!$J$5</definedName>
    <definedName name="BExKKVYHSVY0BQE32I98O1SPLGN3" hidden="1">Analysis Report All [19]Items!$J$5</definedName>
    <definedName name="BExKKWK145SN9IY4TII9TTPXWJOS" localSheetId="18" hidden="1">Net [28]Sales!$B$22:$K$32</definedName>
    <definedName name="BExKKWK145SN9IY4TII9TTPXWJOS" hidden="1">Net [28]Sales!$B$22:$K$32</definedName>
    <definedName name="BExKKX05KCZZZPKOR1NE5A8RGVT4" hidden="1">[15]BS!#REF!</definedName>
    <definedName name="BExKL3G870L59EXLBD78XLHMDN5H" localSheetId="18" hidden="1">Analysis Report All [19]Items!$D$3:$I$9</definedName>
    <definedName name="BExKL3G870L59EXLBD78XLHMDN5H" hidden="1">Analysis Report All [19]Items!$D$3:$I$9</definedName>
    <definedName name="BExKL53GK2D82DVHV8GSHAHBY5QO" hidden="1">#REF!</definedName>
    <definedName name="BExKL6QW7E0MHHCHXPGYN18DRXTD" localSheetId="18" hidden="1">Balance [25]Sheet!$B$27:$K$41</definedName>
    <definedName name="BExKL6QW7E0MHHCHXPGYN18DRXTD" hidden="1">Balance [25]Sheet!$B$27:$K$41</definedName>
    <definedName name="BExKL7703QWQEKLDVVC3PEERUSWZ" localSheetId="18" hidden="1">Trade Working [26]Capital!$K$1</definedName>
    <definedName name="BExKL7703QWQEKLDVVC3PEERUSWZ" hidden="1">Trade Working [26]Capital!$K$1</definedName>
    <definedName name="BExKLA1EGJB4N0XXBXAWAZD3BDHG" localSheetId="18" hidden="1">Analysis Report All [19]Items!$A$30:$B$35</definedName>
    <definedName name="BExKLA1EGJB4N0XXBXAWAZD3BDHG" hidden="1">Analysis Report All [19]Items!$A$30:$B$35</definedName>
    <definedName name="BExKLH31QOQIA4264POWOQ53MVNP" localSheetId="18" hidden="1">Analysis Report All [19]Items!$J$8</definedName>
    <definedName name="BExKLH31QOQIA4264POWOQ53MVNP" hidden="1">Analysis Report All [19]Items!$J$8</definedName>
    <definedName name="BExKLIA82SXX214DQOKSQLZ7WTGP" hidden="1">#REF!</definedName>
    <definedName name="BExKLMHAMBK68M1QJLNQJJ8PPL3G" hidden="1">#REF!</definedName>
    <definedName name="BExKLQDKF5NDG4C5AIPJ3LLT1R59" localSheetId="18" hidden="1">Balance [25]Sheet!$K$1</definedName>
    <definedName name="BExKLQDKF5NDG4C5AIPJ3LLT1R59" hidden="1">Balance [25]Sheet!$K$1</definedName>
    <definedName name="BExKLYRO3U5AN5QTW9M4S4LDMN8K" hidden="1">[15]BS!#REF!</definedName>
    <definedName name="BExKM8NPNKSGKZKYUK3UA2UCNC27" localSheetId="18" hidden="1">Analysis Report All [19]Items!$H$9:$I$9</definedName>
    <definedName name="BExKM8NPNKSGKZKYUK3UA2UCNC27" hidden="1">Analysis Report All [19]Items!$H$9:$I$9</definedName>
    <definedName name="BExKMLE6RF5I2ZHBY7Q85HJIMR5K" localSheetId="18" hidden="1">Gross Profit bef. Distr. [21]Bulk!$B$10:$K$20</definedName>
    <definedName name="BExKMLE6RF5I2ZHBY7Q85HJIMR5K" hidden="1">Gross Profit bef. Distr. [21]Bulk!$B$10:$K$20</definedName>
    <definedName name="BExKMUONQV6VCZ4KOCYAVM4G8S23" localSheetId="18" hidden="1">Check Closing '[27]2007'!$A$16:$B$16</definedName>
    <definedName name="BExKMUONQV6VCZ4KOCYAVM4G8S23" hidden="1">Check Closing '[27]2007'!$A$16:$B$16</definedName>
    <definedName name="BExKMWBX4EH3EYJ07UFEM08NB40Z" hidden="1">[15]BS!#REF!</definedName>
    <definedName name="BExKMZ15Z457XHJ0HRO34IXOHR7V" localSheetId="18" hidden="1">Net [28]Sales!$B$22:$K$32</definedName>
    <definedName name="BExKMZ15Z457XHJ0HRO34IXOHR7V" hidden="1">Net [28]Sales!$B$22:$K$32</definedName>
    <definedName name="BExKMZBTTIH8KC4QCHV3KGO91CUX" hidden="1">#REF!</definedName>
    <definedName name="BExKNCTBZTSY3MO42VU5PLV6YUHZ" hidden="1">[15]BS!#REF!</definedName>
    <definedName name="BExKNOCTY7B5JKCVIWCDHTWDO91E" localSheetId="18" hidden="1">Analysis Report All [19]Items!$H$12:$I$12</definedName>
    <definedName name="BExKNOCTY7B5JKCVIWCDHTWDO91E" hidden="1">Analysis Report All [19]Items!$H$12:$I$12</definedName>
    <definedName name="BExKNV8UHVRGT2U8NYNU1ORY98AG" localSheetId="18" hidden="1">Personnel in [20]FTE!$B$11:$K$15</definedName>
    <definedName name="BExKNV8UHVRGT2U8NYNU1ORY98AG" hidden="1">Personnel in [20]FTE!$B$11:$K$15</definedName>
    <definedName name="BExKNZQUKQQG2Y97R74G4O4BJP1L" hidden="1">[15]BS!#REF!</definedName>
    <definedName name="BExKO01MXK16UFKKZZWVH28TK1D9" localSheetId="18" hidden="1">Analysis Report All [19]Items!$A$20:$B$35</definedName>
    <definedName name="BExKO01MXK16UFKKZZWVH28TK1D9" hidden="1">Analysis Report All [19]Items!$A$20:$B$35</definedName>
    <definedName name="BExKO2AHHSGNI1AZOIOW21KPXKPE" hidden="1">[15]BS!#REF!</definedName>
    <definedName name="BExKO2FXWJWC5IZLDN8JHYILQJ2N" hidden="1">[15]BS!#REF!</definedName>
    <definedName name="BExKO36TU7AWPC62PKKTX4THZG12" localSheetId="18" hidden="1">Analysis Report All [19]Items!$J$10</definedName>
    <definedName name="BExKO36TU7AWPC62PKKTX4THZG12" hidden="1">Analysis Report All [19]Items!$J$10</definedName>
    <definedName name="BExKO6SBFRQ1OL1QLTGQHUBCLGWH" localSheetId="18" hidden="1">Operating [22]Margin!$B$22:$K$32</definedName>
    <definedName name="BExKO6SBFRQ1OL1QLTGQHUBCLGWH" hidden="1">Operating [22]Margin!$B$22:$K$32</definedName>
    <definedName name="BExKOCS3PNYU4ZH5TX38QDWN3TP0" localSheetId="18" hidden="1">Analysis Report All [19]Items!$H$11:$I$11</definedName>
    <definedName name="BExKOCS3PNYU4ZH5TX38QDWN3TP0" hidden="1">Analysis Report All [19]Items!$H$11:$I$11</definedName>
    <definedName name="BExKOEA2LUNY127ZP2UZC5MH2O8I" localSheetId="18" hidden="1">Net [28]Sales!$B$37:$K$43</definedName>
    <definedName name="BExKOEA2LUNY127ZP2UZC5MH2O8I" hidden="1">Net [28]Sales!$B$37:$K$43</definedName>
    <definedName name="BExKOL0WAT0SMFQCCL518N5HX8ZF" localSheetId="18" hidden="1">Net [28]Sales!$K$1</definedName>
    <definedName name="BExKOL0WAT0SMFQCCL518N5HX8ZF" hidden="1">Net [28]Sales!$K$1</definedName>
    <definedName name="BExKOL67IEESNRCWZ6PXLTEPH7AG" localSheetId="18" hidden="1">Analysis Report All [19]Items!$A$22:$B$40</definedName>
    <definedName name="BExKOL67IEESNRCWZ6PXLTEPH7AG" hidden="1">Analysis Report All [19]Items!$A$22:$B$40</definedName>
    <definedName name="BExKOVID0F212G94VWKJQKUQASHL" hidden="1">#REF!</definedName>
    <definedName name="BExKP4STVDSB3HUV6CJNHU3W9LDS" localSheetId="18" hidden="1">Net [28]Sales!$K$1</definedName>
    <definedName name="BExKP4STVDSB3HUV6CJNHU3W9LDS" hidden="1">Net [28]Sales!$K$1</definedName>
    <definedName name="BExKP5P88JXK6Z2H1FK8U9C1VRXB" localSheetId="18" hidden="1">Operating [17]Profit!$B$22:$K$32</definedName>
    <definedName name="BExKP5P88JXK6Z2H1FK8U9C1VRXB" hidden="1">Operating [17]Profit!$B$22:$K$32</definedName>
    <definedName name="BExKP8ZWIBBSTNZOWNWG9FYHPRIF" localSheetId="18" hidden="1">Operating [22]Margin!$B$11:$K$15</definedName>
    <definedName name="BExKP8ZWIBBSTNZOWNWG9FYHPRIF" hidden="1">Operating [22]Margin!$B$11:$K$15</definedName>
    <definedName name="BExKPTOEMFP17A3URZWYWAFOC6JZ" localSheetId="18" hidden="1">Analysis Report All [19]Items!$J$9</definedName>
    <definedName name="BExKPTOEMFP17A3URZWYWAFOC6JZ" hidden="1">Analysis Report All [19]Items!$J$9</definedName>
    <definedName name="BExKQALWGALF1WCQNVA0J5ODBS4G" localSheetId="18" hidden="1">Operating [17]Profit!$B$22:$K$32</definedName>
    <definedName name="BExKQALWGALF1WCQNVA0J5ODBS4G" hidden="1">Operating [17]Profit!$B$22:$K$32</definedName>
    <definedName name="BExKQE7E2I25DCVP6VZT6GDRLCDK" hidden="1">#REF!</definedName>
    <definedName name="BExKQF98NE65T0JRALT2S7YJDTAR" localSheetId="18" hidden="1">Balance [25]Sheet!$K$1:$M$1</definedName>
    <definedName name="BExKQF98NE65T0JRALT2S7YJDTAR" hidden="1">Balance [25]Sheet!$K$1:$M$1</definedName>
    <definedName name="BExKQOEA7HV9U5DH9C8JXFD62EKH" hidden="1">[15]BS!#REF!</definedName>
    <definedName name="BExKQPLFADN9NE410W9LSHFQ6ZOL" localSheetId="18" hidden="1">#N/A</definedName>
    <definedName name="BExKQPLFADN9NE410W9LSHFQ6ZOL" hidden="1">#N/A</definedName>
    <definedName name="BExKQQN9LGEE68JDK7V6W91AREHZ" hidden="1">#REF!</definedName>
    <definedName name="BExKQU39D9L8NC53RD21GKBDRFHX" localSheetId="18" hidden="1">Operating [17]Profit!$B$21:$K$31</definedName>
    <definedName name="BExKQU39D9L8NC53RD21GKBDRFHX" hidden="1">Operating [17]Profit!$B$21:$K$31</definedName>
    <definedName name="BExKQVL7HPOIZ4FHANDFMVOJLEPR" hidden="1">[15]BS!#REF!</definedName>
    <definedName name="BExKR2BXFK85CWWDKMCLYUGHT1YH" hidden="1">#REF!</definedName>
    <definedName name="BExKR6Z8WF1GN838OX1X8IHUCT22" hidden="1">#REF!</definedName>
    <definedName name="BExKRF7UXQPVEUKD965BXRVP22VR" localSheetId="18" hidden="1">#N/A</definedName>
    <definedName name="BExKRF7UXQPVEUKD965BXRVP22VR" hidden="1">#N/A</definedName>
    <definedName name="BExKRKB9ZFLPE9V3Z4ICW5P9MHOU" hidden="1">#REF!</definedName>
    <definedName name="BExKRSJXAF2Z0V9W93BJYSLDWHCK" localSheetId="18" hidden="1">Analysis Report All [19]Items!$J$13</definedName>
    <definedName name="BExKRSJXAF2Z0V9W93BJYSLDWHCK" hidden="1">Analysis Report All [19]Items!$J$13</definedName>
    <definedName name="BExKRWAW9YDIF1HVTDB8UREBMDF1" localSheetId="18" hidden="1">Analysis Report All Items [23]LC!$J$13</definedName>
    <definedName name="BExKRWAW9YDIF1HVTDB8UREBMDF1" hidden="1">Analysis Report All Items [23]LC!$J$13</definedName>
    <definedName name="BExKS3HT7KZY40ESYY7GRXMG9VMS" localSheetId="18" hidden="1">Analysis Report All [19]Items!$H$8:$I$8</definedName>
    <definedName name="BExKS3HT7KZY40ESYY7GRXMG9VMS" hidden="1">Analysis Report All [19]Items!$H$8:$I$8</definedName>
    <definedName name="BExKSA37DZTCK6H13HPIKR0ZFVL8" hidden="1">[15]BS!#REF!</definedName>
    <definedName name="BExKSDOO6R9ZNGZ8MJSG0YK44ZEZ" localSheetId="18" hidden="1">Analysis Report All [19]Items!$A$22:$B$40</definedName>
    <definedName name="BExKSDOO6R9ZNGZ8MJSG0YK44ZEZ" hidden="1">Analysis Report All [19]Items!$A$22:$B$40</definedName>
    <definedName name="BExKSFMOMSZYDE0WNC94F40S6636" hidden="1">[15]BS!#REF!</definedName>
    <definedName name="BExKSPO9BVUXWAZC9BY27H2P4H0Z" localSheetId="18" hidden="1">Analysis Report All [19]Items!$H$16:$I$16</definedName>
    <definedName name="BExKSPO9BVUXWAZC9BY27H2P4H0Z" hidden="1">Analysis Report All [19]Items!$H$16:$I$16</definedName>
    <definedName name="BExKSUBEQ7GKRKNWNHLK3DY3M5FV" localSheetId="18" hidden="1">Check Closing '[27]2007'!$A$16:$B$16</definedName>
    <definedName name="BExKSUBEQ7GKRKNWNHLK3DY3M5FV" hidden="1">Check Closing '[27]2007'!$A$16:$B$16</definedName>
    <definedName name="BExKSX60G1MUS689FXIGYP2F7C62" hidden="1">[15]BS!#REF!</definedName>
    <definedName name="BExKT0LZY94UU70YGY3RN7ZYL30X" localSheetId="18" hidden="1">Operating [22]Margin!$B$11:$K$16</definedName>
    <definedName name="BExKT0LZY94UU70YGY3RN7ZYL30X" hidden="1">Operating [22]Margin!$B$11:$K$16</definedName>
    <definedName name="BExKT3GJFNGAM09H5F615E36A38C" hidden="1">[15]BS!#REF!</definedName>
    <definedName name="BExKTLL8O8UHSMU3C94G0UGTVSRY" localSheetId="18" hidden="1">Trade Working [26]Capital!$B$11:$K$17</definedName>
    <definedName name="BExKTLL8O8UHSMU3C94G0UGTVSRY" hidden="1">Trade Working [26]Capital!$B$11:$K$17</definedName>
    <definedName name="BExKTPSBXDA6IWQJZ7JRIJOXWKIP" localSheetId="18" hidden="1">Order [16]Intake!$K$1:$K$1</definedName>
    <definedName name="BExKTPSBXDA6IWQJZ7JRIJOXWKIP" hidden="1">Order [16]Intake!$K$1:$K$1</definedName>
    <definedName name="BExKTQU66QM3IEVCRR92T1LKC5QW" localSheetId="18" hidden="1">Operating [17]Profit!$B$22:$K$32</definedName>
    <definedName name="BExKTQU66QM3IEVCRR92T1LKC5QW" hidden="1">Operating [17]Profit!$B$22:$K$32</definedName>
    <definedName name="BExKTSHES3X9UP589CUXO42Z69ES" localSheetId="18" hidden="1">Personnel in [20]FTE!$K$1</definedName>
    <definedName name="BExKTSHES3X9UP589CUXO42Z69ES" hidden="1">Personnel in [20]FTE!$K$1</definedName>
    <definedName name="BExKTUKYYU0F6TUW1RXV24LRAZFE" hidden="1">[15]BS!#REF!</definedName>
    <definedName name="BExKTVHCXX7J6D3AOOSMDR7L7JP0" localSheetId="18" hidden="1">Net [28]Sales!$B$38:$K$44</definedName>
    <definedName name="BExKTVHCXX7J6D3AOOSMDR7L7JP0" hidden="1">Net [28]Sales!$B$38:$K$44</definedName>
    <definedName name="BExKU70O6I80HSSQF1WWWD951SNJ" hidden="1">#REF!</definedName>
    <definedName name="BExKU7X0MBYJAY4970REY0MM7TSY" hidden="1">#REF!</definedName>
    <definedName name="BExKU82I99FEUIZLODXJDOJC96CQ" hidden="1">[15]BS!#REF!</definedName>
    <definedName name="BExKUCPN3QOF8IZTRA4S2TITDXQ0" localSheetId="18" hidden="1">List of Journal [31]Entries!$H$9:$I$9</definedName>
    <definedName name="BExKUCPN3QOF8IZTRA4S2TITDXQ0" hidden="1">List of Journal [31]Entries!$H$9:$I$9</definedName>
    <definedName name="BExKUENVD9MJF69OHRTV1RIDHCW5" localSheetId="18" hidden="1">Personnel in [20]FTE!$B$21:$K$31</definedName>
    <definedName name="BExKUENVD9MJF69OHRTV1RIDHCW5" hidden="1">Personnel in [20]FTE!$B$21:$K$31</definedName>
    <definedName name="BExKUJR9V457BWP7Y1W82B6Y0TNN" localSheetId="18" hidden="1">Order [16]Intake!$K$1</definedName>
    <definedName name="BExKUJR9V457BWP7Y1W82B6Y0TNN" hidden="1">Order [16]Intake!$K$1</definedName>
    <definedName name="BExKUOJWN6XRXIRPUHUC8K2WY72H" localSheetId="18" hidden="1">Analysis Report All [19]Items!$A$16:$B$16</definedName>
    <definedName name="BExKUOJWN6XRXIRPUHUC8K2WY72H" hidden="1">Analysis Report All [19]Items!$A$16:$B$16</definedName>
    <definedName name="BExKUQY92GOKR8MUHFH436L9AWNK" localSheetId="18" hidden="1">Operating [17]Profit!$B$11:$K$16</definedName>
    <definedName name="BExKUQY92GOKR8MUHFH436L9AWNK" hidden="1">Operating [17]Profit!$B$11:$K$16</definedName>
    <definedName name="BExKUTSMQI53P39A57A6ID56ROUY" localSheetId="18" hidden="1">Gross Profit [21]Bulk!$B$10:$K$20</definedName>
    <definedName name="BExKUTSMQI53P39A57A6ID56ROUY" hidden="1">Gross Profit [21]Bulk!$B$10:$K$20</definedName>
    <definedName name="BExKV9OI7VRDLTLMHPD3KD9E7W2J" localSheetId="18" hidden="1">Group Balance [25]Sheet!$B$26:$K$40</definedName>
    <definedName name="BExKV9OI7VRDLTLMHPD3KD9E7W2J" hidden="1">Group Balance [25]Sheet!$B$26:$K$40</definedName>
    <definedName name="BExKVAVNXDPY6V18P1CJZP5P9I1O" hidden="1">#REF!</definedName>
    <definedName name="BExKVD4OIV9CJ91UWB35TT8EE261" localSheetId="18" hidden="1">#N/A</definedName>
    <definedName name="BExKVD4OIV9CJ91UWB35TT8EE261" hidden="1">#N/A</definedName>
    <definedName name="BExKVDVK6HN74GQPTXICP9BFC8CF" hidden="1">[15]BS!#REF!</definedName>
    <definedName name="BExKVQ5Y5I1S2EMI73GMLCMH5X8P" localSheetId="18" hidden="1">Balance [25]Sheet!$B$27:$K$41</definedName>
    <definedName name="BExKVQ5Y5I1S2EMI73GMLCMH5X8P" hidden="1">Balance [25]Sheet!$B$27:$K$41</definedName>
    <definedName name="BExKVUYK4ZITJCIIJYZJMM95A4XU" localSheetId="18" hidden="1">Analysis Report All [19]Items!$H$12:$I$12</definedName>
    <definedName name="BExKVUYK4ZITJCIIJYZJMM95A4XU" hidden="1">Analysis Report All [19]Items!$H$12:$I$12</definedName>
    <definedName name="BExKVZ5MC4MVFDGDVODNEWAVDHI0" localSheetId="18" hidden="1">Operating [22]Margin!$B$11:$K$16</definedName>
    <definedName name="BExKVZ5MC4MVFDGDVODNEWAVDHI0" hidden="1">Operating [22]Margin!$B$11:$K$16</definedName>
    <definedName name="BExKW0CSH7DA02YSNV64PSEIXB2P" hidden="1">[15]BS!#REF!</definedName>
    <definedName name="BExKWAJN4FHM9TEU9PXT7U6S9Q3S" hidden="1">#REF!</definedName>
    <definedName name="BExKWF1HUKP51Y4958RWNMHWKVL7" localSheetId="18" hidden="1">Net [28]Sales!$B$21:$K$31</definedName>
    <definedName name="BExKWF1HUKP51Y4958RWNMHWKVL7" hidden="1">Net [28]Sales!$B$21:$K$31</definedName>
    <definedName name="BExKWO15BLKJG8WHF3O0A53R0EJ5" localSheetId="18" hidden="1">Operating [17]Profit!$B$19:$K$29</definedName>
    <definedName name="BExKWO15BLKJG8WHF3O0A53R0EJ5" hidden="1">Operating [17]Profit!$B$19:$K$29</definedName>
    <definedName name="BExM94D568DD8EY7OFESPO9TBL11" localSheetId="18" hidden="1">Operating [17]Profit!$J$1</definedName>
    <definedName name="BExM94D568DD8EY7OFESPO9TBL11" hidden="1">Operating [17]Profit!$J$1</definedName>
    <definedName name="BExM9NUG3Q31X01AI9ZJCZIX25CS" hidden="1">[15]BS!#REF!</definedName>
    <definedName name="BExMA5TUQ28CIWWJE6OJMX2YCBPP" localSheetId="18" hidden="1">Trade Working [26]Capital!$B$23:$K$33</definedName>
    <definedName name="BExMA5TUQ28CIWWJE6OJMX2YCBPP" hidden="1">Trade Working [26]Capital!$B$23:$K$33</definedName>
    <definedName name="BExMA6Q7YOY5XJSVPP8H730FAPV2" localSheetId="18" hidden="1">Analysis Report All Items [23]LC!$F$3</definedName>
    <definedName name="BExMA6Q7YOY5XJSVPP8H730FAPV2" hidden="1">Analysis Report All Items [23]LC!$F$3</definedName>
    <definedName name="BExMAJ0KV31M1CUYFW46904L8EM4" localSheetId="18" hidden="1">Group Trade Working [26]Capital!$B$22:$K$32</definedName>
    <definedName name="BExMAJ0KV31M1CUYFW46904L8EM4" hidden="1">Group Trade Working [26]Capital!$B$22:$K$32</definedName>
    <definedName name="BExMAJM5EIX1A9Y5NDECQWNDC2ED" localSheetId="18" hidden="1">Analysis Report All [19]Items!$J$5</definedName>
    <definedName name="BExMAJM5EIX1A9Y5NDECQWNDC2ED" hidden="1">Analysis Report All [19]Items!$J$5</definedName>
    <definedName name="BExMAPLYL2EH8FS1XCFHYDYPH448" localSheetId="18" hidden="1">#N/A</definedName>
    <definedName name="BExMAPLYL2EH8FS1XCFHYDYPH448" hidden="1">#N/A</definedName>
    <definedName name="BExMAPWS27HCXH1MARBJP9LGM0J5" localSheetId="18" hidden="1">Operating [22]Margin!$B$22</definedName>
    <definedName name="BExMAPWS27HCXH1MARBJP9LGM0J5" hidden="1">Operating [22]Margin!$B$22</definedName>
    <definedName name="BExMASLULN2PJJCW14ZG189G4T6S" localSheetId="18" hidden="1">Operating [22]Margin!$B$11:$K$15</definedName>
    <definedName name="BExMASLULN2PJJCW14ZG189G4T6S" hidden="1">Operating [22]Margin!$B$11:$K$15</definedName>
    <definedName name="BExMAXJS82ZJ8RS22VLE0V0LDUII" hidden="1">[15]BS!#REF!</definedName>
    <definedName name="BExMBGA8IFV8PQTW4HRIJFOG9NSS" hidden="1">#REF!</definedName>
    <definedName name="BExMBIJ1RB1D91I2CFDSHVN7EZZS" hidden="1">#REF!</definedName>
    <definedName name="BExMBOOC4RWBD2PYSFEUF10M3B08" localSheetId="18" hidden="1">List of Journal [31]Entries!$A$17:$B$17</definedName>
    <definedName name="BExMBOOC4RWBD2PYSFEUF10M3B08" hidden="1">List of Journal [31]Entries!$A$17:$B$17</definedName>
    <definedName name="BExMBQRPP4E4A70OE0Z0XLUHSU57" localSheetId="18" hidden="1">Operating [17]Profit!$B$11:$J$12</definedName>
    <definedName name="BExMBQRPP4E4A70OE0Z0XLUHSU57" hidden="1">Operating [17]Profit!$B$11:$J$12</definedName>
    <definedName name="BExMBUIN39FOHDRMDZ9H0LMSL1QO" localSheetId="18" hidden="1">Analysis Report All [19]Items!$D$3:$I$9</definedName>
    <definedName name="BExMBUIN39FOHDRMDZ9H0LMSL1QO" hidden="1">Analysis Report All [19]Items!$D$3:$I$9</definedName>
    <definedName name="BExMBYPQDG9AYDQ5E8IECVFREPO6" hidden="1">[15]BS!#REF!</definedName>
    <definedName name="BExMC0NQLTGQEWL1CBWD2VAO8ILJ" localSheetId="18" hidden="1">Net [28]Sales!$B$38:$K$44</definedName>
    <definedName name="BExMC0NQLTGQEWL1CBWD2VAO8ILJ" hidden="1">Net [28]Sales!$B$38:$K$44</definedName>
    <definedName name="BExMC1ET86WGV4VID6GAOVNQL1DL" localSheetId="18" hidden="1">Operating [17]Profit!$B$11:$K$16</definedName>
    <definedName name="BExMC1ET86WGV4VID6GAOVNQL1DL" hidden="1">Operating [17]Profit!$B$11:$K$16</definedName>
    <definedName name="BExMC4997VE6EYTLYIGXQ039QKSQ" localSheetId="18" hidden="1">#N/A</definedName>
    <definedName name="BExMC4997VE6EYTLYIGXQ039QKSQ" hidden="1">#N/A</definedName>
    <definedName name="BExMC5GJEIAUT0VVYXK2YCVU1FY7" localSheetId="18" hidden="1">Net [28]Sales!$B$38:$K$44</definedName>
    <definedName name="BExMC5GJEIAUT0VVYXK2YCVU1FY7" hidden="1">Net [28]Sales!$B$38:$K$44</definedName>
    <definedName name="BExMC61ZIB16IRS9TGL6LFFDNX6Z" localSheetId="18" hidden="1">Trade Working [26]Capital!$B$11:$K$19</definedName>
    <definedName name="BExMC61ZIB16IRS9TGL6LFFDNX6Z" hidden="1">Trade Working [26]Capital!$B$11:$K$19</definedName>
    <definedName name="BExMC79B6HYZAANOLE0EIXZIF10D" hidden="1">#REF!</definedName>
    <definedName name="BExMC8B0LAEIF0CME7GGTNJFDN15" localSheetId="18" hidden="1">Trade Working [26]Capital!$K$1</definedName>
    <definedName name="BExMC8B0LAEIF0CME7GGTNJFDN15" hidden="1">Trade Working [26]Capital!$K$1</definedName>
    <definedName name="BExMCCSTJF8OU8TAC0EER0BLNVJ6" hidden="1">#REF!</definedName>
    <definedName name="BExMCFSPWL41J2Z4BFTYJXIWX1ZU" hidden="1">#REF!</definedName>
    <definedName name="BExMCKLDSZMO0UG9WT80AQUNWKU1" localSheetId="18" hidden="1">List of Journal [31]Entries!$H$9:$I$9</definedName>
    <definedName name="BExMCKLDSZMO0UG9WT80AQUNWKU1" hidden="1">List of Journal [31]Entries!$H$9:$I$9</definedName>
    <definedName name="BExMCYTT6TVDWMJXO1NZANRTVNAN" hidden="1">[15]BS!#REF!</definedName>
    <definedName name="BExMD0H7UB10IJP6XNG9HUN6MZNW" localSheetId="18" hidden="1">Analysis Report All [19]Items!$J$10</definedName>
    <definedName name="BExMD0H7UB10IJP6XNG9HUN6MZNW" hidden="1">Analysis Report All [19]Items!$J$10</definedName>
    <definedName name="BExMD0H91ENVUAF6C018E2I7ZQP2" hidden="1">#REF!</definedName>
    <definedName name="BExMD36AXD9QD8OE96E258J5UTAA" localSheetId="18" hidden="1">#N/A</definedName>
    <definedName name="BExMD36AXD9QD8OE96E258J5UTAA" hidden="1">#N/A</definedName>
    <definedName name="BExMD3BMIM9VPVICI2VQJNKYKJBG" localSheetId="18" hidden="1">Analysis Report All [19]Items!$D$3:$E$3</definedName>
    <definedName name="BExMD3BMIM9VPVICI2VQJNKYKJBG" hidden="1">Analysis Report All [19]Items!$D$3:$E$3</definedName>
    <definedName name="BExMD5F6IAV108XYJLXUO9HD0IT6" hidden="1">[15]BS!#REF!</definedName>
    <definedName name="BExMDA7SGI9MDQHI6576EAFJMX9Y" localSheetId="18" hidden="1">Operating [22]Margin!$B$11:$J$12</definedName>
    <definedName name="BExMDA7SGI9MDQHI6576EAFJMX9Y" hidden="1">Operating [22]Margin!$B$11:$J$12</definedName>
    <definedName name="BExMDBEXWELFFMVWKGLFQZUQYR9Q" localSheetId="18" hidden="1">Trade Working [26]Capital!$B$23:$K$33</definedName>
    <definedName name="BExMDBEXWELFFMVWKGLFQZUQYR9Q" hidden="1">Trade Working [26]Capital!$B$23:$K$33</definedName>
    <definedName name="BExMDH3Z779O8Z0QJ569LEVMTR6T" localSheetId="18" hidden="1">Analysis Report All [19]Items!$D$12</definedName>
    <definedName name="BExMDH3Z779O8Z0QJ569LEVMTR6T" hidden="1">Analysis Report All [19]Items!$D$12</definedName>
    <definedName name="BExMDIRDK0DI8P86HB7WPH8QWLSQ" hidden="1">[15]BS!#REF!</definedName>
    <definedName name="BExMDMNMR2X446PIPCTMWIDX854V" localSheetId="18" hidden="1">Analysis Report All [19]Items!$H$7:$I$7</definedName>
    <definedName name="BExMDMNMR2X446PIPCTMWIDX854V" hidden="1">Analysis Report All [19]Items!$H$7:$I$7</definedName>
    <definedName name="BExMDMYA9QQIHPTP7DVXH1JC2RL9" localSheetId="18" hidden="1">Operating [17]Profit!$B$21:$K$31</definedName>
    <definedName name="BExMDMYA9QQIHPTP7DVXH1JC2RL9" hidden="1">Operating [17]Profit!$B$21:$K$31</definedName>
    <definedName name="BExMDPI2FVMORSWDDCVAJ85WYAYO" hidden="1">[15]BS!#REF!</definedName>
    <definedName name="BExMDUWB7VWHFFR266QXO46BNV2S" hidden="1">[15]BS!#REF!</definedName>
    <definedName name="BExME46S0I5RQUP123E172BDCI6C" localSheetId="18" hidden="1">Trade Working [26]Capital!$B$11:$K$17</definedName>
    <definedName name="BExME46S0I5RQUP123E172BDCI6C" hidden="1">Trade Working [26]Capital!$B$11:$K$17</definedName>
    <definedName name="BExME830XJNNNQ5L0WBEK4B2N3M5" localSheetId="18" hidden="1">Operating [22]Margin!$K$1</definedName>
    <definedName name="BExME830XJNNNQ5L0WBEK4B2N3M5" hidden="1">Operating [22]Margin!$K$1</definedName>
    <definedName name="BExMEAS3F23S5I3EY6QFG78ZU3MZ" localSheetId="18" hidden="1">Analysis Report All [19]Items!$J$5</definedName>
    <definedName name="BExMEAS3F23S5I3EY6QFG78ZU3MZ" hidden="1">Analysis Report All [19]Items!$J$5</definedName>
    <definedName name="BExMEFQ2P14INRTU483C8Z9QQ9FX" localSheetId="18" hidden="1">Operating [22]Margin!$B$11:$K$15</definedName>
    <definedName name="BExMEFQ2P14INRTU483C8Z9QQ9FX" hidden="1">Operating [22]Margin!$B$11:$K$15</definedName>
    <definedName name="BExMEJGZY1S74RNRHGEH0FDQEL3Q" localSheetId="18" hidden="1">Net [28]Sales!$B$11:$K$16</definedName>
    <definedName name="BExMEJGZY1S74RNRHGEH0FDQEL3Q" hidden="1">Net [28]Sales!$B$11:$K$16</definedName>
    <definedName name="BExMEKDEHEPCFLG7SRTHSY71KQK8" hidden="1">#REF!</definedName>
    <definedName name="BExMEMX0LFSGVKD0XA4BRJ3RH31Y" hidden="1">#REF!</definedName>
    <definedName name="BExMF1LP6FJ21F47W4KDLLKWU7D4" localSheetId="18" hidden="1">Balance [25]Sheet!$B$11:$K$22</definedName>
    <definedName name="BExMF1LP6FJ21F47W4KDLLKWU7D4" hidden="1">Balance [25]Sheet!$B$11:$K$22</definedName>
    <definedName name="BExMF7WASK5VSY7MRFSI4Z9SVIS8" localSheetId="18" hidden="1">Net [28]Sales!$B$37:$K$43</definedName>
    <definedName name="BExMF7WASK5VSY7MRFSI4Z9SVIS8" hidden="1">Net [28]Sales!$B$37:$K$43</definedName>
    <definedName name="BExMF81S343L48GCQK54A8RPI8FD" localSheetId="18" hidden="1">List of Journal [31]Entries!$J$9</definedName>
    <definedName name="BExMF81S343L48GCQK54A8RPI8FD" hidden="1">List of Journal [31]Entries!$J$9</definedName>
    <definedName name="BExMFDLBSWFMRDYJ2DZETI3EXKN2" hidden="1">[15]BS!#REF!</definedName>
    <definedName name="BExMFPA3VTMXT5LW1OZWPXINQ98B" localSheetId="18" hidden="1">Analysis Report All [19]Items!$H$5:$I$5</definedName>
    <definedName name="BExMFPA3VTMXT5LW1OZWPXINQ98B" hidden="1">Analysis Report All [19]Items!$H$5:$I$5</definedName>
    <definedName name="BExMFPQ7PTZOYAMO7TK32TVHV3IU" localSheetId="18" hidden="1">Analysis Report All [19]Items!$H$16:$I$16</definedName>
    <definedName name="BExMFPQ7PTZOYAMO7TK32TVHV3IU" hidden="1">Analysis Report All [19]Items!$H$16:$I$16</definedName>
    <definedName name="BExMFUTMG7RD14F4SYGLCM2RSLW9" localSheetId="18" hidden="1">Order [16]Intake!$B$11:$K$20</definedName>
    <definedName name="BExMFUTMG7RD14F4SYGLCM2RSLW9" hidden="1">Order [16]Intake!$B$11:$K$20</definedName>
    <definedName name="BExMFXDF37HYES7OHLRQANMEXXYJ" localSheetId="18" hidden="1">Operating [22]Margin!$B$11:$K$16</definedName>
    <definedName name="BExMFXDF37HYES7OHLRQANMEXXYJ" hidden="1">Operating [22]Margin!$B$11:$K$16</definedName>
    <definedName name="BExMG4POF3R3LF76FJ67AVJYL2ZW" localSheetId="18" hidden="1">Analysis Report All [19]Items!$A$18:$B$18</definedName>
    <definedName name="BExMG4POF3R3LF76FJ67AVJYL2ZW" hidden="1">Analysis Report All [19]Items!$A$18:$B$18</definedName>
    <definedName name="BExMGG3PFIHPHX7NXB7HDFI3N12L" hidden="1">[15]BS!#REF!</definedName>
    <definedName name="BExMGI78UPPE5NSRY7E3SIW6KIH0" localSheetId="18" hidden="1">Analysis Report All [19]Items!$H$13:$I$13</definedName>
    <definedName name="BExMGI78UPPE5NSRY7E3SIW6KIH0" hidden="1">Analysis Report All [19]Items!$H$13:$I$13</definedName>
    <definedName name="BExMGISSZUXLFO4U5OXVRL79XFB9" localSheetId="18" hidden="1">Net [28]Sales!$K$1</definedName>
    <definedName name="BExMGISSZUXLFO4U5OXVRL79XFB9" hidden="1">Net [28]Sales!$K$1</definedName>
    <definedName name="BExMGJZYDMETMUWS1XQVINXJP8VB" hidden="1">#REF!</definedName>
    <definedName name="BExMGOXXNDRIHXNWQFZRSIEASYQ8" localSheetId="18" hidden="1">Net [28]Sales!$B$38:$K$44</definedName>
    <definedName name="BExMGOXXNDRIHXNWQFZRSIEASYQ8" hidden="1">Net [28]Sales!$B$38:$K$44</definedName>
    <definedName name="BExMGPOY7XIFVBDE7SFRQOFJN3IW" localSheetId="18" hidden="1">Group Operating [17]Profit!$B$19:$K$29</definedName>
    <definedName name="BExMGPOY7XIFVBDE7SFRQOFJN3IW" hidden="1">Group Operating [17]Profit!$B$19:$K$29</definedName>
    <definedName name="BExMGWQL2AHASBU0YVHLJTHK9SGB" localSheetId="18" hidden="1">#N/A</definedName>
    <definedName name="BExMGWQL2AHASBU0YVHLJTHK9SGB" hidden="1">#N/A</definedName>
    <definedName name="BExMHCX3DD8H0MT2Y7B28P833EQ9" hidden="1">#REF!</definedName>
    <definedName name="BExMHLWR47FUD3NN2FXPT78JEDQV" localSheetId="18" hidden="1">Analysis Report All [19]Items!$A$16:$B$16</definedName>
    <definedName name="BExMHLWR47FUD3NN2FXPT78JEDQV" hidden="1">Analysis Report All [19]Items!$A$16:$B$16</definedName>
    <definedName name="BExMHNEPGZ4ANQD41LXJW3MDETAR" hidden="1">#REF!</definedName>
    <definedName name="BExMHUAVE82T1NSPUXD71K2WIE6J" localSheetId="18" hidden="1">Group Net [28]Sales!$B$33:$K$39</definedName>
    <definedName name="BExMHUAVE82T1NSPUXD71K2WIE6J" hidden="1">Group Net [28]Sales!$B$33:$K$39</definedName>
    <definedName name="BExMHYY0ZDHJSBX5LWBV4JYSSOTH" localSheetId="18" hidden="1">Trade Working [26]Capital!$B$23</definedName>
    <definedName name="BExMHYY0ZDHJSBX5LWBV4JYSSOTH" hidden="1">Trade Working [26]Capital!$B$23</definedName>
    <definedName name="BExMHZ3IIW1N1G4B9C971RR7R76M" localSheetId="18" hidden="1">Gross Profit bef. Distr. [21]Bulk!$B$10:$K$20</definedName>
    <definedName name="BExMHZ3IIW1N1G4B9C971RR7R76M" hidden="1">Gross Profit bef. Distr. [21]Bulk!$B$10:$K$20</definedName>
    <definedName name="BExMI4CEHWNAE0OXGPOSPONL61WF" localSheetId="18" hidden="1">Analysis Report All [19]Items!$H$14:$I$14</definedName>
    <definedName name="BExMI4CEHWNAE0OXGPOSPONL61WF" hidden="1">Analysis Report All [19]Items!$H$14:$I$14</definedName>
    <definedName name="BExMI8JB94SBD9EMNJEK7Y2T6GYU" hidden="1">[15]BS!#REF!</definedName>
    <definedName name="BExMIBDWYJL2LNKWHSZSTB1XX914" localSheetId="18" hidden="1">Analysis Report All Items [23]LC!$J$6</definedName>
    <definedName name="BExMIBDWYJL2LNKWHSZSTB1XX914" hidden="1">Analysis Report All Items [23]LC!$J$6</definedName>
    <definedName name="BExMIDBYNEFAEW7SNFXWWQAOXJFR" localSheetId="18" hidden="1">Operating [17]Profit!$K$1</definedName>
    <definedName name="BExMIDBYNEFAEW7SNFXWWQAOXJFR" hidden="1">Operating [17]Profit!$K$1</definedName>
    <definedName name="BExMIIQ5MBWSIHTFWAQADXMZC22Q" hidden="1">[15]BS!#REF!</definedName>
    <definedName name="BExMIMBMVITF3Z9JKY5U07T258IR" localSheetId="18" hidden="1">#N/A</definedName>
    <definedName name="BExMIMBMVITF3Z9JKY5U07T258IR" hidden="1">#N/A</definedName>
    <definedName name="BExMINDGSIMU0NUZQQAE2O1V6U2M" localSheetId="18" hidden="1">Net [28]Sales!$B$37:$K$43</definedName>
    <definedName name="BExMINDGSIMU0NUZQQAE2O1V6U2M" hidden="1">Net [28]Sales!$B$37:$K$43</definedName>
    <definedName name="BExMINTKNDPEOD1T2F2RDBB9HCUO" localSheetId="18" hidden="1">Analysis Report All [19]Items!$F$3</definedName>
    <definedName name="BExMINTKNDPEOD1T2F2RDBB9HCUO" hidden="1">Analysis Report All [19]Items!$F$3</definedName>
    <definedName name="BExMIZT6AN7E6YMW2S87CTCN2UXH" hidden="1">[15]BS!#REF!</definedName>
    <definedName name="BExMJ15T9F3475M0896SG60TN0SR" hidden="1">[15]BS!#REF!</definedName>
    <definedName name="BExMJ2T1HK5A18KT5S5URUCQ0H42" localSheetId="18" hidden="1">Balance [25]Sheet!$K$1</definedName>
    <definedName name="BExMJ2T1HK5A18KT5S5URUCQ0H42" hidden="1">Balance [25]Sheet!$K$1</definedName>
    <definedName name="BExMJ8CLWB709IB5ZD5XTP32E26F" localSheetId="18" hidden="1">List of Journal [31]Entries!$J$8</definedName>
    <definedName name="BExMJ8CLWB709IB5ZD5XTP32E26F" hidden="1">List of Journal [31]Entries!$J$8</definedName>
    <definedName name="BExMJ8SUHWVFCKFFA1VWRHX5P5FQ" hidden="1">#REF!</definedName>
    <definedName name="BExMJ9EG0CH3TSV43VX2O58RRIA9" localSheetId="18" hidden="1">Operating [17]Profit!$K$1</definedName>
    <definedName name="BExMJ9EG0CH3TSV43VX2O58RRIA9" hidden="1">Operating [17]Profit!$K$1</definedName>
    <definedName name="BExMJALKDU7JIEZX6ROXX6BNXIWJ" localSheetId="18" hidden="1">List of Journal [31]Entries!$D$5:$F$36</definedName>
    <definedName name="BExMJALKDU7JIEZX6ROXX6BNXIWJ" hidden="1">List of Journal [31]Entries!$D$5:$F$36</definedName>
    <definedName name="BExMJFE8WFKZXZIK8QNW794MK2RG" localSheetId="18" hidden="1">Group Operating Profit-[22]Margin!$S$4</definedName>
    <definedName name="BExMJFE8WFKZXZIK8QNW794MK2RG" hidden="1">Group Operating Profit-[22]Margin!$S$4</definedName>
    <definedName name="BExMJJQMM1V08ES3ZWUM13E7A3RK" hidden="1">#REF!</definedName>
    <definedName name="BExMJJW2NDE78Q6P01D3WHNEZODT" localSheetId="18" hidden="1">List of Journal [31]Entries!$A$55:$B$93</definedName>
    <definedName name="BExMJJW2NDE78Q6P01D3WHNEZODT" hidden="1">List of Journal [31]Entries!$A$55:$B$93</definedName>
    <definedName name="BExMJLU4MOL0V0FKMIQU8OA4UB93" localSheetId="18" hidden="1">Personnel in [20]FTE!$B$22</definedName>
    <definedName name="BExMJLU4MOL0V0FKMIQU8OA4UB93" hidden="1">Personnel in [20]FTE!$B$22</definedName>
    <definedName name="BExMJU2XUNJ3OR2LCK51J7U4ML4G" localSheetId="18" hidden="1">#N/A</definedName>
    <definedName name="BExMJU2XUNJ3OR2LCK51J7U4ML4G" hidden="1">#N/A</definedName>
    <definedName name="BExMJYKSARPSV1RS8GIQI6O2PZ4J" localSheetId="18" hidden="1">Operating [17]Profit!$B$11:$K$16</definedName>
    <definedName name="BExMJYKSARPSV1RS8GIQI6O2PZ4J" hidden="1">Operating [17]Profit!$B$11:$K$16</definedName>
    <definedName name="BExMJYVKCHMCBSSB1CBFPASZH3U6" localSheetId="18" hidden="1">Analysis Report All [19]Items!$H$5:$I$5</definedName>
    <definedName name="BExMJYVKCHMCBSSB1CBFPASZH3U6" hidden="1">Analysis Report All [19]Items!$H$5:$I$5</definedName>
    <definedName name="BExMKBGQDUZ8AWXYHA3QVMSDVZ3D" hidden="1">[15]BS!#REF!</definedName>
    <definedName name="BExMKBM1467553LDFZRRKVSHN374" hidden="1">[15]BS!#REF!</definedName>
    <definedName name="BExMKELX0WK1X48QJ17W9OCA4LJD" localSheetId="18" hidden="1">Net [28]Sales!$K$1</definedName>
    <definedName name="BExMKELX0WK1X48QJ17W9OCA4LJD" hidden="1">Net [28]Sales!$K$1</definedName>
    <definedName name="BExMKGK5FJUC0AU8MABRGDC5ZM70" hidden="1">[15]BS!#REF!</definedName>
    <definedName name="BExMKJ3RTTN0RLNBWUHVOUM56V80" localSheetId="18" hidden="1">Analysis Report All [19]Items!$H$11:$I$11</definedName>
    <definedName name="BExMKJ3RTTN0RLNBWUHVOUM56V80" hidden="1">Analysis Report All [19]Items!$H$11:$I$11</definedName>
    <definedName name="BExMKL1ZJAJBID9TVNHPQXNJNJAB" localSheetId="18" hidden="1">List of Journal [31]Entries!$D$39:$AJ$45</definedName>
    <definedName name="BExMKL1ZJAJBID9TVNHPQXNJNJAB" hidden="1">List of Journal [31]Entries!$D$39:$AJ$45</definedName>
    <definedName name="BExMKRHVVIPPZKBVFDWJMLJZNVWC" localSheetId="18" hidden="1">#N/A</definedName>
    <definedName name="BExMKRHVVIPPZKBVFDWJMLJZNVWC" hidden="1">#N/A</definedName>
    <definedName name="BExMKTW7R5SOV4PHAFGHU3W73DYE" hidden="1">[15]BS!#REF!</definedName>
    <definedName name="BExMKU7051J2W1RQXGZGE62NBRUZ" hidden="1">[15]BS!#REF!</definedName>
    <definedName name="BExML3XQNDIMX55ZCHHXKUV3D6E6" hidden="1">[15]BS!#REF!</definedName>
    <definedName name="BExML5QGSWHLI18BGY4CGOTD3UWH" hidden="1">[15]BS!#REF!</definedName>
    <definedName name="BExMLPNVSQ5UDT8OVV0FFW322WVM" hidden="1">#REF!</definedName>
    <definedName name="BExMLQES7NQUA8JQ15J3N9XWEN6F" localSheetId="18" hidden="1">Personnel in [20]FTE!$B$11:$K$15</definedName>
    <definedName name="BExMLQES7NQUA8JQ15J3N9XWEN6F" hidden="1">Personnel in [20]FTE!$B$11:$K$15</definedName>
    <definedName name="BExMLSYL41GPAQH7N2TOQMJXTS71" hidden="1">#REF!</definedName>
    <definedName name="BExMLY7BW3PLF90RA9G31XS5EWF2" localSheetId="18" hidden="1">Analysis Report All [19]Items!$J$9</definedName>
    <definedName name="BExMLY7BW3PLF90RA9G31XS5EWF2" hidden="1">Analysis Report All [19]Items!$J$9</definedName>
    <definedName name="BExMM05EDZ5ZUTV2ZVR5FF2166OY" localSheetId="18" hidden="1">Trade Working [26]Capital!$B$11</definedName>
    <definedName name="BExMM05EDZ5ZUTV2ZVR5FF2166OY" hidden="1">Trade Working [26]Capital!$B$11</definedName>
    <definedName name="BExMM0WGQ3WVTD8RX5Y4B0TGNBWS" localSheetId="18" hidden="1">Analysis Report All [19]Items!$H$6:$I$6</definedName>
    <definedName name="BExMM0WGQ3WVTD8RX5Y4B0TGNBWS" hidden="1">Analysis Report All [19]Items!$H$6:$I$6</definedName>
    <definedName name="BExMMH8EAZB09XXQ5X4LR0P4NHG9" hidden="1">[15]BS!#REF!</definedName>
    <definedName name="BExMMN2VC02QKN7N3HTE5UXDAMAZ" localSheetId="18" hidden="1">Check Closing '[27]2007'!$A$30:$B$35</definedName>
    <definedName name="BExMMN2VC02QKN7N3HTE5UXDAMAZ" hidden="1">Check Closing '[27]2007'!$A$30:$B$35</definedName>
    <definedName name="BExMMN8D0MZUEX8EON6XF3G32PK6" localSheetId="18" hidden="1">Check Closing '[27]2007'!$A$45:$B$97</definedName>
    <definedName name="BExMMN8D0MZUEX8EON6XF3G32PK6" hidden="1">Check Closing '[27]2007'!$A$45:$B$97</definedName>
    <definedName name="BExMMTDGRAW0O1X4TOMKWYR1JLK3" localSheetId="18" hidden="1">Analysis Report All [19]Items!$J$14</definedName>
    <definedName name="BExMMTDGRAW0O1X4TOMKWYR1JLK3" hidden="1">Analysis Report All [19]Items!$J$14</definedName>
    <definedName name="BExMMTIXETA5VAKBSOFDD5SRU887" hidden="1">[15]BS!#REF!</definedName>
    <definedName name="BExMMV0P6P5YS3C35G0JYYHI7992" hidden="1">[15]BS!#REF!</definedName>
    <definedName name="BExMMZIKQI2S7ES8472Q0RBYTC2I" hidden="1">#REF!</definedName>
    <definedName name="BExMN70AT3XET13WVAGQJJCUHKN1" localSheetId="18" hidden="1">Check Closing '[27]2007'!$A$20:$B$24</definedName>
    <definedName name="BExMN70AT3XET13WVAGQJJCUHKN1" hidden="1">Check Closing '[27]2007'!$A$20:$B$24</definedName>
    <definedName name="BExMN9PEB3VU0OQG1ZMZC8615NTF" hidden="1">#REF!</definedName>
    <definedName name="BExMNDR4V2VG5RFZDGTAGD3Q9PPG" hidden="1">[15]BS!#REF!</definedName>
    <definedName name="BExMNE1STQT12XL8EO17XJQOF6TX" hidden="1">#REF!</definedName>
    <definedName name="BExMNGWCUCFUG7FYPCVRJXMX8WRI" hidden="1">#REF!</definedName>
    <definedName name="BExMNQHM9LBXTKR7NO16PD71QFZS" localSheetId="18" hidden="1">Net [28]Sales!$K$1</definedName>
    <definedName name="BExMNQHM9LBXTKR7NO16PD71QFZS" hidden="1">Net [28]Sales!$K$1</definedName>
    <definedName name="BExMO1A185FOIDL8I4IOTJ5VDUSD" localSheetId="18" hidden="1">Group Operating [17]Profit!$B$19:$K$29</definedName>
    <definedName name="BExMO1A185FOIDL8I4IOTJ5VDUSD" hidden="1">Group Operating [17]Profit!$B$19:$K$29</definedName>
    <definedName name="BExMOAKK0VYMSSOTIIWTAWGXRDYN" localSheetId="18" hidden="1">Operating [17]Profit!$B$11:$K$16</definedName>
    <definedName name="BExMOAKK0VYMSSOTIIWTAWGXRDYN" hidden="1">Operating [17]Profit!$B$11:$K$16</definedName>
    <definedName name="BExMOD46PEFBD686ZCGYAHXC2GI6" localSheetId="18" hidden="1">Order [16]Intake!$K$1</definedName>
    <definedName name="BExMOD46PEFBD686ZCGYAHXC2GI6" hidden="1">Order [16]Intake!$K$1</definedName>
    <definedName name="BExMOI29DOEK5R1A5QZPUDKF7N6T" hidden="1">[15]BS!#REF!</definedName>
    <definedName name="BExMOICX4NSI69J6BNX98XUT22VA" localSheetId="18" hidden="1">Analysis Report All [19]Items!$J$14</definedName>
    <definedName name="BExMOICX4NSI69J6BNX98XUT22VA" hidden="1">Analysis Report All [19]Items!$J$14</definedName>
    <definedName name="BExMOPJV6TV0Y7P76336TB29QV2C" localSheetId="18" hidden="1">Check Closing '[27]2007'!$A$30:$B$35</definedName>
    <definedName name="BExMOPJV6TV0Y7P76336TB29QV2C" hidden="1">Check Closing '[27]2007'!$A$30:$B$35</definedName>
    <definedName name="BExMORI2VNPIWTBSQA602KUB4DMH" localSheetId="18" hidden="1">Order [16]Intake!$B$11:$K$20</definedName>
    <definedName name="BExMORI2VNPIWTBSQA602KUB4DMH" hidden="1">Order [16]Intake!$B$11:$K$20</definedName>
    <definedName name="BExMOU1UCTW0LSG4N69MTS719OFH" localSheetId="18" hidden="1">Balance [25]Sheet!$B$27:$K$41</definedName>
    <definedName name="BExMOU1UCTW0LSG4N69MTS719OFH" hidden="1">Balance [25]Sheet!$B$27:$K$41</definedName>
    <definedName name="BExMP06ZFI4TJ7WF3FV5G7BMRNA9" hidden="1">#REF!</definedName>
    <definedName name="BExMP1JMLBFTRI4U5OA5Y8TJ4VM3" hidden="1">#REF!</definedName>
    <definedName name="BExMP7DWGJMVAFLQ982QQEQLM57W" localSheetId="18" hidden="1">#N/A</definedName>
    <definedName name="BExMP7DWGJMVAFLQ982QQEQLM57W" hidden="1">#N/A</definedName>
    <definedName name="BExMPADT50M52P0GQ0FM1INBI832" localSheetId="18" hidden="1">List of Journal [31]Entries!$H$7:$I$7</definedName>
    <definedName name="BExMPADT50M52P0GQ0FM1INBI832" hidden="1">List of Journal [31]Entries!$H$7:$I$7</definedName>
    <definedName name="BExMPGZ848E38FUH1JBQN97DGWAT" hidden="1">[15]BS!#REF!</definedName>
    <definedName name="BExMPJTLN5G1J9VXKBB82G69B8ES" hidden="1">#REF!</definedName>
    <definedName name="BExMPMTICOSMQENOFKQ18K0ZT4S8" hidden="1">[15]BS!#REF!</definedName>
    <definedName name="BExMPYYFQJBT84UJZGUR4MXZN4ZK" localSheetId="18" hidden="1">Personnel in [20]FTE!$K$1</definedName>
    <definedName name="BExMPYYFQJBT84UJZGUR4MXZN4ZK" hidden="1">Personnel in [20]FTE!$K$1</definedName>
    <definedName name="BExMPYYKZU7CEYXVLA3E77SH1NY4" localSheetId="18" hidden="1">Group Net [28]Sales!$B$33:$K$39</definedName>
    <definedName name="BExMPYYKZU7CEYXVLA3E77SH1NY4" hidden="1">Group Net [28]Sales!$B$33:$K$39</definedName>
    <definedName name="BExMPZJZ5NG64HC3X9AXQOLS44NI" localSheetId="18" hidden="1">Personnel in [20]FTE!$K$1</definedName>
    <definedName name="BExMPZJZ5NG64HC3X9AXQOLS44NI" hidden="1">Personnel in [20]FTE!$K$1</definedName>
    <definedName name="BExMQ8ZX0XGBVXS9L2KK30UI3T3E" hidden="1">#REF!</definedName>
    <definedName name="BExMQ95E1VQBY2Y3WGMQF08ZCSV1" localSheetId="18" hidden="1">Net [28]Sales!$K$1</definedName>
    <definedName name="BExMQ95E1VQBY2Y3WGMQF08ZCSV1" hidden="1">Net [28]Sales!$K$1</definedName>
    <definedName name="BExMQ9WBHIHTIZFQVO6XC8R1G9H9" hidden="1">#REF!</definedName>
    <definedName name="BExMQBJLUOJ1BEOLQUDOP6OZFFOK" localSheetId="18" hidden="1">Operating [22]Margin!$B$22:$K$32</definedName>
    <definedName name="BExMQBJLUOJ1BEOLQUDOP6OZFFOK" hidden="1">Operating [22]Margin!$B$22:$K$32</definedName>
    <definedName name="BExMQCLFF35FSJ9DOTMMU4H393ET" localSheetId="18" hidden="1">Operating [22]Margin!$B$22:$K$32</definedName>
    <definedName name="BExMQCLFF35FSJ9DOTMMU4H393ET" hidden="1">Operating [22]Margin!$B$22:$K$32</definedName>
    <definedName name="BExMQEOXBGA416E2C2KLIEO3LL04" localSheetId="18" hidden="1">Order [16]Intake!$B$11:$K$20</definedName>
    <definedName name="BExMQEOXBGA416E2C2KLIEO3LL04" hidden="1">Order [16]Intake!$B$11:$K$20</definedName>
    <definedName name="BExMQGXWZ0HAOOO3J65W23U5KZZ6" hidden="1">#REF!</definedName>
    <definedName name="BExMQJ6S92BY1TTQHA3CWVSE62MU" localSheetId="18" hidden="1">Operating [17]Profit!$K$1</definedName>
    <definedName name="BExMQJ6S92BY1TTQHA3CWVSE62MU" hidden="1">Operating [17]Profit!$K$1</definedName>
    <definedName name="BExMQNOMY54NHSVH0RR53KMBFFQN" hidden="1">#REF!</definedName>
    <definedName name="BExMQPXHT1L5FA53OJSAZ5Q0BMTY" localSheetId="18" hidden="1">#N/A</definedName>
    <definedName name="BExMQPXHT1L5FA53OJSAZ5Q0BMTY" hidden="1">#N/A</definedName>
    <definedName name="BExMQSBR7PL4KLB1Q4961QO45Y4G" hidden="1">[15]BS!#REF!</definedName>
    <definedName name="BExMQTDM7YRT3KPABSWKTG00YRKO" localSheetId="18" hidden="1">Group Net [28]Sales!$B$10:$K$15</definedName>
    <definedName name="BExMQTDM7YRT3KPABSWKTG00YRKO" hidden="1">Group Net [28]Sales!$B$10:$K$15</definedName>
    <definedName name="BExMQWZ4LWT2SX7LOB47KCZRB0X5" localSheetId="18" hidden="1">Group [18]EBIT!$B$33:$K$39</definedName>
    <definedName name="BExMQWZ4LWT2SX7LOB47KCZRB0X5" hidden="1">Group [18]EBIT!$B$33:$K$39</definedName>
    <definedName name="BExMR8YQHA7N77HGHY4Y6R30I3XT" hidden="1">[15]BS!#REF!</definedName>
    <definedName name="BExMR941V2CHM8TJR517W4T2GQKJ" hidden="1">#REF!</definedName>
    <definedName name="BExMRARG48WTIURKZGBQQLXI58H3" localSheetId="18" hidden="1">Analysis Report All [19]Items!$H$9:$I$9</definedName>
    <definedName name="BExMRARG48WTIURKZGBQQLXI58H3" hidden="1">Analysis Report All [19]Items!$H$9:$I$9</definedName>
    <definedName name="BExMRGGFFZPI6NER2PEXPCZ9JJT7" localSheetId="18" hidden="1">Net Sales [32]PGP!$B$10:$K$20</definedName>
    <definedName name="BExMRGGFFZPI6NER2PEXPCZ9JJT7" hidden="1">Net Sales [32]PGP!$B$10:$K$20</definedName>
    <definedName name="BExMRPAO1Q8XXVJ1GQRRZ7VKK70Y" localSheetId="18" hidden="1">Analysis Report All [19]Items!$H$12:$I$12</definedName>
    <definedName name="BExMRPAO1Q8XXVJ1GQRRZ7VKK70Y" hidden="1">Analysis Report All [19]Items!$H$12:$I$12</definedName>
    <definedName name="BExMRQHUEHGF2FS4LCB0THFELGDI" hidden="1">[15]BS!#REF!</definedName>
    <definedName name="BExMRRJNUMGRSDD5GGKKGEIZ6FTS" hidden="1">[15]BS!#REF!</definedName>
    <definedName name="BExMS2HE88TMRHW4I94C615N9ICA" localSheetId="18" hidden="1">Analysis Report All [19]Items!$J$6</definedName>
    <definedName name="BExMS2HE88TMRHW4I94C615N9ICA" hidden="1">Analysis Report All [19]Items!$J$6</definedName>
    <definedName name="BExMSAVHF7RWGI92J9OFH0850OCN" localSheetId="18" hidden="1">#N/A</definedName>
    <definedName name="BExMSAVHF7RWGI92J9OFH0850OCN" hidden="1">#N/A</definedName>
    <definedName name="BExMSH631CG282AEAAQ0M0J7FCLC" localSheetId="18" hidden="1">#N/A</definedName>
    <definedName name="BExMSH631CG282AEAAQ0M0J7FCLC" hidden="1">#N/A</definedName>
    <definedName name="BExMSID7UEUNQT9G4A855LL6QZM6" localSheetId="18" hidden="1">Analysis Report All [19]Items!$J$13</definedName>
    <definedName name="BExMSID7UEUNQT9G4A855LL6QZM6" hidden="1">Analysis Report All [19]Items!$J$13</definedName>
    <definedName name="BExMSLD50DOIH2P01MJUW2WF5JF1" localSheetId="18" hidden="1">Net Sales [21]Bulk!$B$10:$K$20</definedName>
    <definedName name="BExMSLD50DOIH2P01MJUW2WF5JF1" hidden="1">Net Sales [21]Bulk!$B$10:$K$20</definedName>
    <definedName name="BExMSM9IB57K9ZM666KFKDE6D9N2" localSheetId="18" hidden="1">Analysis Report All [19]Items!$H$12:$I$12</definedName>
    <definedName name="BExMSM9IB57K9ZM666KFKDE6D9N2" hidden="1">Analysis Report All [19]Items!$H$12:$I$12</definedName>
    <definedName name="BExMTL14WLTH53DP3DXRJGSKQBHI" localSheetId="18" hidden="1">Net [28]Sales!$S$5</definedName>
    <definedName name="BExMTL14WLTH53DP3DXRJGSKQBHI" hidden="1">Net [28]Sales!$S$5</definedName>
    <definedName name="BExO4D9SWLP6R3LKGGEKQZPJ63ZR" localSheetId="18" hidden="1">Balance [25]Sheet!$K$1</definedName>
    <definedName name="BExO4D9SWLP6R3LKGGEKQZPJ63ZR" hidden="1">Balance [25]Sheet!$K$1</definedName>
    <definedName name="BExO4J9LR712G00TVA82VNTG8O7H" hidden="1">[15]BS!#REF!</definedName>
    <definedName name="BExO4X1YEHWJA72QKYUSS0OO0QYZ" localSheetId="18" hidden="1">#N/A</definedName>
    <definedName name="BExO4X1YEHWJA72QKYUSS0OO0QYZ" hidden="1">#N/A</definedName>
    <definedName name="BExO59N3HIK4QEV88ABQXGJ2K46J" localSheetId="18" hidden="1">Balance [25]Sheet!$B$27:$K$41</definedName>
    <definedName name="BExO59N3HIK4QEV88ABQXGJ2K46J" hidden="1">Balance [25]Sheet!$B$27:$K$41</definedName>
    <definedName name="BExO5J8DXOBN6D1A37648ZV77STS" localSheetId="18" hidden="1">#N/A</definedName>
    <definedName name="BExO5J8DXOBN6D1A37648ZV77STS" hidden="1">#N/A</definedName>
    <definedName name="BExO5N4MLR981C0Q50AJ4CKT1OSQ" localSheetId="18" hidden="1">Operating [17]Profit!$B$11:$K$16</definedName>
    <definedName name="BExO5N4MLR981C0Q50AJ4CKT1OSQ" hidden="1">Operating [17]Profit!$B$11:$K$16</definedName>
    <definedName name="BExO5YTG38X4DS0T05ZUFSOMLHAO" localSheetId="18" hidden="1">List of Journal [31]Entries!$D$39:$AG$67</definedName>
    <definedName name="BExO5YTG38X4DS0T05ZUFSOMLHAO" hidden="1">List of Journal [31]Entries!$D$39:$AG$67</definedName>
    <definedName name="BExO6BPEKMT0G8MZHI511HBWAK2D" localSheetId="18" hidden="1">Operating [17]Profit!$K$1</definedName>
    <definedName name="BExO6BPEKMT0G8MZHI511HBWAK2D" hidden="1">Operating [17]Profit!$K$1</definedName>
    <definedName name="BExO6LQROZDD18YLUD7PMKUXWP36" localSheetId="18" hidden="1">Analysis Report All [19]Items!$A$50:$B$123</definedName>
    <definedName name="BExO6LQROZDD18YLUD7PMKUXWP36" hidden="1">Analysis Report All [19]Items!$A$50:$B$123</definedName>
    <definedName name="BExO6RL89KOTSU74CVQCFUU34LDI" localSheetId="18" hidden="1">List of Journal [31]Entries!$J$6</definedName>
    <definedName name="BExO6RL89KOTSU74CVQCFUU34LDI" hidden="1">List of Journal [31]Entries!$J$6</definedName>
    <definedName name="BExO6S6U9PU374OGDOI36JTF8UQX" localSheetId="18" hidden="1">Analysis Report All [19]Items!$H$7:$I$7</definedName>
    <definedName name="BExO6S6U9PU374OGDOI36JTF8UQX" hidden="1">Analysis Report All [19]Items!$H$7:$I$7</definedName>
    <definedName name="BExO734LLWK2QXB48U2F6IHMRLOE" localSheetId="18" hidden="1">Analysis Report All [19]Items!$J$8</definedName>
    <definedName name="BExO734LLWK2QXB48U2F6IHMRLOE" hidden="1">Analysis Report All [19]Items!$J$8</definedName>
    <definedName name="BExO76KQLB5C2BMA8YZL8TRK7GO6" localSheetId="18" hidden="1">#N/A</definedName>
    <definedName name="BExO76KQLB5C2BMA8YZL8TRK7GO6" hidden="1">#N/A</definedName>
    <definedName name="BExO7CPTIYEFY7LLENXJZL4I73P6" localSheetId="18" hidden="1">Analysis Report All [19]Items!$A$20:$B$40</definedName>
    <definedName name="BExO7CPTIYEFY7LLENXJZL4I73P6" hidden="1">Analysis Report All [19]Items!$A$20:$B$40</definedName>
    <definedName name="BExO7EIJY2ZU28XJDXL1N5KUK12B" localSheetId="18" hidden="1">Net [28]Sales!$K$1</definedName>
    <definedName name="BExO7EIJY2ZU28XJDXL1N5KUK12B" hidden="1">Net [28]Sales!$K$1</definedName>
    <definedName name="BExO7H7NWAPZE04G9HVSA3XRA3QX" hidden="1">#REF!</definedName>
    <definedName name="BExO7JB7DMQPGH7K5L75M62O9HG8" localSheetId="18" hidden="1">#N/A</definedName>
    <definedName name="BExO7JB7DMQPGH7K5L75M62O9HG8" hidden="1">#N/A</definedName>
    <definedName name="BExO7JRBB20GXWSOT7UFCCET2VGT" localSheetId="18" hidden="1">Group Balance [25]Sheet!$B$10:$K$20</definedName>
    <definedName name="BExO7JRBB20GXWSOT7UFCCET2VGT" hidden="1">Group Balance [25]Sheet!$B$10:$K$20</definedName>
    <definedName name="BExO7JWT16PBSFTH2SPD54MM3M5G" localSheetId="18" hidden="1">Group Balance [25]Sheet!$B$26:$K$40</definedName>
    <definedName name="BExO7JWT16PBSFTH2SPD54MM3M5G" hidden="1">Group Balance [25]Sheet!$B$26:$K$40</definedName>
    <definedName name="BExO7L3YI5FGK5Q3CUWZMZENTBW1" localSheetId="18" hidden="1">Analysis Report All [19]Items!$H$11:$I$11</definedName>
    <definedName name="BExO7L3YI5FGK5Q3CUWZMZENTBW1" hidden="1">Analysis Report All [19]Items!$H$11:$I$11</definedName>
    <definedName name="BExO7MWPQQ27XAPCKV0UBH8ZJQM5" localSheetId="18" hidden="1">Gross Profit [32]PGP!$B$10</definedName>
    <definedName name="BExO7MWPQQ27XAPCKV0UBH8ZJQM5" hidden="1">Gross Profit [32]PGP!$B$10</definedName>
    <definedName name="BExO7OK3SNFGM8SYZF1CGK47T78X" localSheetId="18" hidden="1">Trade Working [26]Capital!$B$11:$K$17</definedName>
    <definedName name="BExO7OK3SNFGM8SYZF1CGK47T78X" hidden="1">Trade Working [26]Capital!$B$11:$K$17</definedName>
    <definedName name="BExO7RUNUNVOE6DG34X4HGFCYJTI" localSheetId="18" hidden="1">Analysis Report All Items [23]LC!$D$25:$I$59</definedName>
    <definedName name="BExO7RUNUNVOE6DG34X4HGFCYJTI" hidden="1">Analysis Report All Items [23]LC!$D$25:$I$59</definedName>
    <definedName name="BExO7X3I3L7XMOJ9T61KOPFSH612" localSheetId="18" hidden="1">Analysis Report All [19]Items!$H$6:$I$6</definedName>
    <definedName name="BExO7X3I3L7XMOJ9T61KOPFSH612" hidden="1">Analysis Report All [19]Items!$H$6:$I$6</definedName>
    <definedName name="BExO7Z729GJYNZ9A3V24EN20JCWH" hidden="1">#REF!</definedName>
    <definedName name="BExO85HMYXZJ7SONWBKKIAXMCI3C" hidden="1">[15]BS!#REF!</definedName>
    <definedName name="BExO88HJIXM6RJTCYOZ76LLQU1GK" localSheetId="18" hidden="1">Analysis Report All [19]Items!$J$6</definedName>
    <definedName name="BExO88HJIXM6RJTCYOZ76LLQU1GK" hidden="1">Analysis Report All [19]Items!$J$6</definedName>
    <definedName name="BExO89ZIOXN0HOKHY24F7HDZ87UT" hidden="1">[15]BS!#REF!</definedName>
    <definedName name="BExO8AVPR6V4FJ16MX0X5DDPTCCY" localSheetId="18" hidden="1">Net [28]Sales!$B$21:$K$31</definedName>
    <definedName name="BExO8AVPR6V4FJ16MX0X5DDPTCCY" hidden="1">Net [28]Sales!$B$21:$K$31</definedName>
    <definedName name="BExO8C8B2V03YGUDYM3N8XK3Y1R5" localSheetId="18" hidden="1">Operating [17]Profit!$B$11:$K$16</definedName>
    <definedName name="BExO8C8B2V03YGUDYM3N8XK3Y1R5" hidden="1">Operating [17]Profit!$B$11:$K$16</definedName>
    <definedName name="BExO8FOGQL9V3QA51RQHNGEYCI41" hidden="1">#REF!</definedName>
    <definedName name="BExO8IZ05ZG0XVOL3W41KBQE176A" hidden="1">[15]BS!#REF!</definedName>
    <definedName name="BExO8JKMVIPE7Q3HQV9AG9RWNWJS" localSheetId="18" hidden="1">Operating [17]Profit!$B$21:$K$31</definedName>
    <definedName name="BExO8JKMVIPE7Q3HQV9AG9RWNWJS" hidden="1">Operating [17]Profit!$B$21:$K$31</definedName>
    <definedName name="BExO8Q0NXUFFG7LBX05F1UG0J53X" hidden="1">[15]BS!#REF!</definedName>
    <definedName name="BExO9CCDJFRAATKPDP7UARIKOV98" hidden="1">#REF!</definedName>
    <definedName name="BExO9J3A438976RXIUX5U9SU5T55" hidden="1">[15]BS!#REF!</definedName>
    <definedName name="BExO9NL4H06P1MDH55AIK75INXOY" hidden="1">#REF!</definedName>
    <definedName name="BExO9OHGJE04SJXWEDQM0M9UB88K" hidden="1">#REF!</definedName>
    <definedName name="BExO9WKTGV60IQ9LT04MI5TAFWHQ" localSheetId="18" hidden="1">Operating [22]Margin!$B$11:$K$16</definedName>
    <definedName name="BExO9WKTGV60IQ9LT04MI5TAFWHQ" hidden="1">Operating [22]Margin!$B$11:$K$16</definedName>
    <definedName name="BExO9ZF8DHYWOFD9HB7ZI1F7PVRX" localSheetId="18" hidden="1">Analysis Report All [19]Items!$H$10:$I$10</definedName>
    <definedName name="BExO9ZF8DHYWOFD9HB7ZI1F7PVRX" hidden="1">Analysis Report All [19]Items!$H$10:$I$10</definedName>
    <definedName name="BExOA3GX0Z9XFVBEL1UGWAHR3IME" localSheetId="18" hidden="1">Analysis Report All [19]Items!$J$6</definedName>
    <definedName name="BExOA3GX0Z9XFVBEL1UGWAHR3IME" hidden="1">Analysis Report All [19]Items!$J$6</definedName>
    <definedName name="BExOA8EVDO0HP4UMWHRZPHSN7FB0" localSheetId="18" hidden="1">Net Sales [21]Bulk!$B$11:$J$12</definedName>
    <definedName name="BExOA8EVDO0HP4UMWHRZPHSN7FB0" hidden="1">Net Sales [21]Bulk!$B$11:$J$12</definedName>
    <definedName name="BExOAFWMN5TPXGYH9ILVL5Q8M4IF" localSheetId="18" hidden="1">Operating [22]Margin!$K$1</definedName>
    <definedName name="BExOAFWMN5TPXGYH9ILVL5Q8M4IF" hidden="1">Operating [22]Margin!$K$1</definedName>
    <definedName name="BExOAG7FBXAL5IP60VNS25AMJLDJ" hidden="1">#REF!</definedName>
    <definedName name="BExOAGI7XP7W31NADHRDQUHPB9B9" hidden="1">#REF!</definedName>
    <definedName name="BExOAILPR2SGQOCR19RH4WIWPRNG" hidden="1">#REF!</definedName>
    <definedName name="BExOAILQLSWKQ0WCBIS9E74GU42I" localSheetId="18" hidden="1">Net [28]Sales!$B$11:$K$16</definedName>
    <definedName name="BExOAILQLSWKQ0WCBIS9E74GU42I" hidden="1">Net [28]Sales!$B$11:$K$16</definedName>
    <definedName name="BExOAJNK42PQ1IZE3L66XRDNPNVV" localSheetId="18" hidden="1">Analysis Report All [19]Items!$J$9</definedName>
    <definedName name="BExOAJNK42PQ1IZE3L66XRDNPNVV" hidden="1">Analysis Report All [19]Items!$J$9</definedName>
    <definedName name="BExOAMCJJ8BGUZWGOSPXANMB2VRE" localSheetId="18" hidden="1">Analysis Report All Items [23]LC!$H$12:$I$12</definedName>
    <definedName name="BExOAMCJJ8BGUZWGOSPXANMB2VRE" hidden="1">Analysis Report All Items [23]LC!$H$12:$I$12</definedName>
    <definedName name="BExOAOARE8XOCBUCZP6S16CCMO8Q" hidden="1">#REF!</definedName>
    <definedName name="BExOAPHWOLKTMBBGR6XUJHKRD72V" localSheetId="18" hidden="1">Analysis Report All [19]Items!$J$12</definedName>
    <definedName name="BExOAPHWOLKTMBBGR6XUJHKRD72V" hidden="1">Analysis Report All [19]Items!$J$12</definedName>
    <definedName name="BExOAULBL633F5HAYNHH91EE1ABY" localSheetId="18" hidden="1">Group [18]EBIT!$B$33:$K$39</definedName>
    <definedName name="BExOAULBL633F5HAYNHH91EE1ABY" hidden="1">Group [18]EBIT!$B$33:$K$39</definedName>
    <definedName name="BExOAVSGIPTT95A8VK8RSZM1CRR4" localSheetId="18" hidden="1">Gross Profit [32]PGP!$B$27</definedName>
    <definedName name="BExOAVSGIPTT95A8VK8RSZM1CRR4" hidden="1">Gross Profit [32]PGP!$B$27</definedName>
    <definedName name="BExOAY6TPIH9WADP81P1C56AC0SF" localSheetId="18" hidden="1">Balance [25]Sheet!$B$11:$K$21</definedName>
    <definedName name="BExOAY6TPIH9WADP81P1C56AC0SF" hidden="1">Balance [25]Sheet!$B$11:$K$21</definedName>
    <definedName name="BExOB64NIXHK306A9TKRL2BJORMU" localSheetId="18" hidden="1">Personnel in [20]FTE!$B$21:$K$31</definedName>
    <definedName name="BExOB64NIXHK306A9TKRL2BJORMU" hidden="1">Personnel in [20]FTE!$B$21:$K$31</definedName>
    <definedName name="BExOB6KWJOJLM6DAMY9CUDTQ12E8" localSheetId="18" hidden="1">Order [16]Intake!$B$11:$K$20</definedName>
    <definedName name="BExOB6KWJOJLM6DAMY9CUDTQ12E8" hidden="1">Order [16]Intake!$B$11:$K$20</definedName>
    <definedName name="BExOBABQDBW99094JSDRNNHU5P7I" localSheetId="18" hidden="1">Analysis Report All [19]Items!$J$6</definedName>
    <definedName name="BExOBABQDBW99094JSDRNNHU5P7I" hidden="1">Analysis Report All [19]Items!$J$6</definedName>
    <definedName name="BExOBE7YPGMV9Q67B6F8XUV52MOE" localSheetId="18" hidden="1">Operating [17]Profit!$B$21:$K$31</definedName>
    <definedName name="BExOBE7YPGMV9Q67B6F8XUV52MOE" hidden="1">Operating [17]Profit!$B$21:$K$31</definedName>
    <definedName name="BExOBIV49Z0H2RRYWDXGLXEUUP5R" localSheetId="18" hidden="1">List of Journal [31]Entries!$D$3:$E$3</definedName>
    <definedName name="BExOBIV49Z0H2RRYWDXGLXEUUP5R" hidden="1">List of Journal [31]Entries!$D$3:$E$3</definedName>
    <definedName name="BExOBOKAFK6V27O6R0KS7DZXH83Z" localSheetId="18" hidden="1">Net Sales [21]Bulk!$B$11:$K$21</definedName>
    <definedName name="BExOBOKAFK6V27O6R0KS7DZXH83Z" hidden="1">Net Sales [21]Bulk!$B$11:$K$21</definedName>
    <definedName name="BExOC0EE586JXQBOIDIRWX07U95Z" localSheetId="18" hidden="1">Analysis Report All [19]Items!$A$17:$B$17</definedName>
    <definedName name="BExOC0EE586JXQBOIDIRWX07U95Z" hidden="1">Analysis Report All [19]Items!$A$17:$B$17</definedName>
    <definedName name="BExOC33HU9KXDHJLUJZ2MZMNYRXN" localSheetId="18" hidden="1">Check Closing '[27]2007'!$A$30:$B$35</definedName>
    <definedName name="BExOC33HU9KXDHJLUJZ2MZMNYRXN" hidden="1">Check Closing '[27]2007'!$A$30:$B$35</definedName>
    <definedName name="BExOCDABYADXPX3I44OR9GW8WMAA" localSheetId="18" hidden="1">Balance [25]Sheet!$B$27:$K$41</definedName>
    <definedName name="BExOCDABYADXPX3I44OR9GW8WMAA" hidden="1">Balance [25]Sheet!$B$27:$K$41</definedName>
    <definedName name="BExOCIZDONRGRZOLAK9UDSZ1NT5S" localSheetId="18" hidden="1">#N/A</definedName>
    <definedName name="BExOCIZDONRGRZOLAK9UDSZ1NT5S" hidden="1">#N/A</definedName>
    <definedName name="BExOCKBTAT90GUMFOA80VADVF69H" hidden="1">#REF!</definedName>
    <definedName name="BExOCQMFENFRAWZWWXUEGYKCKE2P" localSheetId="18" hidden="1">Analysis Report All [19]Items!$H$11:$I$11</definedName>
    <definedName name="BExOCQMFENFRAWZWWXUEGYKCKE2P" hidden="1">Analysis Report All [19]Items!$H$11:$I$11</definedName>
    <definedName name="BExOCUTG82UPEUCQ3SN8TH70Y01L" localSheetId="18" hidden="1">Analysis Report All [19]Items!$H$8:$I$8</definedName>
    <definedName name="BExOCUTG82UPEUCQ3SN8TH70Y01L" hidden="1">Analysis Report All [19]Items!$H$8:$I$8</definedName>
    <definedName name="BExOCVVCD356IJ5UZGU3WDI1WCG9" localSheetId="18" hidden="1">Net [28]Sales!$B$21:$K$31</definedName>
    <definedName name="BExOCVVCD356IJ5UZGU3WDI1WCG9" hidden="1">Net [28]Sales!$B$21:$K$31</definedName>
    <definedName name="BExOCW0LS14T7IQ3I0BIHJYO2DIX" localSheetId="18" hidden="1">Net Sales [21]Bulk!$B$10:$K$20</definedName>
    <definedName name="BExOCW0LS14T7IQ3I0BIHJYO2DIX" hidden="1">Net Sales [21]Bulk!$B$10:$K$20</definedName>
    <definedName name="BExOD2GPL5A59WIGA8D3MP1SRNPS" localSheetId="18" hidden="1">Personnel in [20]FTE!$B$11:$K$15</definedName>
    <definedName name="BExOD2GPL5A59WIGA8D3MP1SRNPS" hidden="1">Personnel in [20]FTE!$B$11:$K$15</definedName>
    <definedName name="BExOD6IAM021OK3QNLKLVMTG5YB9" localSheetId="18" hidden="1">Analysis Report All [19]Items!$H$8:$I$8</definedName>
    <definedName name="BExOD6IAM021OK3QNLKLVMTG5YB9" hidden="1">Analysis Report All [19]Items!$H$8:$I$8</definedName>
    <definedName name="BExODGUKBZBVVPE06N27DAISJNAD" localSheetId="18" hidden="1">List of Journal [31]Entries!$H$5:$I$5</definedName>
    <definedName name="BExODGUKBZBVVPE06N27DAISJNAD" hidden="1">List of Journal [31]Entries!$H$5:$I$5</definedName>
    <definedName name="BExODME4KBXDMMXDR16MAYQH2UP6" hidden="1">#REF!</definedName>
    <definedName name="BExODQ4X6G9C2BT6QCP6LB97NQDN" localSheetId="18" hidden="1">#N/A</definedName>
    <definedName name="BExODQ4X6G9C2BT6QCP6LB97NQDN" hidden="1">#N/A</definedName>
    <definedName name="BExODZFEIWV26E8RFU7XQYX1J458" hidden="1">[15]BS!#REF!</definedName>
    <definedName name="BExOE2FAX554K56SX03J3ZC19H5T" hidden="1">'[29]SOCE 2012'!#REF!</definedName>
    <definedName name="BExOE9M7RKIDCQESKRVA5FCV53L8" localSheetId="18" hidden="1">#N/A</definedName>
    <definedName name="BExOE9M7RKIDCQESKRVA5FCV53L8" hidden="1">#N/A</definedName>
    <definedName name="BExOEBKG55EROA2VL360A06LKASE" hidden="1">[15]BS!#REF!</definedName>
    <definedName name="BExOEEEVDB01040NPVE7GLJPKS78" localSheetId="18" hidden="1">Trade Working [26]Capital!$B$11:$K$18</definedName>
    <definedName name="BExOEEEVDB01040NPVE7GLJPKS78" hidden="1">Trade Working [26]Capital!$B$11:$K$18</definedName>
    <definedName name="BExOEI5SFX9MRLPG5IP9MFSN5UF0" localSheetId="18" hidden="1">Group Operating [22]Margin!$B$19:$K$29</definedName>
    <definedName name="BExOEI5SFX9MRLPG5IP9MFSN5UF0" hidden="1">Group Operating [22]Margin!$B$19:$K$29</definedName>
    <definedName name="BExOEUWBD242FY97ICFSABXGLXFS" localSheetId="18" hidden="1">Personnel in [20]FTE!$K$1</definedName>
    <definedName name="BExOEUWBD242FY97ICFSABXGLXFS" hidden="1">Personnel in [20]FTE!$K$1</definedName>
    <definedName name="BExOEZ3DPYM42YE02TGI9L6615OC" localSheetId="18" hidden="1">Check Closing '[27]2007'!$A$30:$B$36</definedName>
    <definedName name="BExOEZ3DPYM42YE02TGI9L6615OC" hidden="1">Check Closing '[27]2007'!$A$30:$B$36</definedName>
    <definedName name="BExOF0FTB1OJ6ZW9L5H2QA3OP351" hidden="1">#REF!</definedName>
    <definedName name="BExOF239ZX8VAGIWKF8X4B3H80CE" localSheetId="18" hidden="1">Operating [22]Margin!$K$1</definedName>
    <definedName name="BExOF239ZX8VAGIWKF8X4B3H80CE" hidden="1">Operating [22]Margin!$K$1</definedName>
    <definedName name="BExOF536RT3VE2OXOZ3UD7NYJXW5" localSheetId="18" hidden="1">Personnel in [20]FTE!$B$21:$K$31</definedName>
    <definedName name="BExOF536RT3VE2OXOZ3UD7NYJXW5" hidden="1">Personnel in [20]FTE!$B$21:$K$31</definedName>
    <definedName name="BExOFKDE6SHLV2KOX31X6L80BBSJ" localSheetId="18" hidden="1">Group Operating [17]Profit!$B$10:$K$15</definedName>
    <definedName name="BExOFKDE6SHLV2KOX31X6L80BBSJ" hidden="1">Group Operating [17]Profit!$B$10:$K$15</definedName>
    <definedName name="BExOFQD7WBLETR16CF34BRWBWIFF" localSheetId="18" hidden="1">List of Journal [31]Entries!$J$9</definedName>
    <definedName name="BExOFQD7WBLETR16CF34BRWBWIFF" hidden="1">List of Journal [31]Entries!$J$9</definedName>
    <definedName name="BExOFQIK6BM8C11KLXIY3G42VIBD" localSheetId="18" hidden="1">Operating [22]Margin!$B$11:$K$16</definedName>
    <definedName name="BExOFQIK6BM8C11KLXIY3G42VIBD" hidden="1">Operating [22]Margin!$B$11:$K$16</definedName>
    <definedName name="BExOFQTAKXSLOAPS5G2A3GJ8BB0U" localSheetId="18" hidden="1">Analysis Report All [19]Items!$H$9:$I$9</definedName>
    <definedName name="BExOFQTAKXSLOAPS5G2A3GJ8BB0U" hidden="1">Analysis Report All [19]Items!$H$9:$I$9</definedName>
    <definedName name="BExOFYGK3JYJE15XXRR3BAN4SME2" localSheetId="18" hidden="1">Operating [17]Profit!$B$11:$K$16</definedName>
    <definedName name="BExOFYGK3JYJE15XXRR3BAN4SME2" hidden="1">Operating [17]Profit!$B$11:$K$16</definedName>
    <definedName name="BExOG1WJG02DRSWKVAN6WKDGLKQ3" localSheetId="18" hidden="1">Gross Profit bef. Distr. [21]Bulk!$B$10:$K$20</definedName>
    <definedName name="BExOG1WJG02DRSWKVAN6WKDGLKQ3" hidden="1">Gross Profit bef. Distr. [21]Bulk!$B$10:$K$20</definedName>
    <definedName name="BExOG2I4DIWPMG03VG8MTP6JELPB" hidden="1">#REF!</definedName>
    <definedName name="BExOG7AQKOWJ5YGXDMGJCTF1FDUO" localSheetId="18" hidden="1">Group Balance [25]Sheet!$B$26:$K$40</definedName>
    <definedName name="BExOG7AQKOWJ5YGXDMGJCTF1FDUO" hidden="1">Group Balance [25]Sheet!$B$26:$K$40</definedName>
    <definedName name="BExOGFE2SCL8HHT4DFAXKLUTJZOG" hidden="1">[15]BS!#REF!</definedName>
    <definedName name="BExOGH6T71VNPQ4LHZU76JLL54U5" localSheetId="18" hidden="1">Group [18]EBIT!$B$19:$K$29</definedName>
    <definedName name="BExOGH6T71VNPQ4LHZU76JLL54U5" hidden="1">Group [18]EBIT!$B$19:$K$29</definedName>
    <definedName name="BExOGWMDP9LDTZZGDGS1F84807Z8" localSheetId="18" hidden="1">#N/A</definedName>
    <definedName name="BExOGWMDP9LDTZZGDGS1F84807Z8" hidden="1">#N/A</definedName>
    <definedName name="BExOH262SEPOWIJVDS1I6RNWI75Q" localSheetId="18" hidden="1">Group Trade Working [26]Capital!$B$10:$K$17</definedName>
    <definedName name="BExOH262SEPOWIJVDS1I6RNWI75Q" hidden="1">Group Trade Working [26]Capital!$B$10:$K$17</definedName>
    <definedName name="BExOH67NTOW6TTNUBNACOCCLVEHT" localSheetId="18" hidden="1">Analysis Report All [19]Items!$D$27:$K$59</definedName>
    <definedName name="BExOH67NTOW6TTNUBNACOCCLVEHT" hidden="1">Analysis Report All [19]Items!$D$27:$K$59</definedName>
    <definedName name="BExOH8R9Z01NKJFJPDNTIKOH32KG" localSheetId="18" hidden="1">Analysis Report All [19]Items!$J$8</definedName>
    <definedName name="BExOH8R9Z01NKJFJPDNTIKOH32KG" hidden="1">Analysis Report All [19]Items!$J$8</definedName>
    <definedName name="BExOHCI8J6AGFWI3HJMKCS2VAI28" localSheetId="18" hidden="1">Analysis Report All [19]Items!$J$17</definedName>
    <definedName name="BExOHCI8J6AGFWI3HJMKCS2VAI28" hidden="1">Analysis Report All [19]Items!$J$17</definedName>
    <definedName name="BExOHE06ZKJRQH5GENREFQJYFJW6" localSheetId="18" hidden="1">Analysis Report All [19]Items!$J$12</definedName>
    <definedName name="BExOHE06ZKJRQH5GENREFQJYFJW6" hidden="1">Analysis Report All [19]Items!$J$12</definedName>
    <definedName name="BExOHO71BP9RE36YQ8AHI1HY1N0O" hidden="1">#REF!</definedName>
    <definedName name="BExOHRXUXO1MSUQF9IB700E495HP" localSheetId="18" hidden="1">Trade Working [26]Capital!$B$11:$K$18</definedName>
    <definedName name="BExOHRXUXO1MSUQF9IB700E495HP" hidden="1">Trade Working [26]Capital!$B$11:$K$18</definedName>
    <definedName name="BExOHTQPP8LQ98L6PYUI6QW08YID" hidden="1">[15]BS!#REF!</definedName>
    <definedName name="BExOHUCAC3ESH8TCIXD6MDKF4U3B" localSheetId="18" hidden="1">Operating [17]Profit!$B$11:$K$15</definedName>
    <definedName name="BExOHUCAC3ESH8TCIXD6MDKF4U3B" hidden="1">Operating [17]Profit!$B$11:$K$15</definedName>
    <definedName name="BExOHXSB3R1OMXN2ZR7WCBI5DJFU" localSheetId="18" hidden="1">Check Closing '[27]2007'!$D$3:$I$7</definedName>
    <definedName name="BExOHXSB3R1OMXN2ZR7WCBI5DJFU" hidden="1">Check Closing '[27]2007'!$D$3:$I$7</definedName>
    <definedName name="BExOI0S7MGLFDPBK6GTZMZVX2DZJ" localSheetId="18" hidden="1">Personnel in [20]FTE!$B$21:$K$31</definedName>
    <definedName name="BExOI0S7MGLFDPBK6GTZMZVX2DZJ" hidden="1">Personnel in [20]FTE!$B$21:$K$31</definedName>
    <definedName name="BExOI1301U32Y08RK789TK8417MH" localSheetId="18" hidden="1">Group Net [28]Sales!$B$19:$K$29</definedName>
    <definedName name="BExOI1301U32Y08RK789TK8417MH" hidden="1">Group Net [28]Sales!$B$19:$K$29</definedName>
    <definedName name="BExOIFROBY1ULRWRTCM37O7P96YH" localSheetId="18" hidden="1">Operating [17]Profit!$B$22:$K$32</definedName>
    <definedName name="BExOIFROBY1ULRWRTCM37O7P96YH" hidden="1">Operating [17]Profit!$B$22:$K$32</definedName>
    <definedName name="BExOIJNZ7EE42EZZLTRH4MHUXJ3M" localSheetId="18" hidden="1">Order [16]Intake!$B$11:$K$20</definedName>
    <definedName name="BExOIJNZ7EE42EZZLTRH4MHUXJ3M" hidden="1">Order [16]Intake!$B$11:$K$20</definedName>
    <definedName name="BExOIPT1YN7RKMJDLJQTK4V9EDEK" localSheetId="18" hidden="1">Analysis Report All [19]Items!$A$20:$B$38</definedName>
    <definedName name="BExOIPT1YN7RKMJDLJQTK4V9EDEK" hidden="1">Analysis Report All [19]Items!$A$20:$B$38</definedName>
    <definedName name="BExOIWJVMJ6MG6JC4SPD1L00OHU1" hidden="1">[15]BS!#REF!</definedName>
    <definedName name="BExOJ0LGOVRX3RXT958YRF8SEV17" hidden="1">#REF!</definedName>
    <definedName name="BExOJIVOA0E8JKDI2WFBIBQVOT6G" localSheetId="18" hidden="1">Gross Profit [32]PGP!$B$10</definedName>
    <definedName name="BExOJIVOA0E8JKDI2WFBIBQVOT6G" hidden="1">Gross Profit [32]PGP!$B$10</definedName>
    <definedName name="BExOJN2Q8M8ZS65LRNFLDT5SS9SW" localSheetId="18" hidden="1">Analysis Report All [19]Items!$H$12:$I$12</definedName>
    <definedName name="BExOJN2Q8M8ZS65LRNFLDT5SS9SW" hidden="1">Analysis Report All [19]Items!$H$12:$I$12</definedName>
    <definedName name="BExOJPBK7XWG4424QJGV46CJWAK7" localSheetId="18" hidden="1">Check Closing '[27]2007'!$D$9:$H$86</definedName>
    <definedName name="BExOJPBK7XWG4424QJGV46CJWAK7" hidden="1">Check Closing '[27]2007'!$D$9:$H$86</definedName>
    <definedName name="BExOK1GL6X6CPPDOBP2MW6Z0XZZH" hidden="1">#REF!</definedName>
    <definedName name="BExOKENCYEOWDN9FOE1UET20BT40" hidden="1">#REF!</definedName>
    <definedName name="BExOKU897UHFF4S2E5J0OU8NG7GB" localSheetId="18" hidden="1">Business EBIT [21]Bulk!$B$10:$K$20</definedName>
    <definedName name="BExOKU897UHFF4S2E5J0OU8NG7GB" hidden="1">Business EBIT [21]Bulk!$B$10:$K$20</definedName>
    <definedName name="BExOKU8GMLOCNVORDE329819XN67" hidden="1">[15]BS!#REF!</definedName>
    <definedName name="BExOKZRYHLPT68L2NQ7QQS7GZEM4" localSheetId="18" hidden="1">Analysis Report All [19]Items!$H$15:$I$15</definedName>
    <definedName name="BExOKZRYHLPT68L2NQ7QQS7GZEM4" hidden="1">Analysis Report All [19]Items!$H$15:$I$15</definedName>
    <definedName name="BExOL4F411PCTZ3NJKO02EVAPYGA" localSheetId="18" hidden="1">Net [28]Sales!$K$1:$K$1</definedName>
    <definedName name="BExOL4F411PCTZ3NJKO02EVAPYGA" hidden="1">Net [28]Sales!$K$1:$K$1</definedName>
    <definedName name="BExOL565WBMGS4Q2JF1GYRJNXYNH" hidden="1">#REF!</definedName>
    <definedName name="BExOLB5YEJE8Z52TAUOJDKW9ZLH0" localSheetId="18" hidden="1">Operating [22]Margin!$K$1:$K$1</definedName>
    <definedName name="BExOLB5YEJE8Z52TAUOJDKW9ZLH0" hidden="1">Operating [22]Margin!$K$1:$K$1</definedName>
    <definedName name="BExOLERABNLGO81RPPP4JSXPLYTT" localSheetId="18" hidden="1">Net [28]Sales!$B$11:$K$15</definedName>
    <definedName name="BExOLERABNLGO81RPPP4JSXPLYTT" hidden="1">Net [28]Sales!$B$11:$K$15</definedName>
    <definedName name="BExOLOI0WJS3QC12I3ISL0D9AWOF" hidden="1">[15]BS!#REF!</definedName>
    <definedName name="BExOLSJKMW2GGZWS381BGYBZJEQU" hidden="1">#REF!</definedName>
    <definedName name="BExOLSP2AVXY29134JEMMA5Q8VNT" hidden="1">#REF!</definedName>
    <definedName name="BExOM72Z596TUCKOAOMMZ2EAKVV4" localSheetId="18" hidden="1">Operating [17]Profit!$B$11:$K$15</definedName>
    <definedName name="BExOM72Z596TUCKOAOMMZ2EAKVV4" hidden="1">Operating [17]Profit!$B$11:$K$15</definedName>
    <definedName name="BExOMKV58YDIFJWKEIRS81N1RHY6" localSheetId="18" hidden="1">Check Closing '[27]2007'!$D$9:$F$86</definedName>
    <definedName name="BExOMKV58YDIFJWKEIRS81N1RHY6" hidden="1">Check Closing '[27]2007'!$D$9:$F$86</definedName>
    <definedName name="BExOMTEPT94WWBUGIGU0YGX7FE3U" localSheetId="18" hidden="1">List of Journal [31]Entries!$J$9</definedName>
    <definedName name="BExOMTEPT94WWBUGIGU0YGX7FE3U" hidden="1">List of Journal [31]Entries!$J$9</definedName>
    <definedName name="BExOMTK7DU444E79MYMFEH0TTS5K" localSheetId="18" hidden="1">Analysis Report All [19]Items!$A$17:$B$17</definedName>
    <definedName name="BExOMTK7DU444E79MYMFEH0TTS5K" hidden="1">Analysis Report All [19]Items!$A$17:$B$17</definedName>
    <definedName name="BExOMVT21P58SEX6WTT8QRO9AXGO" localSheetId="18" hidden="1">Analysis Report All [19]Items!$H$11:$I$11</definedName>
    <definedName name="BExOMVT21P58SEX6WTT8QRO9AXGO" hidden="1">Analysis Report All [19]Items!$H$11:$I$11</definedName>
    <definedName name="BExON0AX35F2SI0UCVMGWGVIUNI3" hidden="1">[15]BS!#REF!</definedName>
    <definedName name="BExONIL31DZWU7IFVN3VV0XTXJA1" hidden="1">[15]BS!#REF!</definedName>
    <definedName name="BExONLVRERZPDO8J8UG5HRBP4MNS" localSheetId="18" hidden="1">Personnel in [20]FTE!$B$21:$K$31</definedName>
    <definedName name="BExONLVRERZPDO8J8UG5HRBP4MNS" hidden="1">Personnel in [20]FTE!$B$21:$K$31</definedName>
    <definedName name="BExONPBQJR944BUDTKUVIHLF0S1N" localSheetId="18" hidden="1">List of Journal [31]Entries!$J$5</definedName>
    <definedName name="BExONPBQJR944BUDTKUVIHLF0S1N" hidden="1">List of Journal [31]Entries!$J$5</definedName>
    <definedName name="BExONS6CJ72W3L0ITN3SXU8UQIXO" localSheetId="18" hidden="1">#N/A</definedName>
    <definedName name="BExONS6CJ72W3L0ITN3SXU8UQIXO" hidden="1">#N/A</definedName>
    <definedName name="BExONWIP4HKX895JUC53Q9MBKYT5" hidden="1">#REF!</definedName>
    <definedName name="BExONXKJ4GZ5E42FEOYQ0TPAQJ0V" localSheetId="18" hidden="1">Analysis Report All [19]Items!$D$5:$F$24</definedName>
    <definedName name="BExONXKJ4GZ5E42FEOYQ0TPAQJ0V" hidden="1">Analysis Report All [19]Items!$D$5:$F$24</definedName>
    <definedName name="BExOO1WWIZSGB0YTGKESB45TSVMZ" hidden="1">[15]BS!#REF!</definedName>
    <definedName name="BExOO341Y93BPS9HAJ24P4HLBSXY" hidden="1">#REF!</definedName>
    <definedName name="BExOO4B8FPAFYPHCTYTX37P1TQM5" hidden="1">[15]BS!#REF!</definedName>
    <definedName name="BExOOG01A5EJZTLJN9SJF5X2VNRE" localSheetId="18" hidden="1">Analysis Report All [19]Items!$H$13:$I$13</definedName>
    <definedName name="BExOOG01A5EJZTLJN9SJF5X2VNRE" hidden="1">Analysis Report All [19]Items!$H$13:$I$13</definedName>
    <definedName name="BExOP62Q6L3ZA6XS3N65OZFKZZZA" localSheetId="18" hidden="1">Net [28]Sales!$S$4</definedName>
    <definedName name="BExOP62Q6L3ZA6XS3N65OZFKZZZA" hidden="1">Net [28]Sales!$S$4</definedName>
    <definedName name="BExOP9DEBV5W5P4Q25J3XCJBP5S9" hidden="1">[15]BS!#REF!</definedName>
    <definedName name="BExOP9YYSJ6W9323FX58ZL7XOV61" localSheetId="18" hidden="1">Trade Working [26]Capital!$B$11:$K$18</definedName>
    <definedName name="BExOP9YYSJ6W9323FX58ZL7XOV61" hidden="1">Trade Working [26]Capital!$B$11:$K$18</definedName>
    <definedName name="BExOPLYK846GREJQMH4NRUJK9B1E" localSheetId="18" hidden="1">Analysis Report All [19]Items!$A$30:$B$35</definedName>
    <definedName name="BExOPLYK846GREJQMH4NRUJK9B1E" hidden="1">Analysis Report All [19]Items!$A$30:$B$35</definedName>
    <definedName name="BExOPQGF48H5CBSEZZDIN18IYRA2" hidden="1">#REF!</definedName>
    <definedName name="BExOPQR69Y6CH5DNZT2YB2GWNJ2X" hidden="1">#REF!</definedName>
    <definedName name="BExOQ0N9CB84FIXQ1EC0QUBJLYCZ" localSheetId="18" hidden="1">Analysis Report All [19]Items!$H$13:$I$13</definedName>
    <definedName name="BExOQ0N9CB84FIXQ1EC0QUBJLYCZ" hidden="1">Analysis Report All [19]Items!$H$13:$I$13</definedName>
    <definedName name="BExOQFXIU6Q62VPIBL5T90NWI405" hidden="1">#REF!</definedName>
    <definedName name="BExQ11KVBKOJBP39SDRJDQA7MX51" localSheetId="18" hidden="1">Net [28]Sales!$B$37:$K$43</definedName>
    <definedName name="BExQ11KVBKOJBP39SDRJDQA7MX51" hidden="1">Net [28]Sales!$B$37:$K$43</definedName>
    <definedName name="BExQ29C73XR33S3668YYSYZAIHTG" hidden="1">[15]BS!#REF!</definedName>
    <definedName name="BExQ2FS228IUDUP2023RA1D4AO4C" hidden="1">[15]BS!#REF!</definedName>
    <definedName name="BExQ39G8WEHOPF16TJ9RITEJAWZH" localSheetId="18" hidden="1">Trade Working [26]Capital!$B$23:$K$33</definedName>
    <definedName name="BExQ39G8WEHOPF16TJ9RITEJAWZH" hidden="1">Trade Working [26]Capital!$B$23:$K$33</definedName>
    <definedName name="BExQ3E8WLJWBSA2ZRZQ557QJ3T2O" hidden="1">#REF!</definedName>
    <definedName name="BExQ3EP62QF0O6TZRCH839O3U3KO" localSheetId="18" hidden="1">Check Closing '[27]2007'!$A$30:$B$35</definedName>
    <definedName name="BExQ3EP62QF0O6TZRCH839O3U3KO" hidden="1">Check Closing '[27]2007'!$A$30:$B$35</definedName>
    <definedName name="BExQ3MC6WI7HKQN8L6R0A3Z61KKE" hidden="1">#REF!</definedName>
    <definedName name="BExQ3MMZM4EFFG62Y9SWPWYT6NA7" localSheetId="18" hidden="1">Balance [25]Sheet!$K$1</definedName>
    <definedName name="BExQ3MMZM4EFFG62Y9SWPWYT6NA7" hidden="1">Balance [25]Sheet!$K$1</definedName>
    <definedName name="BExQ3NU5OF9SO8LNQ7JU8NBON2GL" localSheetId="18" hidden="1">Trade Working [26]Capital!$B$23:$K$33</definedName>
    <definedName name="BExQ3NU5OF9SO8LNQ7JU8NBON2GL" hidden="1">Trade Working [26]Capital!$B$23:$K$33</definedName>
    <definedName name="BExQ434E3W5D5L7C4Y9AH9BCZY9M" hidden="1">#REF!</definedName>
    <definedName name="BExQ499KBJ5W7A1G293A0K14EVQB" hidden="1">[15]BS!#REF!</definedName>
    <definedName name="BExQ4BTB9I1VQR7ABW9HKMPBHTUA" localSheetId="18" hidden="1">List of Journal [31]Entries!$H$6:$I$6</definedName>
    <definedName name="BExQ4BTB9I1VQR7ABW9HKMPBHTUA" hidden="1">List of Journal [31]Entries!$H$6:$I$6</definedName>
    <definedName name="BExQ4ET84STUD1OIZ2E9FI2RXIV9" hidden="1">#REF!</definedName>
    <definedName name="BExQ4HIAOG2V93IDUFRBWUUFU5XG" hidden="1">#REF!</definedName>
    <definedName name="BExQ4HT4PUV8YXJE8H7NJIWP9P60" hidden="1">#REF!</definedName>
    <definedName name="BExQ4JLTHGFJLCYMEB1B673KN9K3" localSheetId="18" hidden="1">Analysis Report All [19]Items!$D$3:$E$3</definedName>
    <definedName name="BExQ4JLTHGFJLCYMEB1B673KN9K3" hidden="1">Analysis Report All [19]Items!$D$3:$E$3</definedName>
    <definedName name="BExQ4T74LQ5PYTV1MUQUW75A4BDY" hidden="1">[15]BS!#REF!</definedName>
    <definedName name="BExQ4WHSMYA540OYSHV67SVNCW11" localSheetId="18" hidden="1">Analysis Report All [19]Items!$A$16:$B$16</definedName>
    <definedName name="BExQ4WHSMYA540OYSHV67SVNCW11" hidden="1">Analysis Report All [19]Items!$A$16:$B$16</definedName>
    <definedName name="BExQ4XJHD7EJCNH7S1MJDZJ2MNWG" hidden="1">[15]BS!#REF!</definedName>
    <definedName name="BExQ521CC3JPZ035JCMN0YKCU81J" localSheetId="18" hidden="1">List of Journal [31]Entries!$D$3:$E$3</definedName>
    <definedName name="BExQ521CC3JPZ035JCMN0YKCU81J" hidden="1">List of Journal [31]Entries!$D$3:$E$3</definedName>
    <definedName name="BExQ5HRTPRCCATZHOAF4PTIHROYH" localSheetId="18" hidden="1">Group Trade Working [26]Capital!$B$10:$K$17</definedName>
    <definedName name="BExQ5HRTPRCCATZHOAF4PTIHROYH" hidden="1">Group Trade Working [26]Capital!$B$10:$K$17</definedName>
    <definedName name="BExQ5I7ZZGOTLWRFDSTDL1KCZKWR" localSheetId="18" hidden="1">Analysis Report All Items [23]LC!$H$13:$I$13</definedName>
    <definedName name="BExQ5I7ZZGOTLWRFDSTDL1KCZKWR" hidden="1">Analysis Report All Items [23]LC!$H$13:$I$13</definedName>
    <definedName name="BExQ65ARM3D5DFKIBY28X1WI17XN" localSheetId="18" hidden="1">Gross Profit bef. Distr. [21]Bulk!$B$10:$K$20</definedName>
    <definedName name="BExQ65ARM3D5DFKIBY28X1WI17XN" hidden="1">Gross Profit bef. Distr. [21]Bulk!$B$10:$K$20</definedName>
    <definedName name="BExQ68LFLEC920U5UO4WAKGBBCPG" localSheetId="18" hidden="1">Analysis Report All [19]Items!$J$12</definedName>
    <definedName name="BExQ68LFLEC920U5UO4WAKGBBCPG" hidden="1">Analysis Report All [19]Items!$J$12</definedName>
    <definedName name="BExQ691JJ8Z5YFUXLOI7NHXIJA74" localSheetId="18" hidden="1">Operating [22]Margin!$B$21:$K$25</definedName>
    <definedName name="BExQ691JJ8Z5YFUXLOI7NHXIJA74" hidden="1">Operating [22]Margin!$B$21:$K$25</definedName>
    <definedName name="BExQ6EW1R5OGO35804IVYSFQYTQ3" hidden="1">#REF!</definedName>
    <definedName name="BExQ6KA2XD9XLQKSE9OEVPMS1DTM" localSheetId="18" hidden="1">Analysis Report All [19]Items!$A$47:$B$80</definedName>
    <definedName name="BExQ6KA2XD9XLQKSE9OEVPMS1DTM" hidden="1">Analysis Report All [19]Items!$A$47:$B$80</definedName>
    <definedName name="BExQ6POH065GV0I74XXVD0VUPBJW" hidden="1">[15]BS!#REF!</definedName>
    <definedName name="BExQ6W4BQSDJET0K2YHQ89ZVIZS6" localSheetId="18" hidden="1">Net [28]Sales!$B$11:$J$12</definedName>
    <definedName name="BExQ6W4BQSDJET0K2YHQ89ZVIZS6" hidden="1">Net [28]Sales!$B$11:$J$12</definedName>
    <definedName name="BExQ6Z9QF7DGGM9ZQ7B32GM9GI62" localSheetId="18" hidden="1">Operating [22]Margin!$B$21:$K$31</definedName>
    <definedName name="BExQ6Z9QF7DGGM9ZQ7B32GM9GI62" hidden="1">Operating [22]Margin!$B$21:$K$31</definedName>
    <definedName name="BExQ705XB9U6VQFBCPVS9VANKZLF" localSheetId="18" hidden="1">#N/A</definedName>
    <definedName name="BExQ705XB9U6VQFBCPVS9VANKZLF" hidden="1">#N/A</definedName>
    <definedName name="BExQ783XTMM2A9I3UKCFWJH1PP2N" hidden="1">[15]BS!#REF!</definedName>
    <definedName name="BExQ79LX01ZPQB8EGD1ZHR2VK2H3" hidden="1">[15]BS!#REF!</definedName>
    <definedName name="BExQ7CAZUSOBL9MHCW44L66BLXLY" localSheetId="18" hidden="1">Order [16]Intake!$K$1</definedName>
    <definedName name="BExQ7CAZUSOBL9MHCW44L66BLXLY" hidden="1">Order [16]Intake!$K$1</definedName>
    <definedName name="BExQ7KUF6UZ0CTY2ODMD4DFWDA5J" localSheetId="18" hidden="1">Group Operating [17]Profit!$B$10:$K$15</definedName>
    <definedName name="BExQ7KUF6UZ0CTY2ODMD4DFWDA5J" hidden="1">Group Operating [17]Profit!$B$10:$K$15</definedName>
    <definedName name="BExQ7MSO2D3AT5O2U7C3C9HECA7A" localSheetId="18" hidden="1">#N/A</definedName>
    <definedName name="BExQ7MSO2D3AT5O2U7C3C9HECA7A" hidden="1">#N/A</definedName>
    <definedName name="BExQ8A0Q8OU130PUSL2SMMQ6UH4O" localSheetId="18" hidden="1">List of Journal [31]Entries!$A$17:$B$17</definedName>
    <definedName name="BExQ8A0Q8OU130PUSL2SMMQ6UH4O" hidden="1">List of Journal [31]Entries!$A$17:$B$17</definedName>
    <definedName name="BExQ8ED4KA8YZEIEXLJI4KC56WQR" hidden="1">#REF!</definedName>
    <definedName name="BExQ8MWQRH34PQ41LBB7968B634E" localSheetId="18" hidden="1">Group [34]ROCE!$B$10:$K$15</definedName>
    <definedName name="BExQ8MWQRH34PQ41LBB7968B634E" hidden="1">Group [34]ROCE!$B$10:$K$15</definedName>
    <definedName name="BExQ8O3WEU8HNTTGKTW5T0QSKCLP" hidden="1">[15]BS!#REF!</definedName>
    <definedName name="BExQ8R92XTWQYRX7M921SU17JS8W" localSheetId="18" hidden="1">Analysis Report All [19]Items!$D$12:$I$42</definedName>
    <definedName name="BExQ8R92XTWQYRX7M921SU17JS8W" hidden="1">Analysis Report All [19]Items!$D$12:$I$42</definedName>
    <definedName name="BExQ8TSV935N78H15LXSBMQNUK8E" localSheetId="18" hidden="1">Net [28]Sales!$B$11:$K$16</definedName>
    <definedName name="BExQ8TSV935N78H15LXSBMQNUK8E" hidden="1">Net [28]Sales!$B$11:$K$16</definedName>
    <definedName name="BExQ94W2L3MKDFAI2BT33IQCNRW7" hidden="1">#REF!</definedName>
    <definedName name="BExQ9A4SWIPY6L863DFCZCZOE12C" hidden="1">#REF!</definedName>
    <definedName name="BExQ9C32MJ9K3597PB5QJWPWE7CN" localSheetId="18" hidden="1">Analysis Report All [19]Items!$J$5</definedName>
    <definedName name="BExQ9C32MJ9K3597PB5QJWPWE7CN" hidden="1">Analysis Report All [19]Items!$J$5</definedName>
    <definedName name="BExQ9F2YH4UUCCMQITJ475B3S3NP" hidden="1">[15]BS!#REF!</definedName>
    <definedName name="BExQ9GFES1CG5XAPQ7CIYHJU8ZO0" localSheetId="18" hidden="1">Net [28]Sales!$B$19:$K$29</definedName>
    <definedName name="BExQ9GFES1CG5XAPQ7CIYHJU8ZO0" hidden="1">Net [28]Sales!$B$19:$K$29</definedName>
    <definedName name="BExQ9KMGK133NNWOUJ3S8GNDIE0I" localSheetId="18" hidden="1">Analysis Report All [19]Items!$H$6:$I$6</definedName>
    <definedName name="BExQ9KMGK133NNWOUJ3S8GNDIE0I" hidden="1">Analysis Report All [19]Items!$H$6:$I$6</definedName>
    <definedName name="BExQ9KX9734KIAK7IMRLHCPYDHO2" hidden="1">[15]BS!#REF!</definedName>
    <definedName name="BExQ9RDB3HXHWLJYQU0ZLX09S4RK" localSheetId="18" hidden="1">#N/A</definedName>
    <definedName name="BExQ9RDB3HXHWLJYQU0ZLX09S4RK" hidden="1">#N/A</definedName>
    <definedName name="BExQ9X7MNJ94JAEKC9L014O31QRF" localSheetId="18" hidden="1">Analysis Report All [19]Items!$J$12</definedName>
    <definedName name="BExQ9X7MNJ94JAEKC9L014O31QRF" hidden="1">Analysis Report All [19]Items!$J$12</definedName>
    <definedName name="BExQ9ZLYHWABXAA9NJDW8ZS0UQ9P" hidden="1">[15]BS!#REF!</definedName>
    <definedName name="BExQA32342MMPKGYGGRTPWQYATYE" hidden="1">#REF!</definedName>
    <definedName name="BExQA9CNXEAI139LCSY3EB6MBFB8" localSheetId="18" hidden="1">Net [28]Sales!$B$10:$K$15</definedName>
    <definedName name="BExQA9CNXEAI139LCSY3EB6MBFB8" hidden="1">Net [28]Sales!$B$10:$K$15</definedName>
    <definedName name="BExQA9HZIN9XEMHEEVHT99UU9Z82" hidden="1">[15]BS!#REF!</definedName>
    <definedName name="BExQAAJNYVE3AZZ3V0S5JBYX72CE" localSheetId="18" hidden="1">Gross Profit bef. Distr. [32]PGP!$B$10</definedName>
    <definedName name="BExQAAJNYVE3AZZ3V0S5JBYX72CE" hidden="1">Gross Profit bef. Distr. [32]PGP!$B$10</definedName>
    <definedName name="BExQAGZR8KJ555KJJS23Q5HF88LC" hidden="1">#REF!</definedName>
    <definedName name="BExQAQVN5ZQVB6WCWOMJJ46ESL6R" hidden="1">#REF!</definedName>
    <definedName name="BExQAS8A3P7DE9DLX7QN5B8VOI1V" localSheetId="18" hidden="1">Operating [22]Margin!$B$21:$K$31</definedName>
    <definedName name="BExQAS8A3P7DE9DLX7QN5B8VOI1V" hidden="1">Operating [22]Margin!$B$21:$K$31</definedName>
    <definedName name="BExQBDICMZTSA1X73TMHNO4JSFLN" hidden="1">[15]BS!#REF!</definedName>
    <definedName name="BExQBDYM4TEN5VPU6R8F8DVDQWNV" hidden="1">#REF!</definedName>
    <definedName name="BExQBEER6CRCRPSSL61S0OMH57ZA" hidden="1">[15]BS!#REF!</definedName>
    <definedName name="BExQBGNK5M9EDPV83NVSD8V79TGB" hidden="1">#REF!</definedName>
    <definedName name="BExQBHUP82NY56Z6OBYRWWCZ61IQ" localSheetId="18" hidden="1">Trade Working [26]Capital!$B$23:$K$33</definedName>
    <definedName name="BExQBHUP82NY56Z6OBYRWWCZ61IQ" hidden="1">Trade Working [26]Capital!$B$23:$K$33</definedName>
    <definedName name="BExQBI5JK5JS0UAMMW4BHI6B88MV" hidden="1">#REF!</definedName>
    <definedName name="BExQBIGGY5TXI2FJVVZSLZ0LTZYH" hidden="1">[15]BS!#REF!</definedName>
    <definedName name="BExQBPN9NTTJCR43YLTG2KDKPRQ5" localSheetId="18" hidden="1">Business EBIT [32]PGP!$B$10</definedName>
    <definedName name="BExQBPN9NTTJCR43YLTG2KDKPRQ5" hidden="1">Business EBIT [32]PGP!$B$10</definedName>
    <definedName name="BExQC3QDSD7A62LPIRNX5T7SQGWT" localSheetId="18" hidden="1">#N/A</definedName>
    <definedName name="BExQC3QDSD7A62LPIRNX5T7SQGWT" hidden="1">#N/A</definedName>
    <definedName name="BExQC82WZLVLSIJGKWL8O7CVLLPS" hidden="1">#REF!</definedName>
    <definedName name="BExQC94JL9F5GW4S8DQCAF4WB2DA" hidden="1">[15]BS!#REF!</definedName>
    <definedName name="BExQCB2MY2PNUWGQVQTNLGTDL2HW" localSheetId="18" hidden="1">Analysis Report All [19]Items!$A$50:$B$122</definedName>
    <definedName name="BExQCB2MY2PNUWGQVQTNLGTDL2HW" hidden="1">Analysis Report All [19]Items!$A$50:$B$122</definedName>
    <definedName name="BExQCEIT4KWETVBFRIMZOSWISP7L" localSheetId="18" hidden="1">#N/A</definedName>
    <definedName name="BExQCEIT4KWETVBFRIMZOSWISP7L" hidden="1">#N/A</definedName>
    <definedName name="BExQCTT1DFNWH5OH3K216R44JAN5" localSheetId="18" hidden="1">Analysis Report All [19]Items!$J$8</definedName>
    <definedName name="BExQCTT1DFNWH5OH3K216R44JAN5" hidden="1">Analysis Report All [19]Items!$J$8</definedName>
    <definedName name="BExQDD4X3WNWGQ0R3IHOUCO488CX" localSheetId="18" hidden="1">Order [16]Intake!$B$11:$K$20</definedName>
    <definedName name="BExQDD4X3WNWGQ0R3IHOUCO488CX" hidden="1">Order [16]Intake!$B$11:$K$20</definedName>
    <definedName name="BExQDMKUQ80XUTZUPLHGCLXXOZVE" localSheetId="18" hidden="1">Operating [22]Margin!$B$11:$K$15</definedName>
    <definedName name="BExQDMKUQ80XUTZUPLHGCLXXOZVE" hidden="1">Operating [22]Margin!$B$11:$K$15</definedName>
    <definedName name="BExQDP4I39UJEYXLKBAPR1Y5SGRH" localSheetId="18" hidden="1">Analysis Report All [19]Items!$H$10:$I$10</definedName>
    <definedName name="BExQDP4I39UJEYXLKBAPR1Y5SGRH" hidden="1">Analysis Report All [19]Items!$H$10:$I$10</definedName>
    <definedName name="BExQDU2MA671GQ6RN9ERGCH22YEM" localSheetId="18" hidden="1">Trade Working [26]Capital!$J$1:$L$1</definedName>
    <definedName name="BExQDU2MA671GQ6RN9ERGCH22YEM" hidden="1">Trade Working [26]Capital!$J$1:$L$1</definedName>
    <definedName name="BExQDZBCTP5IU5WSOK7JKGAPW4K9" localSheetId="18" hidden="1">Analysis Report All [19]Items!$H$14:$I$14</definedName>
    <definedName name="BExQDZBCTP5IU5WSOK7JKGAPW4K9" hidden="1">Analysis Report All [19]Items!$H$14:$I$14</definedName>
    <definedName name="BExQE07P1F0X68J0FJBXIOUL6FEA" localSheetId="18" hidden="1">#N/A</definedName>
    <definedName name="BExQE07P1F0X68J0FJBXIOUL6FEA" hidden="1">#N/A</definedName>
    <definedName name="BExQE6NN16AI0YW2JRYVO6WAB090" localSheetId="18" hidden="1">Operating [22]Margin!$B$22:$K$32</definedName>
    <definedName name="BExQE6NN16AI0YW2JRYVO6WAB090" hidden="1">Operating [22]Margin!$B$22:$K$32</definedName>
    <definedName name="BExQEBWI0RS9PS7ATDPSAVBOVHZR" localSheetId="18" hidden="1">Net Sales [21]Bulk!$B$10:$K$20</definedName>
    <definedName name="BExQEBWI0RS9PS7ATDPSAVBOVHZR" hidden="1">Net Sales [21]Bulk!$B$10:$K$20</definedName>
    <definedName name="BExQEC7BRIJ30PTU3UPFOIP2HPE3" hidden="1">[15]BS!#REF!</definedName>
    <definedName name="BExQECSUPCFRWQD5Q7IJ34PIYNBD" localSheetId="18" hidden="1">Net [28]Sales!$B$11:$K$15</definedName>
    <definedName name="BExQECSUPCFRWQD5Q7IJ34PIYNBD" hidden="1">Net [28]Sales!$B$11:$K$15</definedName>
    <definedName name="BExQEFHZO1OUFP6US6V3QTYBWALV" localSheetId="18" hidden="1">Analysis Report All [19]Items!$A$20:$B$39</definedName>
    <definedName name="BExQEFHZO1OUFP6US6V3QTYBWALV" hidden="1">Analysis Report All [19]Items!$A$20:$B$39</definedName>
    <definedName name="BExQEGECBRM293EC6WJ577C1BXQC" localSheetId="18" hidden="1">Group Balance [25]Sheet!$B$10:$K$20</definedName>
    <definedName name="BExQEGECBRM293EC6WJ577C1BXQC" hidden="1">Group Balance [25]Sheet!$B$10:$K$20</definedName>
    <definedName name="BExQEP8KHI2WFBX00C9URWHI5OFT" hidden="1">#REF!</definedName>
    <definedName name="BExQEPOV08I1D9KXNZR3VFY8BY03" hidden="1">#REF!</definedName>
    <definedName name="BExQER6R9OORNIHDIB0AWE47IHHJ" hidden="1">#REF!</definedName>
    <definedName name="BExQERSDEITZPRDTOLO2M7Q5ZHFM" localSheetId="18" hidden="1">Analysis Report All [19]Items!$J$9</definedName>
    <definedName name="BExQERSDEITZPRDTOLO2M7Q5ZHFM" hidden="1">Analysis Report All [19]Items!$J$9</definedName>
    <definedName name="BExQF9X2AQPFJZTCHTU5PTTR0JAH" hidden="1">[15]BS!#REF!</definedName>
    <definedName name="BExQFC0M9KKFMQKPLPEO2RQDB7MM" hidden="1">[15]BS!#REF!</definedName>
    <definedName name="BExQFDIK8WCORIQUIWI8S61R00AT" hidden="1">#REF!</definedName>
    <definedName name="BExQFHPJV84EHEZ84WLFAEPLEM0X" localSheetId="18" hidden="1">List of Journal [31]Entries!$A$55:$B$91</definedName>
    <definedName name="BExQFHPJV84EHEZ84WLFAEPLEM0X" hidden="1">List of Journal [31]Entries!$A$55:$B$91</definedName>
    <definedName name="BExQFK988JS9Q3P65T3XD0DL1PL1" localSheetId="18" hidden="1">Group Operating [17]Profit!$B$10:$K$15</definedName>
    <definedName name="BExQFK988JS9Q3P65T3XD0DL1PL1" hidden="1">Group Operating [17]Profit!$B$10:$K$15</definedName>
    <definedName name="BExQFLRC0LE8S4RP0PW7WDUQLXUZ" localSheetId="18" hidden="1">List of Journal [31]Entries!$J$8</definedName>
    <definedName name="BExQFLRC0LE8S4RP0PW7WDUQLXUZ" hidden="1">List of Journal [31]Entries!$J$8</definedName>
    <definedName name="BExQFLWNP1L6LM9CR7Q85OEQUT1O" localSheetId="18" hidden="1">Analysis Report All [19]Items!$D$3:$E$3</definedName>
    <definedName name="BExQFLWNP1L6LM9CR7Q85OEQUT1O" hidden="1">Analysis Report All [19]Items!$D$3:$E$3</definedName>
    <definedName name="BExQFPNFKA36IAPS22LAUMBDI4KE" hidden="1">[15]BS!#REF!</definedName>
    <definedName name="BExQFPSWEMA8WBUZ4WK20LR13VSU" hidden="1">[15]BS!#REF!</definedName>
    <definedName name="BExQFPSWIGJHE0GH7WNFR328T5C1" hidden="1">#REF!</definedName>
    <definedName name="BExQFVSPOSCCPF1TLJPIWYWYB8A9" hidden="1">[15]BS!#REF!</definedName>
    <definedName name="BExQGAMQ1UU6MVI79RLHYRADMSVW" hidden="1">[15]BS!#REF!</definedName>
    <definedName name="BExQGQYU473XOL7ECOQRURYGCLLQ" localSheetId="18" hidden="1">Trade Working [26]Capital!$B$11:$K$18</definedName>
    <definedName name="BExQGQYU473XOL7ECOQRURYGCLLQ" hidden="1">Trade Working [26]Capital!$B$11:$K$18</definedName>
    <definedName name="BExQGT2CDKS485JWS6RJNWGWQIM4" localSheetId="18" hidden="1">Net [28]Sales!$B$22:$K$32</definedName>
    <definedName name="BExQGT2CDKS485JWS6RJNWGWQIM4" hidden="1">Net [28]Sales!$B$22:$K$32</definedName>
    <definedName name="BExQGZNPKKIHJPXSME72HITI81LF" localSheetId="18" hidden="1">Operating [17]Profit!$B$22:$K$32</definedName>
    <definedName name="BExQGZNPKKIHJPXSME72HITI81LF" hidden="1">Operating [17]Profit!$B$22:$K$32</definedName>
    <definedName name="BExQH5SUMDZZN6G2PCTVKN8LIL1I" localSheetId="18" hidden="1">Analysis Report All [19]Items!$H$13:$I$13</definedName>
    <definedName name="BExQH5SUMDZZN6G2PCTVKN8LIL1I" hidden="1">Analysis Report All [19]Items!$H$13:$I$13</definedName>
    <definedName name="BExQH6ZZY0NR8SE48PSI9D0CU1TC" hidden="1">[15]BS!#REF!</definedName>
    <definedName name="BExQHCZSBYUY8OKKJXFYWKBBM6AH" hidden="1">[15]BS!#REF!</definedName>
    <definedName name="BExQHE6Y36AZ69KTG1HTGUTJQ4KB" localSheetId="18" hidden="1">Check Closing '[27]2007'!$A$30:$B$35</definedName>
    <definedName name="BExQHE6Y36AZ69KTG1HTGUTJQ4KB" hidden="1">Check Closing '[27]2007'!$A$30:$B$35</definedName>
    <definedName name="BExQHJ4W61OTQXCMLA3CN669U0TV" localSheetId="18" hidden="1">Check Closing '[27]2007'!$A$16:$B$16</definedName>
    <definedName name="BExQHJ4W61OTQXCMLA3CN669U0TV" hidden="1">Check Closing '[27]2007'!$A$16:$B$16</definedName>
    <definedName name="BExQHJL59CWWSF02H6PMS2TP7TW6" hidden="1">#REF!</definedName>
    <definedName name="BExQHPKXZ1K33V2F90NZIQRZYIAW" hidden="1">[15]BS!#REF!</definedName>
    <definedName name="BExQHR2VRBV9GH08J2UGY82VR026" hidden="1">#REF!</definedName>
    <definedName name="BExQHVVJ1465PK1B8ZS2L2KAG6T7" localSheetId="18" hidden="1">Analysis Report All [19]Items!$J$6</definedName>
    <definedName name="BExQHVVJ1465PK1B8ZS2L2KAG6T7" hidden="1">Analysis Report All [19]Items!$J$6</definedName>
    <definedName name="BExQIBWPAXU7HJZLKGJZY3EB7MIS" hidden="1">[15]BS!#REF!</definedName>
    <definedName name="BExQICNLF7CAINGKX326YS9PWOBL" localSheetId="18" hidden="1">Trade Working [26]Capital!$B$23:$K$33</definedName>
    <definedName name="BExQICNLF7CAINGKX326YS9PWOBL" hidden="1">Trade Working [26]Capital!$B$23:$K$33</definedName>
    <definedName name="BExQILCN30LM5CADWAEGHH9OF7NQ" localSheetId="18" hidden="1">Analysis Report All [19]Items!$H$9:$I$9</definedName>
    <definedName name="BExQILCN30LM5CADWAEGHH9OF7NQ" hidden="1">Analysis Report All [19]Items!$H$9:$I$9</definedName>
    <definedName name="BExQIV393KLR7L9GLJP6HZB37WR5" localSheetId="18" hidden="1">Check Closing '[27]2007'!$D$10:$F$87</definedName>
    <definedName name="BExQIV393KLR7L9GLJP6HZB37WR5" hidden="1">Check Closing '[27]2007'!$D$10:$F$87</definedName>
    <definedName name="BExQIVJB9MJ25NDUHTCVMSODJY2C" hidden="1">[15]BS!#REF!</definedName>
    <definedName name="BExQIX1GE3T6D7GZS82C08AS0OLE" hidden="1">#REF!</definedName>
    <definedName name="BExQIZVWCAJL5WYKLFKT6HBOMW8L" hidden="1">#REF!</definedName>
    <definedName name="BExQJ4ZB0YUWDZQXGB6XVB0K2SJI" localSheetId="18" hidden="1">Analysis Report All [19]Items!$H$15:$I$15</definedName>
    <definedName name="BExQJ4ZB0YUWDZQXGB6XVB0K2SJI" hidden="1">Analysis Report All [19]Items!$H$15:$I$15</definedName>
    <definedName name="BExQJBF7LAX128WR7VTMJC88ZLPG" hidden="1">[15]BS!#REF!</definedName>
    <definedName name="BExQJN3Z33OOVL61N08O945LQTEN" localSheetId="18" hidden="1">Group Net [28]Sales!$B$19:$K$29</definedName>
    <definedName name="BExQJN3Z33OOVL61N08O945LQTEN" hidden="1">Group Net [28]Sales!$B$19:$K$29</definedName>
    <definedName name="BExQK1HVOIAAIJFVD9UYJS6BVXY3" localSheetId="18" hidden="1">Operating [22]Margin!$K$1:$K$1</definedName>
    <definedName name="BExQK1HVOIAAIJFVD9UYJS6BVXY3" hidden="1">Operating [22]Margin!$K$1:$K$1</definedName>
    <definedName name="BExQK35BYG5WSNIY87BJRW75Q5Q8" localSheetId="18" hidden="1">Operating [22]Margin!$B$22:$K$32</definedName>
    <definedName name="BExQK35BYG5WSNIY87BJRW75Q5Q8" hidden="1">Operating [22]Margin!$B$22:$K$32</definedName>
    <definedName name="BExQK3W7QRHT35T20UFVQCNZ1EX5" localSheetId="18" hidden="1">Analysis Report All [19]Items!$J$6</definedName>
    <definedName name="BExQK3W7QRHT35T20UFVQCNZ1EX5" hidden="1">Analysis Report All [19]Items!$J$6</definedName>
    <definedName name="BExQKG6LD6PLNDGNGO9DJXY865BR" hidden="1">[15]BS!#REF!</definedName>
    <definedName name="BExQKL9Z2NMP1AZAXBMKSEUNWXJM" localSheetId="18" hidden="1">Group [18]EBIT!$B$19:$K$29</definedName>
    <definedName name="BExQKL9Z2NMP1AZAXBMKSEUNWXJM" hidden="1">Group [18]EBIT!$B$19:$K$29</definedName>
    <definedName name="BExRYXY0BTLJ7S4AAPVYI2V6AVNQ" localSheetId="18" hidden="1">#N/A</definedName>
    <definedName name="BExRYXY0BTLJ7S4AAPVYI2V6AVNQ" hidden="1">#N/A</definedName>
    <definedName name="BExRZ8QG3ECTFRABYPB68WRRVX3V" localSheetId="18" hidden="1">#N/A</definedName>
    <definedName name="BExRZ8QG3ECTFRABYPB68WRRVX3V" hidden="1">#N/A</definedName>
    <definedName name="BExRZATXR87BL0V5GMACYZN3RNXL" hidden="1">#REF!</definedName>
    <definedName name="BExRZDZ5RK5S0RYUZALYH1A3AE46" localSheetId="18" hidden="1">Group [24]Headcount!$B$10:$K$14</definedName>
    <definedName name="BExRZDZ5RK5S0RYUZALYH1A3AE46" hidden="1">Group [24]Headcount!$B$10:$K$14</definedName>
    <definedName name="BExRZEQ9GRM2RZH693JMJ4DJ10PF" localSheetId="18" hidden="1">Net [28]Sales!$B$21:$K$31</definedName>
    <definedName name="BExRZEQ9GRM2RZH693JMJ4DJ10PF" hidden="1">Net [28]Sales!$B$21:$K$31</definedName>
    <definedName name="BExRZG85SKAECDTN62XNQA745FYW" hidden="1">#REF!</definedName>
    <definedName name="BExRZIRRIXRUMZ5GOO95S7460BMP" hidden="1">[15]BS!#REF!</definedName>
    <definedName name="BExRZN4BQO01SHMVQDPLL1Z6LREY" hidden="1">[15]BS!#REF!</definedName>
    <definedName name="BExRZYYH5S5YMNTA4DZG42LEOR0P" hidden="1">#REF!</definedName>
    <definedName name="BExS0BEA3HSE5D8YO6XK0S6FZ2Y2" localSheetId="18" hidden="1">Analysis Report All [19]Items!$D$5:$F$23</definedName>
    <definedName name="BExS0BEA3HSE5D8YO6XK0S6FZ2Y2" hidden="1">Analysis Report All [19]Items!$D$5:$F$23</definedName>
    <definedName name="BExS0BP2NCKWGDPR40DQ2YI17BRA" hidden="1">#REF!</definedName>
    <definedName name="BExS0FQN57QT7QHLEN2J0X57AASV" hidden="1">#REF!</definedName>
    <definedName name="BExS0G6XCURMGCZEHFSUQ06X19SB" hidden="1">#REF!</definedName>
    <definedName name="BExS0GHQUF6YT0RU3TKDEO8CSJYB" hidden="1">[15]BS!#REF!</definedName>
    <definedName name="BExS0TDOA1II18MME7NZ2U61BG9P" localSheetId="18" hidden="1">Analysis Report All [19]Items!$H$11:$I$11</definedName>
    <definedName name="BExS0TDOA1II18MME7NZ2U61BG9P" hidden="1">Analysis Report All [19]Items!$H$11:$I$11</definedName>
    <definedName name="BExS0TIZDSLO5TESSKG8Q1JUAEB3" localSheetId="18" hidden="1">Order [16]Intake!$B$11:$K$20</definedName>
    <definedName name="BExS0TIZDSLO5TESSKG8Q1JUAEB3" hidden="1">Order [16]Intake!$B$11:$K$20</definedName>
    <definedName name="BExS0XQ22NAZQ9KUD50VCDG98TIO" localSheetId="18" hidden="1">Trade Working [26]Capital!$B$11:$K$18</definedName>
    <definedName name="BExS0XQ22NAZQ9KUD50VCDG98TIO" hidden="1">Trade Working [26]Capital!$B$11:$K$18</definedName>
    <definedName name="BExS109NWNCX1PKGBS32XI69BEQR" localSheetId="18" hidden="1">Div Engineering Order [16]Intake!$B$10:$K$19</definedName>
    <definedName name="BExS109NWNCX1PKGBS32XI69BEQR" hidden="1">Div Engineering Order [16]Intake!$B$10:$K$19</definedName>
    <definedName name="BExS14WZLTQ0XML8P7SAPRUHSB2O" localSheetId="18" hidden="1">Analysis Report All [19]Items!$H$8:$I$8</definedName>
    <definedName name="BExS14WZLTQ0XML8P7SAPRUHSB2O" hidden="1">Analysis Report All [19]Items!$H$8:$I$8</definedName>
    <definedName name="BExS1CPJ7X6ML6YYYUU742F4UJX5" hidden="1">#REF!</definedName>
    <definedName name="BExS1FEMY104GASDFBI6D54MUYKB" hidden="1">#REF!</definedName>
    <definedName name="BExS1FPEZJ71B6XXSXK57HHWA2O2" localSheetId="18" hidden="1">Order [16]Intake!$K$1</definedName>
    <definedName name="BExS1FPEZJ71B6XXSXK57HHWA2O2" hidden="1">Order [16]Intake!$K$1</definedName>
    <definedName name="BExS1LJQPRBQ7Z7IEJTQTHI5PAXA" hidden="1">#REF!</definedName>
    <definedName name="BExS1N1OEF119OWXJ54CD0LS7ZQM" localSheetId="18" hidden="1">Analysis Report All [19]Items!$H$7:$I$7</definedName>
    <definedName name="BExS1N1OEF119OWXJ54CD0LS7ZQM" hidden="1">Analysis Report All [19]Items!$H$7:$I$7</definedName>
    <definedName name="BExS1P579CHZUSF66NN6VXZKCWN6" localSheetId="18" hidden="1">Operating [22]Margin!$B$22:$K$32</definedName>
    <definedName name="BExS1P579CHZUSF66NN6VXZKCWN6" hidden="1">Operating [22]Margin!$B$22:$K$32</definedName>
    <definedName name="BExS1RE7LG24V9U2UD0PRRHO27TA" localSheetId="18" hidden="1">Analysis Report All [19]Items!$J$14</definedName>
    <definedName name="BExS1RE7LG24V9U2UD0PRRHO27TA" hidden="1">Analysis Report All [19]Items!$J$14</definedName>
    <definedName name="BExS1ROZXMAXU4ND08N0GTXFOQOL" localSheetId="18" hidden="1">Net [28]Sales!$B$37:$K$43</definedName>
    <definedName name="BExS1ROZXMAXU4ND08N0GTXFOQOL" hidden="1">Net [28]Sales!$B$37:$K$43</definedName>
    <definedName name="BExS1XDV6QHWPMOFF1IXCVWVTLEE" localSheetId="18" hidden="1">Order [16]Intake!$B$11:$K$20</definedName>
    <definedName name="BExS1XDV6QHWPMOFF1IXCVWVTLEE" hidden="1">Order [16]Intake!$B$11:$K$20</definedName>
    <definedName name="BExS21FMBEKUWD9RU53W075WSFE7" localSheetId="18" hidden="1">#N/A</definedName>
    <definedName name="BExS21FMBEKUWD9RU53W075WSFE7" hidden="1">#N/A</definedName>
    <definedName name="BExS244P2INNKZDZTV2EAX8508KQ" localSheetId="18" hidden="1">List of Journal [31]Entries!$H$6:$I$6</definedName>
    <definedName name="BExS244P2INNKZDZTV2EAX8508KQ" hidden="1">List of Journal [31]Entries!$H$6:$I$6</definedName>
    <definedName name="BExS26J0OCF28TMZ436XC5FRO0O5" localSheetId="18" hidden="1">Analysis Report All [19]Items!$H$6:$I$6</definedName>
    <definedName name="BExS26J0OCF28TMZ436XC5FRO0O5" hidden="1">Analysis Report All [19]Items!$H$6:$I$6</definedName>
    <definedName name="BExS26OI2QNNAH2WMDD95Z400048" hidden="1">[15]BS!#REF!</definedName>
    <definedName name="BExS2CTMJ0BYB0TRKG2FSTBG2X7B" localSheetId="18" hidden="1">Order [16]Intake!$K$1</definedName>
    <definedName name="BExS2CTMJ0BYB0TRKG2FSTBG2X7B" hidden="1">Order [16]Intake!$K$1</definedName>
    <definedName name="BExS2KBBJF8J1ZZG9QG2USZYKZSO" localSheetId="18" hidden="1">Operating [22]Margin!$B$21:$K$31</definedName>
    <definedName name="BExS2KBBJF8J1ZZG9QG2USZYKZSO" hidden="1">Operating [22]Margin!$B$21:$K$31</definedName>
    <definedName name="BExS2KBC8TBXV9G9D5F7QED0H9UY" localSheetId="18" hidden="1">Net [28]Sales!$B$21:$K$31</definedName>
    <definedName name="BExS2KBC8TBXV9G9D5F7QED0H9UY" hidden="1">Net [28]Sales!$B$21:$K$31</definedName>
    <definedName name="BExS2N5R87ZNGIYNC0OVVAPOSTHE" localSheetId="18" hidden="1">Analysis Report All [19]Items!$J$13</definedName>
    <definedName name="BExS2N5R87ZNGIYNC0OVVAPOSTHE" hidden="1">Analysis Report All [19]Items!$J$13</definedName>
    <definedName name="BExS2P9ADTICU727OQSKAGLUMQ7X" localSheetId="18" hidden="1">Net [28]Sales!$B$22:$K$32</definedName>
    <definedName name="BExS2P9ADTICU727OQSKAGLUMQ7X" hidden="1">Net [28]Sales!$B$22:$K$32</definedName>
    <definedName name="BExS2TLU1HONYV6S3ZD9T12D7CIG" hidden="1">[15]BS!#REF!</definedName>
    <definedName name="BExS2USZ8URPIDCI7YYIZEU8ZANP" localSheetId="18" hidden="1">#N/A</definedName>
    <definedName name="BExS2USZ8URPIDCI7YYIZEU8ZANP" hidden="1">#N/A</definedName>
    <definedName name="BExS2ZLMNZ5G8YS3YYZIHVTX3HH8" hidden="1">#REF!</definedName>
    <definedName name="BExS30CJ04V2D256ZDSR6G3KPAD4" localSheetId="18" hidden="1">Analysis Report All [19]Items!$H$9:$I$9</definedName>
    <definedName name="BExS30CJ04V2D256ZDSR6G3KPAD4" hidden="1">Analysis Report All [19]Items!$H$9:$I$9</definedName>
    <definedName name="BExS318UV9I2FXPQQWUKKX00QLPJ" hidden="1">[15]BS!#REF!</definedName>
    <definedName name="BExS39SGKYG3HCOHB2BHNBYHTMIL" localSheetId="18" hidden="1">Operating [22]Margin!$B$21:$K$31</definedName>
    <definedName name="BExS39SGKYG3HCOHB2BHNBYHTMIL" hidden="1">Operating [22]Margin!$B$21:$K$31</definedName>
    <definedName name="BExS3G8DPCJHJNJARTYRVBBCW9NJ" localSheetId="18" hidden="1">Balance [25]Sheet!$B$27:$K$41</definedName>
    <definedName name="BExS3G8DPCJHJNJARTYRVBBCW9NJ" hidden="1">Balance [25]Sheet!$B$27:$K$41</definedName>
    <definedName name="BExS3LBRY8GKOHLV2ZXOC7LOE2KV" localSheetId="18" hidden="1">Operating [17]Profit!$B$22:$K$32</definedName>
    <definedName name="BExS3LBRY8GKOHLV2ZXOC7LOE2KV" hidden="1">Operating [17]Profit!$B$22:$K$32</definedName>
    <definedName name="BExS3MTQ75VBXDGEBURP6YT8RROE" hidden="1">[15]BS!#REF!</definedName>
    <definedName name="BExS3OMGYO0DFN5186UFKEXZ2RX3" hidden="1">[15]BS!#REF!</definedName>
    <definedName name="BExS3SD9AJNNWS3PPHNO1BHHPYIU" localSheetId="18" hidden="1">Analysis Report All [19]Items!$D$5:$F$25</definedName>
    <definedName name="BExS3SD9AJNNWS3PPHNO1BHHPYIU" hidden="1">Analysis Report All [19]Items!$D$5:$F$25</definedName>
    <definedName name="BExS3TKJY1DSB793WNF4ZPN2DMAR" localSheetId="18" hidden="1">Div Engineering Order [16]Intake!$D$34:$M$40</definedName>
    <definedName name="BExS3TKJY1DSB793WNF4ZPN2DMAR" hidden="1">Div Engineering Order [16]Intake!$D$34:$M$40</definedName>
    <definedName name="BExS3WKGM2Z9QR813P0P96S1QF71" localSheetId="18" hidden="1">Net [28]Sales!$B$11:$K$15</definedName>
    <definedName name="BExS3WKGM2Z9QR813P0P96S1QF71" hidden="1">Net [28]Sales!$B$11:$K$15</definedName>
    <definedName name="BExS4ASWKM93XA275AXHYP8AG6SU" hidden="1">[15]BS!#REF!</definedName>
    <definedName name="BExS4EJNYKLMI9NEBTN7DQE5WBTC" localSheetId="18" hidden="1">List of Journal [31]Entries!$A$20:$B$51</definedName>
    <definedName name="BExS4EJNYKLMI9NEBTN7DQE5WBTC" hidden="1">List of Journal [31]Entries!$A$20:$B$51</definedName>
    <definedName name="BExS4QU26BXVQU11QPCDQPCG32OV" localSheetId="18" hidden="1">Net [28]Sales!$B$11:$K$16</definedName>
    <definedName name="BExS4QU26BXVQU11QPCDQPCG32OV" hidden="1">Net [28]Sales!$B$11:$K$16</definedName>
    <definedName name="BExS4RVQUG8FESB8SKAQ2OMODS9M" hidden="1">#REF!</definedName>
    <definedName name="BExS4UFIEM0KW37ED81CZXHF9N8Y" localSheetId="18" hidden="1">Gross Profit [32]PGP!$B$10</definedName>
    <definedName name="BExS4UFIEM0KW37ED81CZXHF9N8Y" hidden="1">Gross Profit [32]PGP!$B$10</definedName>
    <definedName name="BExS4Y6HVFH5NS3W5TPTB30RS7NR" localSheetId="18" hidden="1">Analysis Report All [19]Items!$H$5:$I$5</definedName>
    <definedName name="BExS4Y6HVFH5NS3W5TPTB30RS7NR" hidden="1">Analysis Report All [19]Items!$H$5:$I$5</definedName>
    <definedName name="BExS54X72TJFC41FJK72MLRR2OO7" hidden="1">[15]BS!#REF!</definedName>
    <definedName name="BExS55DAQ04B9KDN7YFAE0MEUCJ9" hidden="1">#REF!</definedName>
    <definedName name="BExS57X26BN6FK9FFSHBGSYIJVJA" localSheetId="18" hidden="1">Analysis Report All [19]Items!$H$10:$I$10</definedName>
    <definedName name="BExS57X26BN6FK9FFSHBGSYIJVJA" hidden="1">Analysis Report All [19]Items!$H$10:$I$10</definedName>
    <definedName name="BExS59F0PA1V2ZC7S5TN6IT41SXP" hidden="1">[15]BS!#REF!</definedName>
    <definedName name="BExS5D0IIBC4X3C6I3NY8K6YYG45" localSheetId="18" hidden="1">Operating [22]Margin!$B$11:$K$15</definedName>
    <definedName name="BExS5D0IIBC4X3C6I3NY8K6YYG45" hidden="1">Operating [22]Margin!$B$11:$K$15</definedName>
    <definedName name="BExS5HNOM1007XKU7LXH44VCD4LJ" localSheetId="18" hidden="1">Group Balance [25]Sheet!$B$10:$K$20</definedName>
    <definedName name="BExS5HNOM1007XKU7LXH44VCD4LJ" hidden="1">Group Balance [25]Sheet!$B$10:$K$20</definedName>
    <definedName name="BExS5N7CDL7FG7QGZS2V1BN3HH8K" localSheetId="18" hidden="1">Analysis Report All [19]Items!$H$13:$I$13</definedName>
    <definedName name="BExS5N7CDL7FG7QGZS2V1BN3HH8K" hidden="1">Analysis Report All [19]Items!$H$13:$I$13</definedName>
    <definedName name="BExS62XQ1F86XGZ247QDGMR2BC72" localSheetId="18" hidden="1">#N/A</definedName>
    <definedName name="BExS62XQ1F86XGZ247QDGMR2BC72" hidden="1">#N/A</definedName>
    <definedName name="BExS638J2ZKOFKOG5WNZR222C27K" localSheetId="18" hidden="1">Operating [17]Profit!$B$22:$K$32</definedName>
    <definedName name="BExS638J2ZKOFKOG5WNZR222C27K" hidden="1">Operating [17]Profit!$B$22:$K$32</definedName>
    <definedName name="BExS66ZGYESOFS34AUXWG4PKCV23" localSheetId="18" hidden="1">Operating [22]Margin!$B$11:$K$15</definedName>
    <definedName name="BExS66ZGYESOFS34AUXWG4PKCV23" hidden="1">Operating [22]Margin!$B$11:$K$15</definedName>
    <definedName name="BExS68HFZPTQ13J4FUI7FYBKOL45" localSheetId="18" hidden="1">Balance [25]Sheet!$K$1</definedName>
    <definedName name="BExS68HFZPTQ13J4FUI7FYBKOL45" hidden="1">Balance [25]Sheet!$K$1</definedName>
    <definedName name="BExS6A4O8PNQQZOCTU3N6IHVUW2L" localSheetId="18" hidden="1">Personnel in [20]FTE!$B$11:$K$15</definedName>
    <definedName name="BExS6A4O8PNQQZOCTU3N6IHVUW2L" hidden="1">Personnel in [20]FTE!$B$11:$K$15</definedName>
    <definedName name="BExS6HMF3HGB9L2OGYQDWGCKHW37" hidden="1">#REF!</definedName>
    <definedName name="BExS6IO2T93EXTNLQHH1759U38JR" localSheetId="18" hidden="1">Trade Working [26]Capital!$J$1:$L$1</definedName>
    <definedName name="BExS6IO2T93EXTNLQHH1759U38JR" hidden="1">Trade Working [26]Capital!$J$1:$L$1</definedName>
    <definedName name="BExS6J4CGU1D2E6O0RVWNW1W3HSA" localSheetId="18" hidden="1">Net [28]Sales!$B$21:$K$31</definedName>
    <definedName name="BExS6J4CGU1D2E6O0RVWNW1W3HSA" hidden="1">Net [28]Sales!$B$21:$K$31</definedName>
    <definedName name="BExS6JF5URX5IBKG43CPO30226PT" localSheetId="18" hidden="1">Balance [25]Sheet!$B$11:$K$21</definedName>
    <definedName name="BExS6JF5URX5IBKG43CPO30226PT" hidden="1">Balance [25]Sheet!$B$11:$K$21</definedName>
    <definedName name="BExS6N0LI574IAC89EFW6CLTCQ33" hidden="1">[15]BS!#REF!</definedName>
    <definedName name="BExS6PEXUUSWVZGTFQD3Q1H8BYRF" hidden="1">#REF!</definedName>
    <definedName name="BExS6TB7X2U52M0NGPKXL488Y757" hidden="1">#REF!</definedName>
    <definedName name="BExS70NGJDBIENED009JENC21KNU" hidden="1">#REF!</definedName>
    <definedName name="BExS7DE3DL4HESP2JGZ9XV854Z97" localSheetId="18" hidden="1">Analysis Report All [19]Items!$H$9:$I$9</definedName>
    <definedName name="BExS7DE3DL4HESP2JGZ9XV854Z97" hidden="1">Analysis Report All [19]Items!$H$9:$I$9</definedName>
    <definedName name="BExS7DE5564TIMZVF8HIS1E9D2SZ" localSheetId="18" hidden="1">Net [28]Sales!$B$38:$K$44</definedName>
    <definedName name="BExS7DE5564TIMZVF8HIS1E9D2SZ" hidden="1">Net [28]Sales!$B$38:$K$44</definedName>
    <definedName name="BExS7MDSB3JEQQ3YYH6BMN1NB6GW" hidden="1">#REF!</definedName>
    <definedName name="BExS7OS4LW1A3C11V8FBT20N8NKP" localSheetId="18" hidden="1">List of Journal [31]Entries!$A$17:$B$17</definedName>
    <definedName name="BExS7OS4LW1A3C11V8FBT20N8NKP" hidden="1">List of Journal [31]Entries!$A$17:$B$17</definedName>
    <definedName name="BExS7RH8P0EZMLE68ZLGCYADY4MD" localSheetId="18" hidden="1">Analysis Report All [19]Items!$H$8:$I$8</definedName>
    <definedName name="BExS7RH8P0EZMLE68ZLGCYADY4MD" hidden="1">Analysis Report All [19]Items!$H$8:$I$8</definedName>
    <definedName name="BExS7Y2LNGVHSIBKC7C3R6X4LDR6" hidden="1">[15]BS!#REF!</definedName>
    <definedName name="BExS817UC4IPH68CT0BEH05TFVXN" hidden="1">#REF!</definedName>
    <definedName name="BExS81YPDZDVJJVS15HV2HDXAC3Y" hidden="1">[15]BS!#REF!</definedName>
    <definedName name="BExS8543KOUIWYQXH22PTSYH3JU3" hidden="1">#REF!</definedName>
    <definedName name="BExS8ACTBU6Y59CG71GZPOZ2AMVR" hidden="1">#REF!</definedName>
    <definedName name="BExS8Z2W2QEC3MH0BZIYLDFQNUIP" hidden="1">[15]BS!#REF!</definedName>
    <definedName name="BExS90A6FCF52QIXNO6AW6ZS3N9Z" localSheetId="18" hidden="1">Trade Working [26]Capital!$J$1</definedName>
    <definedName name="BExS90A6FCF52QIXNO6AW6ZS3N9Z" hidden="1">Trade Working [26]Capital!$J$1</definedName>
    <definedName name="BExS94S2NWC6PIHD5CS62EMWVH3H" localSheetId="18" hidden="1">Analysis Report All [19]Items!$A$47:$B$80</definedName>
    <definedName name="BExS94S2NWC6PIHD5CS62EMWVH3H" hidden="1">Analysis Report All [19]Items!$A$47:$B$80</definedName>
    <definedName name="BExS98OB4321YCHLCQ022PXKTT2W" hidden="1">[15]BS!#REF!</definedName>
    <definedName name="BExS9AGWBEJXR8PGZWXPU0RF9IEA" localSheetId="18" hidden="1">Analysis Report All [19]Items!$D$5:$F$24</definedName>
    <definedName name="BExS9AGWBEJXR8PGZWXPU0RF9IEA" hidden="1">Analysis Report All [19]Items!$D$5:$F$24</definedName>
    <definedName name="BExS9CPVM5W1Q4A1IMZTWRHFL205" hidden="1">#REF!</definedName>
    <definedName name="BExS9E7UUAQ7SPS2AO6A0G0V950R" localSheetId="18" hidden="1">List of Journal [31]Entries!$H$6:$I$6</definedName>
    <definedName name="BExS9E7UUAQ7SPS2AO6A0G0V950R" hidden="1">List of Journal [31]Entries!$H$6:$I$6</definedName>
    <definedName name="BExS9G5VMPYS38GLZEPZL7D46A0Z" localSheetId="18" hidden="1">#N/A</definedName>
    <definedName name="BExS9G5VMPYS38GLZEPZL7D46A0Z" hidden="1">#N/A</definedName>
    <definedName name="BExS9LESS767750RRW6KYJ0A722C" localSheetId="18" hidden="1">Operating [22]Margin!$B$21:$K$33</definedName>
    <definedName name="BExS9LESS767750RRW6KYJ0A722C" hidden="1">Operating [22]Margin!$B$21:$K$33</definedName>
    <definedName name="BExS9LPJMLR4XLGBQM28M6JJCNBO" localSheetId="18" hidden="1">Analysis Report All [19]Items!$D$27:$K$50</definedName>
    <definedName name="BExS9LPJMLR4XLGBQM28M6JJCNBO" hidden="1">Analysis Report All [19]Items!$D$27:$K$50</definedName>
    <definedName name="BExS9OURZIX7TTNI06ZF1R3Y12FN" hidden="1">#REF!</definedName>
    <definedName name="BExSA1AMT36RHLKUDU2PSR9RAMSU" hidden="1">#REF!</definedName>
    <definedName name="BExSA21JH727VVHH4B4JKYGOLTGU" hidden="1">#REF!</definedName>
    <definedName name="BExSA7AF374V5QA2XHA4XYXDIP0G" hidden="1">[15]BS!#REF!</definedName>
    <definedName name="BExSA8MWDIPWOVOLCCXW52ENEBFQ" localSheetId="18" hidden="1">Check Closing '[27]2007'!$D$9</definedName>
    <definedName name="BExSA8MWDIPWOVOLCCXW52ENEBFQ" hidden="1">Check Closing '[27]2007'!$D$9</definedName>
    <definedName name="BExSA9DYURUCJ2EJP2CAJHXL16JV" localSheetId="18" hidden="1">Analysis Report All [19]Items!$J$9</definedName>
    <definedName name="BExSA9DYURUCJ2EJP2CAJHXL16JV" hidden="1">Analysis Report All [19]Items!$J$9</definedName>
    <definedName name="BExSABXL7JTOPL922AUPSSVX6ING" localSheetId="18" hidden="1">Gross Profit [21]Bulk!$B$10:$K$20</definedName>
    <definedName name="BExSABXL7JTOPL922AUPSSVX6ING" hidden="1">Gross Profit [21]Bulk!$B$10:$K$20</definedName>
    <definedName name="BExSAJKSIKUKHCKB7R3PC9Z4ZTNZ" localSheetId="18" hidden="1">#N/A</definedName>
    <definedName name="BExSAJKSIKUKHCKB7R3PC9Z4ZTNZ" hidden="1">#N/A</definedName>
    <definedName name="BExSAR2DYPQKC38XGDRQ7HT9QM9J" localSheetId="18" hidden="1">Analysis Report All [19]Items!$A$31:$B$36</definedName>
    <definedName name="BExSAR2DYPQKC38XGDRQ7HT9QM9J" hidden="1">Analysis Report All [19]Items!$A$31:$B$36</definedName>
    <definedName name="BExSARYWST5C5EXAXZJUUNWQO6C5" localSheetId="18" hidden="1">List of Journal [31]Entries!$F$3</definedName>
    <definedName name="BExSARYWST5C5EXAXZJUUNWQO6C5" hidden="1">List of Journal [31]Entries!$F$3</definedName>
    <definedName name="BExSAUTCT4P7JP57NOR9MTX33QJZ" hidden="1">[15]BS!#REF!</definedName>
    <definedName name="BExSB2LV6UF6OUOXMQO2GKD560B6" localSheetId="18" hidden="1">Trade Working [26]Capital!$K$1</definedName>
    <definedName name="BExSB2LV6UF6OUOXMQO2GKD560B6" hidden="1">Trade Working [26]Capital!$K$1</definedName>
    <definedName name="BExSB3I93STRNC4Q9EEZYA8NZIN6" hidden="1">#REF!</definedName>
    <definedName name="BExSB4JYKQ3MINI7RAYK5M8BLJDC" hidden="1">[15]BS!#REF!</definedName>
    <definedName name="BExSBEW8I68R1IYKQ82L287TFUB1" hidden="1">#REF!</definedName>
    <definedName name="BExSBPZFDYX6AVZAQXJM32YHNE9D" localSheetId="18" hidden="1">Net [28]Sales!$B$22:$K$32</definedName>
    <definedName name="BExSBPZFDYX6AVZAQXJM32YHNE9D" hidden="1">Net [28]Sales!$B$22:$K$32</definedName>
    <definedName name="BExSBVDNVISBBTQP72CBO9HRLV74" localSheetId="18" hidden="1">#N/A</definedName>
    <definedName name="BExSBVDNVISBBTQP72CBO9HRLV74" hidden="1">#N/A</definedName>
    <definedName name="BExSBWVLXEQ7DYL0WZNCUKK8BT7S" localSheetId="18" hidden="1">Operating [17]Profit!$B$22:$K$32</definedName>
    <definedName name="BExSBWVLXEQ7DYL0WZNCUKK8BT7S" hidden="1">Operating [17]Profit!$B$22:$K$32</definedName>
    <definedName name="BExSBXH8RUNFT1BOAUSJLDNZWKWQ" localSheetId="18" hidden="1">Net [28]Sales!$B$21:$K$31</definedName>
    <definedName name="BExSBXH8RUNFT1BOAUSJLDNZWKWQ" hidden="1">Net [28]Sales!$B$21:$K$31</definedName>
    <definedName name="BExSC0X7JLNWXEBQ6ZATTMCGEXEG" localSheetId="18" hidden="1">Operating [17]Profit!$J$1</definedName>
    <definedName name="BExSC0X7JLNWXEBQ6ZATTMCGEXEG" hidden="1">Operating [17]Profit!$J$1</definedName>
    <definedName name="BExSC30QV69JWKAGJKMOGS8G8IQP" localSheetId="18" hidden="1">Analysis Report All [19]Items!$H$5:$I$5</definedName>
    <definedName name="BExSC30QV69JWKAGJKMOGS8G8IQP" hidden="1">Analysis Report All [19]Items!$H$5:$I$5</definedName>
    <definedName name="BExSC9M5284JE078CHDC6QAWLJYZ" localSheetId="18" hidden="1">Analysis Report All [19]Items!$D$3:$E$3</definedName>
    <definedName name="BExSC9M5284JE078CHDC6QAWLJYZ" hidden="1">Analysis Report All [19]Items!$D$3:$E$3</definedName>
    <definedName name="BExSCCGOT0EYGT1YC3ZU1Q79FFG0" localSheetId="18" hidden="1">List of Journal [31]Entries!$J$9</definedName>
    <definedName name="BExSCCGOT0EYGT1YC3ZU1Q79FFG0" hidden="1">List of Journal [31]Entries!$J$9</definedName>
    <definedName name="BExSCL5FPWD8L2UGCISOJD35ACXI" localSheetId="18" hidden="1">Operating [22]Margin!$K$1</definedName>
    <definedName name="BExSCL5FPWD8L2UGCISOJD35ACXI" hidden="1">Operating [22]Margin!$K$1</definedName>
    <definedName name="BExSCMY5KYXUBIYG1HUB5AN4DVFK" localSheetId="18" hidden="1">Net [28]Sales!$B$37:$K$43</definedName>
    <definedName name="BExSCMY5KYXUBIYG1HUB5AN4DVFK" hidden="1">Net [28]Sales!$B$37:$K$43</definedName>
    <definedName name="BExSCOG41SKKG4GYU76WRWW1CTE6" hidden="1">[15]BS!#REF!</definedName>
    <definedName name="BExSCULDWWU4EJ1898H4BXIFH63U" localSheetId="18" hidden="1">Analysis Report All [19]Items!$H$5:$I$5</definedName>
    <definedName name="BExSCULDWWU4EJ1898H4BXIFH63U" hidden="1">Analysis Report All [19]Items!$H$5:$I$5</definedName>
    <definedName name="BExSCUQP84SX0B4SD4X7869FENB0" localSheetId="18" hidden="1">Group [18]EBIT!$B$33:$K$39</definedName>
    <definedName name="BExSCUQP84SX0B4SD4X7869FENB0" hidden="1">Group [18]EBIT!$B$33:$K$39</definedName>
    <definedName name="BExSD1MUJM8X92JUXFDUDYJTLDKP" localSheetId="18" hidden="1">#N/A</definedName>
    <definedName name="BExSD1MUJM8X92JUXFDUDYJTLDKP" hidden="1">#N/A</definedName>
    <definedName name="BExSD6A6NY15YSMFH51ST6XJY429" hidden="1">[15]BS!#REF!</definedName>
    <definedName name="BExSD9VH6PF6RQ135VOEE08YXPAW" hidden="1">[15]BS!#REF!</definedName>
    <definedName name="BExSDBTPF5YXEXC8BYSQGOPEOU2B" localSheetId="18" hidden="1">#N/A</definedName>
    <definedName name="BExSDBTPF5YXEXC8BYSQGOPEOU2B" hidden="1">#N/A</definedName>
    <definedName name="BExSDNTB7RHOJ3TFOR86MD02686S" localSheetId="18" hidden="1">Analysis Report All [19]Items!$H$13:$I$13</definedName>
    <definedName name="BExSDNTB7RHOJ3TFOR86MD02686S" hidden="1">Analysis Report All [19]Items!$H$13:$I$13</definedName>
    <definedName name="BExSDPRJ8BTGLJ5K10478V8JI8WJ" localSheetId="18" hidden="1">Personnel in [20]FTE!$B$11:$K$15</definedName>
    <definedName name="BExSDPRJ8BTGLJ5K10478V8JI8WJ" hidden="1">Personnel in [20]FTE!$B$11:$K$15</definedName>
    <definedName name="BExSDRPL4V5EYN211395J0TBKQ4M" hidden="1">#REF!</definedName>
    <definedName name="BExSDSWQIUCADKD8IF84P0E7R7YG" localSheetId="18" hidden="1">Net [28]Sales!$K$1</definedName>
    <definedName name="BExSDSWQIUCADKD8IF84P0E7R7YG" hidden="1">Net [28]Sales!$K$1</definedName>
    <definedName name="BExSDT20XUFXTDM37M148AXAP7HN" hidden="1">[15]BS!#REF!</definedName>
    <definedName name="BExSDVGHUOINEOYT6ELCJ21YZ9IE" localSheetId="18" hidden="1">#N/A</definedName>
    <definedName name="BExSDVGHUOINEOYT6ELCJ21YZ9IE" hidden="1">#N/A</definedName>
    <definedName name="BExSE1WEUDM5JH1CVYMPDGSW0YUV" localSheetId="18" hidden="1">Analysis Report All [19]Items!$D$14:$K$48</definedName>
    <definedName name="BExSE1WEUDM5JH1CVYMPDGSW0YUV" hidden="1">Analysis Report All [19]Items!$D$14:$K$48</definedName>
    <definedName name="BExSE3P4VMYMKGINI49Z0NT5P28B" hidden="1">#REF!</definedName>
    <definedName name="BExSE755EBYVIQN8HKIK31MF3QNW" hidden="1">#REF!</definedName>
    <definedName name="BExSEC8KR4AG3EFTVO6C02VXFTNG" localSheetId="18" hidden="1">Analysis Report All [19]Items!$J$14</definedName>
    <definedName name="BExSEC8KR4AG3EFTVO6C02VXFTNG" hidden="1">Analysis Report All [19]Items!$J$14</definedName>
    <definedName name="BExSEKBVTT5HQ51RA1A8F3FP110I" localSheetId="18" hidden="1">Operating [17]Profit!$K$1</definedName>
    <definedName name="BExSEKBVTT5HQ51RA1A8F3FP110I" hidden="1">Operating [17]Profit!$K$1</definedName>
    <definedName name="BExSEP4JMSSZ0NJARFVC9YDWFOY0" localSheetId="18" hidden="1">Check Closing '[27]2007'!$D$3:$G$5</definedName>
    <definedName name="BExSEP4JMSSZ0NJARFVC9YDWFOY0" hidden="1">Check Closing '[27]2007'!$D$3:$G$5</definedName>
    <definedName name="BExSEP9UVOAI6TMXKNK587PQ3328" hidden="1">[15]BS!#REF!</definedName>
    <definedName name="BExSEQX9SR5OVZEM8NTVYF6ARAJV" localSheetId="18" hidden="1">#N/A</definedName>
    <definedName name="BExSEQX9SR5OVZEM8NTVYF6ARAJV" hidden="1">#N/A</definedName>
    <definedName name="BExSER81UOPPY3X9HFCP09D3WMDS" localSheetId="18" hidden="1">Analysis Report All [19]Items!$F$3</definedName>
    <definedName name="BExSER81UOPPY3X9HFCP09D3WMDS" hidden="1">Analysis Report All [19]Items!$F$3</definedName>
    <definedName name="BExSER82B46EILFX7SGFMDH3W6IY" localSheetId="18" hidden="1">Net [28]Sales!$B$37:$K$43</definedName>
    <definedName name="BExSER82B46EILFX7SGFMDH3W6IY" hidden="1">Net [28]Sales!$B$37:$K$43</definedName>
    <definedName name="BExSETX6RGROAX8HGGPKY8VHWXVF" localSheetId="18" hidden="1">Operating [17]Profit!$J$1</definedName>
    <definedName name="BExSETX6RGROAX8HGGPKY8VHWXVF" hidden="1">Operating [17]Profit!$J$1</definedName>
    <definedName name="BExSF07QFLZCO4P6K6QF05XG7PH1" hidden="1">[15]BS!#REF!</definedName>
    <definedName name="BExSF2RE0ZDCUSK2T0MQ3XEUSL8L" hidden="1">#REF!</definedName>
    <definedName name="BExSF3252US9TRL72TB0F5IIBD1K" localSheetId="18" hidden="1">Analysis Report All Items [23]LC!$A$22:$B$40</definedName>
    <definedName name="BExSF3252US9TRL72TB0F5IIBD1K" hidden="1">Analysis Report All Items [23]LC!$A$22:$B$40</definedName>
    <definedName name="BExSF3YP41UQFPHZAA3CLSMJS16V" localSheetId="18" hidden="1">Gross Profit [21]Bulk!$B$10:$K$20</definedName>
    <definedName name="BExSF3YP41UQFPHZAA3CLSMJS16V" hidden="1">Gross Profit [21]Bulk!$B$10:$K$20</definedName>
    <definedName name="BExSF50CUO74XVY5LQMDG6YNOEUV" localSheetId="18" hidden="1">Check Closing '[27]2007'!$D$9:$H$138</definedName>
    <definedName name="BExSF50CUO74XVY5LQMDG6YNOEUV" hidden="1">Check Closing '[27]2007'!$D$9:$H$138</definedName>
    <definedName name="BExSF5B4ZDMMTPFF41YP968V833E" hidden="1">#REF!</definedName>
    <definedName name="BExSFH59PBDV3PBQCN14WEKBPUC3" localSheetId="18" hidden="1">Analysis Report All [19]Items!$J$17</definedName>
    <definedName name="BExSFH59PBDV3PBQCN14WEKBPUC3" hidden="1">Analysis Report All [19]Items!$J$17</definedName>
    <definedName name="BExSFKANZNF1XGOJVEBDQ8WKZ09W" hidden="1">#REF!</definedName>
    <definedName name="BExSFN529O1A4J18APWWD447HLX8" localSheetId="18" hidden="1">Personnel in [20]FTE!$B$21:$K$31</definedName>
    <definedName name="BExSFN529O1A4J18APWWD447HLX8" hidden="1">Personnel in [20]FTE!$B$21:$K$31</definedName>
    <definedName name="BExSFRHLJ97WECJNQNTZU0XR4QV5" localSheetId="18" hidden="1">Gross Profit [32]PGP!$B$10</definedName>
    <definedName name="BExSFRHLJ97WECJNQNTZU0XR4QV5" hidden="1">Gross Profit [32]PGP!$B$10</definedName>
    <definedName name="BExSFUC07ZUJ1KSFR9BCCXYEBQI5" localSheetId="18" hidden="1">Operating [17]Profit!$B$11:$K$15</definedName>
    <definedName name="BExSFUC07ZUJ1KSFR9BCCXYEBQI5" hidden="1">Operating [17]Profit!$B$11:$K$15</definedName>
    <definedName name="BExSFUS9VKSWCZTKG6YZRR0KJN8F" localSheetId="18" hidden="1">Gross Profit bef. Distr. [32]PGP!$B$10</definedName>
    <definedName name="BExSFUS9VKSWCZTKG6YZRR0KJN8F" hidden="1">Gross Profit bef. Distr. [32]PGP!$B$10</definedName>
    <definedName name="BExSFV8F1DRZ9MCXDUJX3HW3F691" hidden="1">#REF!</definedName>
    <definedName name="BExSFZVOOB2C94387N1LQWFPQXH4" localSheetId="18" hidden="1">Trade Working [26]Capital!$J$1</definedName>
    <definedName name="BExSFZVOOB2C94387N1LQWFPQXH4" hidden="1">Trade Working [26]Capital!$J$1</definedName>
    <definedName name="BExSG1OFXB2E75LVE6W9NB8ZAFN9" localSheetId="18" hidden="1">#N/A</definedName>
    <definedName name="BExSG1OFXB2E75LVE6W9NB8ZAFN9" hidden="1">#N/A</definedName>
    <definedName name="BExSG5Q1GQ480ZLTQTKGQFUOA6RM" localSheetId="18" hidden="1">Analysis Report All [19]Items!$D$14:$K$48</definedName>
    <definedName name="BExSG5Q1GQ480ZLTQTKGQFUOA6RM" hidden="1">Analysis Report All [19]Items!$D$14:$K$48</definedName>
    <definedName name="BExSGE9LMAWKNHR4T1KJE47GVW8S" localSheetId="18" hidden="1">Personnel in [20]FTE!$B$21:$K$31</definedName>
    <definedName name="BExSGE9LMAWKNHR4T1KJE47GVW8S" hidden="1">Personnel in [20]FTE!$B$21:$K$31</definedName>
    <definedName name="BExSGF0I0T3PRPN2EOICAXQQIVAH" localSheetId="18" hidden="1">Balance [25]Sheet!$B$11:$K$21</definedName>
    <definedName name="BExSGF0I0T3PRPN2EOICAXQQIVAH" hidden="1">Balance [25]Sheet!$B$11:$K$21</definedName>
    <definedName name="BExSGR030TCTYJGLD7SU0OK09E7V" localSheetId="18" hidden="1">Check Closing '[27]2007'!$A$20:$B$23</definedName>
    <definedName name="BExSGR030TCTYJGLD7SU0OK09E7V" hidden="1">Check Closing '[27]2007'!$A$20:$B$23</definedName>
    <definedName name="BExSGVSP32O738LXNGLMQD1SSPL2" localSheetId="18" hidden="1">Check Closing '[27]2007'!$A$16:$B$16</definedName>
    <definedName name="BExSGVSP32O738LXNGLMQD1SSPL2" hidden="1">Check Closing '[27]2007'!$A$16:$B$16</definedName>
    <definedName name="BExSGZJO4J4ZO04E2N2ECVYS9DEZ" hidden="1">[15]BS!#REF!</definedName>
    <definedName name="BExSHQD8KYLTQGDXIRKCHQQ7MKIH" hidden="1">[15]BS!#REF!</definedName>
    <definedName name="BExSHTNYIW54V5RX5TCH32J22DQV" localSheetId="18" hidden="1">Trade Working [26]Capital!$B$23:$K$33</definedName>
    <definedName name="BExSHTNYIW54V5RX5TCH32J22DQV" hidden="1">Trade Working [26]Capital!$B$23:$K$33</definedName>
    <definedName name="BExSI75HMX4S8TTMJ3V6ER7A9W58" hidden="1">#REF!</definedName>
    <definedName name="BExSIFUDNRWXWIWNGCCFOOD8WIAZ" hidden="1">[15]BS!#REF!</definedName>
    <definedName name="BExTTEZ9HQ42HTCNXMQA7G52ULV9" localSheetId="18" hidden="1">Analysis Report All [19]Items!$H$11:$I$11</definedName>
    <definedName name="BExTTEZ9HQ42HTCNXMQA7G52ULV9" hidden="1">Analysis Report All [19]Items!$H$11:$I$11</definedName>
    <definedName name="BExTTO9QYGBNDIT5NKTFF8W80B7W" localSheetId="18" hidden="1">Net [28]Sales!$B$11:$K$15</definedName>
    <definedName name="BExTTO9QYGBNDIT5NKTFF8W80B7W" hidden="1">Net [28]Sales!$B$11:$K$15</definedName>
    <definedName name="BExTUBNB3G0I31UBPLFNF2UFKBXB" localSheetId="18" hidden="1">Operating [22]Margin!$K$1</definedName>
    <definedName name="BExTUBNB3G0I31UBPLFNF2UFKBXB" hidden="1">Operating [22]Margin!$K$1</definedName>
    <definedName name="BExTUECFMCT14LU7R6DHGURGOYDK" localSheetId="18" hidden="1">Trade Working [26]Capital!$J$1:$L$1</definedName>
    <definedName name="BExTUECFMCT14LU7R6DHGURGOYDK" hidden="1">Trade Working [26]Capital!$J$1:$L$1</definedName>
    <definedName name="BExTUF8TETVUONT04W15GQCEI3HC" localSheetId="18" hidden="1">Group Balance [25]Sheet!$B$26:$K$40</definedName>
    <definedName name="BExTUF8TETVUONT04W15GQCEI3HC" hidden="1">Group Balance [25]Sheet!$B$26:$K$40</definedName>
    <definedName name="BExTUJ53ANGZ3H1KDK4CR4Q0OD6P" hidden="1">[15]BS!#REF!</definedName>
    <definedName name="BExTUPA6XOSRD4FPSCNTSLVV3A3T" localSheetId="18" hidden="1">Analysis Report All [19]Items!$H$7:$I$7</definedName>
    <definedName name="BExTUPA6XOSRD4FPSCNTSLVV3A3T" hidden="1">Analysis Report All [19]Items!$H$7:$I$7</definedName>
    <definedName name="BExTUUTVE7POYB40V8H3ARWP28K9" localSheetId="18" hidden="1">Analysis Report All [19]Items!$D$27:$K$59</definedName>
    <definedName name="BExTUUTVE7POYB40V8H3ARWP28K9" hidden="1">Analysis Report All [19]Items!$D$27:$K$59</definedName>
    <definedName name="BExTUY9WNSJ91GV8CP0SKJTEIV82" hidden="1">[15]BS!#REF!</definedName>
    <definedName name="BExTV8M7HO87RN06K5DFYDQYX7ZL" localSheetId="18" hidden="1">Check Closing '[27]2007'!$D$3:$G$5</definedName>
    <definedName name="BExTV8M7HO87RN06K5DFYDQYX7ZL" hidden="1">Check Closing '[27]2007'!$D$3:$G$5</definedName>
    <definedName name="BExTV92BFY7K9EBSLN1LF6UIZLA1" localSheetId="18" hidden="1">Net [28]Sales!$B$38:$K$44</definedName>
    <definedName name="BExTV92BFY7K9EBSLN1LF6UIZLA1" hidden="1">Net [28]Sales!$B$38:$K$44</definedName>
    <definedName name="BExTVAV1EV1YUB0MAH3B7C65N73D" localSheetId="18" hidden="1">#N/A</definedName>
    <definedName name="BExTVAV1EV1YUB0MAH3B7C65N73D" hidden="1">#N/A</definedName>
    <definedName name="BExTVGPIQZ99YFXUC8OONUX5BD42" hidden="1">[15]BS!#REF!</definedName>
    <definedName name="BExTVIT0L7J30INX6CY2ANO92UPK" hidden="1">#REF!</definedName>
    <definedName name="BExTVN5EV3J8PVOWYURQH0XF8OAX" localSheetId="18" hidden="1">Analysis Report All [19]Items!$H$8:$I$8</definedName>
    <definedName name="BExTVN5EV3J8PVOWYURQH0XF8OAX" hidden="1">Analysis Report All [19]Items!$H$8:$I$8</definedName>
    <definedName name="BExTVXHPMMOTGCX5CXTH7V0PSXBJ" localSheetId="18" hidden="1">Analysis Report All [19]Items!$D$12:$K$42</definedName>
    <definedName name="BExTVXHPMMOTGCX5CXTH7V0PSXBJ" hidden="1">Analysis Report All [19]Items!$D$12:$K$42</definedName>
    <definedName name="BExTW1E0O25HDI8ZF5MQ15CG9E9L" localSheetId="18" hidden="1">Analysis Report All [19]Items!$A$22:$B$40</definedName>
    <definedName name="BExTW1E0O25HDI8ZF5MQ15CG9E9L" hidden="1">Analysis Report All [19]Items!$A$22:$B$40</definedName>
    <definedName name="BExTW3S73S962Q052JE3NDBCRVKR" localSheetId="18" hidden="1">Group Operating [17]Profit!$B$19:$K$29</definedName>
    <definedName name="BExTW3S73S962Q052JE3NDBCRVKR" hidden="1">Group Operating [17]Profit!$B$19:$K$29</definedName>
    <definedName name="BExTW3XMM452HZSKUHDTQP5MNQN8" hidden="1">#REF!</definedName>
    <definedName name="BExTW5FKMXO4X1D2RHPFD267AD94" localSheetId="18" hidden="1">Net Sales [21]Bulk!$B$11:$K$21</definedName>
    <definedName name="BExTW5FKMXO4X1D2RHPFD267AD94" hidden="1">Net Sales [21]Bulk!$B$11:$K$21</definedName>
    <definedName name="BExTWI0Q8AWXUA3ZN7I5V3QK2KM1" hidden="1">[15]BS!#REF!</definedName>
    <definedName name="BExTWM2B9L2YWLF2SJJB9OANR7ZJ" localSheetId="18" hidden="1">Analysis Report All [19]Items!$D$27:$K$56</definedName>
    <definedName name="BExTWM2B9L2YWLF2SJJB9OANR7ZJ" hidden="1">Analysis Report All [19]Items!$D$27:$K$56</definedName>
    <definedName name="BExTWN9N1TYU24UPWSTVNQMG7OKO" localSheetId="18" hidden="1">Operating [17]Profit!$B$11:$K$16</definedName>
    <definedName name="BExTWN9N1TYU24UPWSTVNQMG7OKO" hidden="1">Operating [17]Profit!$B$11:$K$16</definedName>
    <definedName name="BExTWNPQODGCUN34YTRP7LB7EQIA" localSheetId="18" hidden="1">Check Closing '[27]2007'!$D$3:$I$8</definedName>
    <definedName name="BExTWNPQODGCUN34YTRP7LB7EQIA" hidden="1">Check Closing '[27]2007'!$D$3:$I$8</definedName>
    <definedName name="BExTWQPN7AQCJ4QBZ0BNYO0AOVSD" localSheetId="18" hidden="1">Analysis Report All [19]Items!$H$10:$I$10</definedName>
    <definedName name="BExTWQPN7AQCJ4QBZ0BNYO0AOVSD" hidden="1">Analysis Report All [19]Items!$H$10:$I$10</definedName>
    <definedName name="BExTWU5NRP5G3XOKTDHBPXUBG8A1" localSheetId="18" hidden="1">Business EBIT [21]Bulk!$B$10:$K$20</definedName>
    <definedName name="BExTWU5NRP5G3XOKTDHBPXUBG8A1" hidden="1">Business EBIT [21]Bulk!$B$10:$K$20</definedName>
    <definedName name="BExTWVT1NNGGVJY7QO1LBOP4FRCZ" localSheetId="18" hidden="1">Net [28]Sales!$B$11:$K$15</definedName>
    <definedName name="BExTWVT1NNGGVJY7QO1LBOP4FRCZ" hidden="1">Net [28]Sales!$B$11:$K$15</definedName>
    <definedName name="BExTWW3VY0VTHV78RYI9NHQA4K12" localSheetId="18" hidden="1">Order [16]Intake!$B$11:$K$20</definedName>
    <definedName name="BExTWW3VY0VTHV78RYI9NHQA4K12" hidden="1">Order [16]Intake!$B$11:$K$20</definedName>
    <definedName name="BExTX476KI0RNB71XI5TYMANSGBG" hidden="1">[15]BS!#REF!</definedName>
    <definedName name="BExTXLQAOQQJ3VNPAZHBTRTEYO2O" localSheetId="18" hidden="1">Net [28]Sales!$K$1</definedName>
    <definedName name="BExTXLQAOQQJ3VNPAZHBTRTEYO2O" hidden="1">Net [28]Sales!$K$1</definedName>
    <definedName name="BExTXRVDRQ1EWAQ6FYLKDLCRYSND" localSheetId="18" hidden="1">#N/A</definedName>
    <definedName name="BExTXRVDRQ1EWAQ6FYLKDLCRYSND" hidden="1">#N/A</definedName>
    <definedName name="BExTXWO86G7CBV0U49AXE2VIWL22" localSheetId="18" hidden="1">Operating [17]Profit!$K$1</definedName>
    <definedName name="BExTXWO86G7CBV0U49AXE2VIWL22" hidden="1">Operating [17]Profit!$K$1</definedName>
    <definedName name="BExTY6UWCMSCWAG7FT0I9S7WPU57" localSheetId="18" hidden="1">Balance [25]Sheet!$B$11:$K$21</definedName>
    <definedName name="BExTY6UWCMSCWAG7FT0I9S7WPU57" hidden="1">Balance [25]Sheet!$B$11:$K$21</definedName>
    <definedName name="BExTY7LWWYUBICRUW6U1LNF5UA8U" localSheetId="18" hidden="1">List of Journal [31]Entries!$H$8:$I$8</definedName>
    <definedName name="BExTY7LWWYUBICRUW6U1LNF5UA8U" hidden="1">List of Journal [31]Entries!$H$8:$I$8</definedName>
    <definedName name="BExTYCJX1GA6S8ZCF8HSXC4MNBKH" hidden="1">#REF!</definedName>
    <definedName name="BExTYJ592MG49NLW30S3RLLQWHTR" hidden="1">#REF!</definedName>
    <definedName name="BExTYJQUWKU5RJQ8VLSZ4QKFMNOR" hidden="1">#REF!</definedName>
    <definedName name="BExTYL8SF9GS0XJXI8MYCPRZ5SXX" localSheetId="18" hidden="1">#N/A</definedName>
    <definedName name="BExTYL8SF9GS0XJXI8MYCPRZ5SXX" hidden="1">#N/A</definedName>
    <definedName name="BExTYLP269D2NA5ASMAELCNYDVTX" localSheetId="18" hidden="1">Operating [22]Margin!$B$21:$K$25</definedName>
    <definedName name="BExTYLP269D2NA5ASMAELCNYDVTX" hidden="1">Operating [22]Margin!$B$21:$K$25</definedName>
    <definedName name="BExTYNSLAKRECYQ82XOCX55IQKL9" localSheetId="18" hidden="1">Operating [22]Margin!$K$1</definedName>
    <definedName name="BExTYNSLAKRECYQ82XOCX55IQKL9" hidden="1">Operating [22]Margin!$K$1</definedName>
    <definedName name="BExTYPLA9N640MFRJJQPKXT7P88M" hidden="1">[15]BS!#REF!</definedName>
    <definedName name="BExTYQSHNQNDU26VRF0AG6T425M6" localSheetId="18" hidden="1">Gross Profit [36]Electronics!$B$10</definedName>
    <definedName name="BExTYQSHNQNDU26VRF0AG6T425M6" hidden="1">Gross Profit [36]Electronics!$B$10</definedName>
    <definedName name="BExTYT1BSTOHB4186SGMSW29UZKD" localSheetId="18" hidden="1">Net [28]Sales!$K$1</definedName>
    <definedName name="BExTYT1BSTOHB4186SGMSW29UZKD" hidden="1">Net [28]Sales!$K$1</definedName>
    <definedName name="BExTYTS6VBKY2WQXWKYA1FBQ67EE" hidden="1">#REF!</definedName>
    <definedName name="BExTYVL3VJO5ML0XNJELPQ9JBTGG" localSheetId="18" hidden="1">#N/A</definedName>
    <definedName name="BExTYVL3VJO5ML0XNJELPQ9JBTGG" hidden="1">#N/A</definedName>
    <definedName name="BExTZ1VNYEVXCRLRRP56JW8RE91P" localSheetId="18" hidden="1">Analysis Report All [19]Items!$F$3</definedName>
    <definedName name="BExTZ1VNYEVXCRLRRP56JW8RE91P" hidden="1">Analysis Report All [19]Items!$F$3</definedName>
    <definedName name="BExTZ6DJZA9Y3T19CWZUJ27GLVRK" localSheetId="18" hidden="1">Analysis Report All [19]Items!$A$45:$B$97</definedName>
    <definedName name="BExTZ6DJZA9Y3T19CWZUJ27GLVRK" hidden="1">Analysis Report All [19]Items!$A$45:$B$97</definedName>
    <definedName name="BExTZ74GOVXAO94CYF4ONBCF3FLF" localSheetId="18" hidden="1">Operating [17]Profit!$K$1</definedName>
    <definedName name="BExTZ74GOVXAO94CYF4ONBCF3FLF" hidden="1">Operating [17]Profit!$K$1</definedName>
    <definedName name="BExTZ9DFQGZ2PC5WP9KES4YFEST0" localSheetId="18" hidden="1">Analysis Report All [19]Items!$D$27:$I$65</definedName>
    <definedName name="BExTZ9DFQGZ2PC5WP9KES4YFEST0" hidden="1">Analysis Report All [19]Items!$D$27:$I$65</definedName>
    <definedName name="BExTZG9MFO55NXPA9W0UUOJTX504" localSheetId="18" hidden="1">#N/A</definedName>
    <definedName name="BExTZG9MFO55NXPA9W0UUOJTX504" hidden="1">#N/A</definedName>
    <definedName name="BExTZKB6L5SXV5UN71YVTCBEIGWY" hidden="1">[15]BS!#REF!</definedName>
    <definedName name="BExTZLICVKK4NBJFEGL270GJ2VQO" hidden="1">[15]BS!#REF!</definedName>
    <definedName name="BExTZW5APRGJZYONEEH2WTHMG3O0" localSheetId="18" hidden="1">List of Journal [31]Entries!$H$9:$I$9</definedName>
    <definedName name="BExTZW5APRGJZYONEEH2WTHMG3O0" hidden="1">List of Journal [31]Entries!$H$9:$I$9</definedName>
    <definedName name="BExTZY8TDV4U7FQL7O10G6VKWKPJ" hidden="1">[15]BS!#REF!</definedName>
    <definedName name="BExU0DZ72JVS42JHY0DRPOTOLVW1" localSheetId="18" hidden="1">Net [28]Sales!$B$11:$K$15</definedName>
    <definedName name="BExU0DZ72JVS42JHY0DRPOTOLVW1" hidden="1">Net [28]Sales!$B$11:$K$15</definedName>
    <definedName name="BExU0FH5WTGW8MRFUFMDDSMJ6YQ5" hidden="1">[15]BS!#REF!</definedName>
    <definedName name="BExU0GDOIL9U33QGU9ZU3YX3V1I4" hidden="1">[15]BS!#REF!</definedName>
    <definedName name="BExU0GIYL7UX62I15KXIR5CHVOWC" localSheetId="18" hidden="1">Balance [25]Sheet!$K$1</definedName>
    <definedName name="BExU0GIYL7UX62I15KXIR5CHVOWC" hidden="1">Balance [25]Sheet!$K$1</definedName>
    <definedName name="BExU0JYYQGYJB94MSLI4C9DS4X0R" hidden="1">#REF!</definedName>
    <definedName name="BExU0MTJQPE041ZN7H8UKGV6MZT7" hidden="1">[15]BS!#REF!</definedName>
    <definedName name="BExU0UGMT4PUTV46641GNOSS8PRQ" localSheetId="18" hidden="1">Analysis Report All [19]Items!$D$3:$I$9</definedName>
    <definedName name="BExU0UGMT4PUTV46641GNOSS8PRQ" hidden="1">Analysis Report All [19]Items!$D$3:$I$9</definedName>
    <definedName name="BExU0XB6XCXI4SZ92YEUFMW4TAXF" hidden="1">[15]BS!#REF!</definedName>
    <definedName name="BExU0ZUUFYHLUK4M4E8GLGIBBNT0" hidden="1">[15]BS!#REF!</definedName>
    <definedName name="BExU147D6RPG6ZVTSXRKFSVRHSBG" hidden="1">[15]BS!#REF!</definedName>
    <definedName name="BExU165F8N49NHJOCOIN7OE9CTAN" localSheetId="18" hidden="1">Analysis Report All Items [23]LC!$A$47:$B$80</definedName>
    <definedName name="BExU165F8N49NHJOCOIN7OE9CTAN" hidden="1">Analysis Report All Items [23]LC!$A$47:$B$80</definedName>
    <definedName name="BExU17CKOR3GNIHDNVLH9L1IOJS9" hidden="1">[15]BS!#REF!</definedName>
    <definedName name="BExU17I1WYKYT84GP57YVW6JBVQU" localSheetId="18" hidden="1">Analysis Report All [19]Items!$J$9</definedName>
    <definedName name="BExU17I1WYKYT84GP57YVW6JBVQU" hidden="1">Analysis Report All [19]Items!$J$9</definedName>
    <definedName name="BExU18P6ZMN9FNAVUJ3FSMHK4FRA" hidden="1">#REF!</definedName>
    <definedName name="BExU1HU7ZOB2940QUK5PXHQ8CN45" hidden="1">#REF!</definedName>
    <definedName name="BExU1OQDRL7AT8SDZ5LH0QJSOPOJ" localSheetId="18" hidden="1">Net [28]Sales!$B$21:$K$31</definedName>
    <definedName name="BExU1OQDRL7AT8SDZ5LH0QJSOPOJ" hidden="1">Net [28]Sales!$B$21:$K$31</definedName>
    <definedName name="BExU1WZ67TLQAXJJGGR6GGGWYL8V" localSheetId="18" hidden="1">Analysis Report All [19]Items!$D$5:$F$23</definedName>
    <definedName name="BExU1WZ67TLQAXJJGGR6GGGWYL8V" hidden="1">Analysis Report All [19]Items!$D$5:$F$23</definedName>
    <definedName name="BExU2161SL5P1JAAA85WO4BUXHGY" localSheetId="18" hidden="1">Analysis Report All [19]Items!$D$12</definedName>
    <definedName name="BExU2161SL5P1JAAA85WO4BUXHGY" hidden="1">Analysis Report All [19]Items!$D$12</definedName>
    <definedName name="BExU26V25O70GWYHEZ67AD63CKYR" localSheetId="18" hidden="1">Analysis Report All [19]Items!$A$55:$B$85</definedName>
    <definedName name="BExU26V25O70GWYHEZ67AD63CKYR" hidden="1">Analysis Report All [19]Items!$A$55:$B$85</definedName>
    <definedName name="BExU27WXDLVLXFSLZ85N4TTEF6EL" localSheetId="18" hidden="1">Balance [25]Sheet!$B$11:$K$21</definedName>
    <definedName name="BExU27WXDLVLXFSLZ85N4TTEF6EL" hidden="1">Balance [25]Sheet!$B$11:$K$21</definedName>
    <definedName name="BExU2IEJWSHVQK1KKPLJOBPK586W" localSheetId="18" hidden="1">Analysis Report All Items [23]LC!$J$5</definedName>
    <definedName name="BExU2IEJWSHVQK1KKPLJOBPK586W" hidden="1">Analysis Report All Items [23]LC!$J$5</definedName>
    <definedName name="BExU2TXVT25ZTOFQAF6CM53Z1RLF" hidden="1">[15]BS!#REF!</definedName>
    <definedName name="BExU2VFU6W8UF37Q4XM7GJRUVTAC" localSheetId="18" hidden="1">Operating [22]Margin!$B$11:$K$16</definedName>
    <definedName name="BExU2VFU6W8UF37Q4XM7GJRUVTAC" hidden="1">Operating [22]Margin!$B$11:$K$16</definedName>
    <definedName name="BExU3BRSCW1ZMRLR205L6NVK9B74" localSheetId="18" hidden="1">Analysis Report All [19]Items!$A$20:$B$40</definedName>
    <definedName name="BExU3BRSCW1ZMRLR205L6NVK9B74" hidden="1">Analysis Report All [19]Items!$A$20:$B$40</definedName>
    <definedName name="BExU3CIU2M9XVQKO2MFUIDYEZ9CZ" localSheetId="18" hidden="1">Trade Working [26]Capital!$K$1</definedName>
    <definedName name="BExU3CIU2M9XVQKO2MFUIDYEZ9CZ" hidden="1">Trade Working [26]Capital!$K$1</definedName>
    <definedName name="BExU3GKKXOPY5NP2WIYC2PMDM0FG" localSheetId="18" hidden="1">Order [16]Intake!$K$1</definedName>
    <definedName name="BExU3GKKXOPY5NP2WIYC2PMDM0FG" hidden="1">Order [16]Intake!$K$1</definedName>
    <definedName name="BExU3JKB7VZN36WVWCHY39DXOQDQ" localSheetId="18" hidden="1">Analysis Report All [19]Items!$H$7:$I$7</definedName>
    <definedName name="BExU3JKB7VZN36WVWCHY39DXOQDQ" hidden="1">Analysis Report All [19]Items!$H$7:$I$7</definedName>
    <definedName name="BExU3MV05C0GTEIWCYYEG0X5C8PC" localSheetId="18" hidden="1">Analysis Report All [19]Items!$J$10</definedName>
    <definedName name="BExU3MV05C0GTEIWCYYEG0X5C8PC" hidden="1">Analysis Report All [19]Items!$J$10</definedName>
    <definedName name="BExU3RT2SYWFIE65PVMVSERQ4VX1" localSheetId="18" hidden="1">Group [34]ROCE!$B$19:$K$29</definedName>
    <definedName name="BExU3RT2SYWFIE65PVMVSERQ4VX1" hidden="1">Group [34]ROCE!$B$19:$K$29</definedName>
    <definedName name="BExU401R18N6XKZKL7CNFOZQCM14" hidden="1">[15]BS!#REF!</definedName>
    <definedName name="BExU42QVGY7TK39W1BIN6CDRG2OE" hidden="1">[15]BS!#REF!</definedName>
    <definedName name="BExU47OZMS6TCWMEHHF0UCSFLLPI" hidden="1">[15]BS!#REF!</definedName>
    <definedName name="BExU4D36E8TXN0M8KSNGEAFYP4DQ" hidden="1">[15]BS!#REF!</definedName>
    <definedName name="BExU4I14K3Q2H9KHHMFM8MW9HIDY" localSheetId="18" hidden="1">#N/A</definedName>
    <definedName name="BExU4I14K3Q2H9KHHMFM8MW9HIDY" hidden="1">#N/A</definedName>
    <definedName name="BExU4J8AE30YYYXGHFAVS0JG3VWY" localSheetId="18" hidden="1">Net [28]Sales!$B$22:$K$32</definedName>
    <definedName name="BExU4J8AE30YYYXGHFAVS0JG3VWY" hidden="1">Net [28]Sales!$B$22:$K$32</definedName>
    <definedName name="BExU4VTG20H9YLXEENVJS8Z9OGTV" localSheetId="18" hidden="1">Operating [17]Profit!$B$11:$K$16</definedName>
    <definedName name="BExU4VTG20H9YLXEENVJS8Z9OGTV" hidden="1">Operating [17]Profit!$B$11:$K$16</definedName>
    <definedName name="BExU4XM73BXL1T81EM57O51VETJK" localSheetId="18" hidden="1">Analysis Report All [19]Items!$J$5</definedName>
    <definedName name="BExU4XM73BXL1T81EM57O51VETJK" hidden="1">Analysis Report All [19]Items!$J$5</definedName>
    <definedName name="BExU50WVBDVQUO3OP3AG78JYLCFK" localSheetId="18" hidden="1">Business EBIT [32]PGP!$B$10</definedName>
    <definedName name="BExU50WVBDVQUO3OP3AG78JYLCFK" hidden="1">Business EBIT [32]PGP!$B$10</definedName>
    <definedName name="BExU571Z6YGW78FJAH5FH1IXLN06" localSheetId="18" hidden="1">Group [24]Headcount!$B$10:$K$14</definedName>
    <definedName name="BExU571Z6YGW78FJAH5FH1IXLN06" hidden="1">Group [24]Headcount!$B$10:$K$14</definedName>
    <definedName name="BExU5G1N473ML2LW2IDFLP2LF148" hidden="1">[15]BS!#REF!</definedName>
    <definedName name="BExU5HP2T0IM35AHAIRJ2IWASX05" localSheetId="18" hidden="1">Net [28]Sales!$B$37:$K$43</definedName>
    <definedName name="BExU5HP2T0IM35AHAIRJ2IWASX05" hidden="1">Net [28]Sales!$B$37:$K$43</definedName>
    <definedName name="BExU5KOZ7VSM40R9A7M38BYNWEM7"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8" hidden="1">Net [28]Sales!$B$21:$K$31</definedName>
    <definedName name="BExU63KPQ7A4AG0O1NOR10N9FYDS" hidden="1">Net [28]Sales!$B$21:$K$31</definedName>
    <definedName name="BExU66PWVT6WUJJ7ILRSMZS0ZNAS" hidden="1">#REF!</definedName>
    <definedName name="BExU6A5Y4BMLRXK7YUW0GE30QZ4P" hidden="1">#REF!</definedName>
    <definedName name="BExU6FEU1MRHU98R9YOJC5OKUJ6L" hidden="1">[15]BS!#REF!</definedName>
    <definedName name="BExU6J0BFY0SF0UZCFZVZDUQUPW3" localSheetId="18" hidden="1">Order [16]Intake!$K$1</definedName>
    <definedName name="BExU6J0BFY0SF0UZCFZVZDUQUPW3" hidden="1">Order [16]Intake!$K$1</definedName>
    <definedName name="BExU6Y54W2NUUUMUPJF3HTQRHA73" hidden="1">#REF!</definedName>
    <definedName name="BExU73JC3BPG6U7J2TODAKUAYR7B" localSheetId="18" hidden="1">Operating [22]Margin!$B$21:$J$22</definedName>
    <definedName name="BExU73JC3BPG6U7J2TODAKUAYR7B" hidden="1">Operating [22]Margin!$B$21:$J$22</definedName>
    <definedName name="BExU7BBTUF8BQ42DSGM94X5TG5GF" hidden="1">[15]BS!#REF!</definedName>
    <definedName name="BExU7JF6RWCVLQGRN2797XGT2E2Y" hidden="1">#REF!</definedName>
    <definedName name="BExU7MF1ZVPDHOSMCAXOSYICHZ4I" hidden="1">[15]BS!#REF!</definedName>
    <definedName name="BExU7Q0JS9YIUKUPNSSAIDK2KJAV" hidden="1">[15]BS!#REF!</definedName>
    <definedName name="BExU7UT5W8QDP0JDFX7MY2D52O7V" localSheetId="18" hidden="1">Analysis Report All [19]Items!$H$10:$I$10</definedName>
    <definedName name="BExU7UT5W8QDP0JDFX7MY2D52O7V" hidden="1">Analysis Report All [19]Items!$H$10:$I$10</definedName>
    <definedName name="BExU831T9KPZHO7ZDUQAH6PDJXF4" localSheetId="18" hidden="1">Operating [22]Margin!$K$1</definedName>
    <definedName name="BExU831T9KPZHO7ZDUQAH6PDJXF4" hidden="1">Operating [22]Margin!$K$1</definedName>
    <definedName name="BExU837ADAU35QTPARVZSC3ZPQEO" localSheetId="18" hidden="1">#N/A</definedName>
    <definedName name="BExU837ADAU35QTPARVZSC3ZPQEO" hidden="1">#N/A</definedName>
    <definedName name="BExU848Z3JZJ80K3BW91CRHUZWEA" hidden="1">#REF!</definedName>
    <definedName name="BExU84P7N8K0Z1ZVQBBIWFQ79U6Q" hidden="1">#REF!</definedName>
    <definedName name="BExU85LMUHRUOR4R6FGD60LWJK09" hidden="1">#REF!</definedName>
    <definedName name="BExU8DZQB2DU8S0ZTBVF6ALSJEIW" localSheetId="18" hidden="1">Net [28]Sales!$B$38:$K$44</definedName>
    <definedName name="BExU8DZQB2DU8S0ZTBVF6ALSJEIW" hidden="1">Net [28]Sales!$B$38:$K$44</definedName>
    <definedName name="BExU8GE0NNPXA93ERMR7VSC6BAK4" localSheetId="18" hidden="1">#N/A</definedName>
    <definedName name="BExU8GE0NNPXA93ERMR7VSC6BAK4" hidden="1">#N/A</definedName>
    <definedName name="BExU8IMW2TWD6PQ9AN6OPIV8F2VT" localSheetId="18" hidden="1">Group Balance [25]Sheet!$B$10:$K$20</definedName>
    <definedName name="BExU8IMW2TWD6PQ9AN6OPIV8F2VT" hidden="1">Group Balance [25]Sheet!$B$10:$K$20</definedName>
    <definedName name="BExU8K4TK0R419JO0X8HQE9JQK9T" localSheetId="18" hidden="1">Trade Working [26]Capital!$B$23:$K$33</definedName>
    <definedName name="BExU8K4TK0R419JO0X8HQE9JQK9T" hidden="1">Trade Working [26]Capital!$B$23:$K$33</definedName>
    <definedName name="BExU8K4UHY2KJAKCQXE5GNEN8LYL" localSheetId="18" hidden="1">#N/A</definedName>
    <definedName name="BExU8K4UHY2KJAKCQXE5GNEN8LYL" hidden="1">#N/A</definedName>
    <definedName name="BExU8NKZHZOXVI63X1HGT9RUZ5EJ" localSheetId="18" hidden="1">Gross Profit bef. Distr. [21]Bulk!$B$8:$K$18</definedName>
    <definedName name="BExU8NKZHZOXVI63X1HGT9RUZ5EJ" hidden="1">Gross Profit bef. Distr. [21]Bulk!$B$8:$K$18</definedName>
    <definedName name="BExU8QFFHVVF1N4CO3YWAZBZZH7X" localSheetId="18" hidden="1">Analysis Report All [19]Items!$J$12</definedName>
    <definedName name="BExU8QFFHVVF1N4CO3YWAZBZZH7X" hidden="1">Analysis Report All [19]Items!$J$12</definedName>
    <definedName name="BExU8UX9JX3XLB47YZ8GFXE0V7R2" hidden="1">[15]BS!#REF!</definedName>
    <definedName name="BExU8Y2MYOAPATTQVZ156EBBT0TU" hidden="1">#REF!</definedName>
    <definedName name="BExU91DC3DGKPZD6LTER2IRTF89C" hidden="1">[15]BS!#REF!</definedName>
    <definedName name="BExU92EZPATFG3ZGA74CPYYF3E1S" hidden="1">#REF!</definedName>
    <definedName name="BExU96M1J7P9DZQ3S9H0C12KGYTW" hidden="1">[15]BS!#REF!</definedName>
    <definedName name="BExU9EELJ6GJBGY0Z581THISALPG" hidden="1">[15]BS!#REF!</definedName>
    <definedName name="BExU9F05OR1GZ3057R6UL3WPEIYI" hidden="1">[15]BS!#REF!</definedName>
    <definedName name="BExU9KUII8IC5UUONN3OYZL8NN51" localSheetId="18" hidden="1">#N/A</definedName>
    <definedName name="BExU9KUII8IC5UUONN3OYZL8NN51" hidden="1">#N/A</definedName>
    <definedName name="BExU9LG29XU2K1GNKRO4438JYQZE" hidden="1">[15]BS!#REF!</definedName>
    <definedName name="BExU9RW36I5Z6JIXUIUB3PJH86LT" hidden="1">[15]BS!#REF!</definedName>
    <definedName name="BExUA0VSD6X1BA8UJ3FL4T838OFQ" localSheetId="18" hidden="1">Analysis Report All [19]Items!$H$17:$I$17</definedName>
    <definedName name="BExUA0VSD6X1BA8UJ3FL4T838OFQ" hidden="1">Analysis Report All [19]Items!$H$17:$I$17</definedName>
    <definedName name="BExUA28AO7OWDG3H23Q0CL4B7BHW" hidden="1">[15]BS!#REF!</definedName>
    <definedName name="BExUA3Q7LCHMSKOYTUMH8XCAXNPV" localSheetId="18" hidden="1">Operating [17]Profit!$B$22:$K$32</definedName>
    <definedName name="BExUA3Q7LCHMSKOYTUMH8XCAXNPV" hidden="1">Operating [17]Profit!$B$22:$K$32</definedName>
    <definedName name="BExUA64K3E5CJNPJGJ3O6CULFWT6" hidden="1">#REF!</definedName>
    <definedName name="BExUA6A0XQBP9IWSSMKTPNOYDF8K" hidden="1">#REF!</definedName>
    <definedName name="BExUA6Q4K25VH452AQ3ZIRBCMS61" hidden="1">[15]BS!#REF!</definedName>
    <definedName name="BExUAB7Z48B0PL2BMJG14NTSZN7N" localSheetId="18" hidden="1">Operating [22]Margin!$B$22:$K$32</definedName>
    <definedName name="BExUAB7Z48B0PL2BMJG14NTSZN7N" hidden="1">Operating [22]Margin!$B$22:$K$32</definedName>
    <definedName name="BExUABTIV2VOBM9132MXDNCHKZCP" localSheetId="18" hidden="1">List of Journal [31]Entries!$A$20:$B$51</definedName>
    <definedName name="BExUABTIV2VOBM9132MXDNCHKZCP" hidden="1">List of Journal [31]Entries!$A$20:$B$51</definedName>
    <definedName name="BExUAGM708DBKFKPCC7YGVDYVEG8" localSheetId="18" hidden="1">Order [16]Intake!$B$11</definedName>
    <definedName name="BExUAGM708DBKFKPCC7YGVDYVEG8" hidden="1">Order [16]Intake!$B$11</definedName>
    <definedName name="BExUAI446BSJ9P78S2R4JM5EUPUZ" localSheetId="18" hidden="1">#N/A</definedName>
    <definedName name="BExUAI446BSJ9P78S2R4JM5EUPUZ" hidden="1">#N/A</definedName>
    <definedName name="BExUAIPPZ7SSY4UI4VF5UTRJHH9W" localSheetId="18" hidden="1">Analysis Report All [19]Items!$J$10</definedName>
    <definedName name="BExUAIPPZ7SSY4UI4VF5UTRJHH9W" hidden="1">Analysis Report All [19]Items!$J$10</definedName>
    <definedName name="BExUATSXQDMVPFR8UJNONZHB4KL8" localSheetId="18" hidden="1">Analysis Report All [19]Items!$D$5:$I$11</definedName>
    <definedName name="BExUATSXQDMVPFR8UJNONZHB4KL8" hidden="1">Analysis Report All [19]Items!$D$5:$I$11</definedName>
    <definedName name="BExUAX8WS5OPVLCDXRGKTU2QMTFO" hidden="1">[15]BS!#REF!</definedName>
    <definedName name="BExUAZ751GWMSO1WPAYK05PR6LE8" hidden="1">#REF!</definedName>
    <definedName name="BExUB2SLO1MKIPK8W2E7XRTLA854" localSheetId="18" hidden="1">Operating [17]Profit!$B$11:$K$15</definedName>
    <definedName name="BExUB2SLO1MKIPK8W2E7XRTLA854" hidden="1">Operating [17]Profit!$B$11:$K$15</definedName>
    <definedName name="BExUB7L9DEOL3AKG4XJXAOLBEXLT" hidden="1">#REF!</definedName>
    <definedName name="BExUBB6PY297CQDREHSYRFLM48ZE" localSheetId="18" hidden="1">Net [28]Sales!$B$22:$K$32</definedName>
    <definedName name="BExUBB6PY297CQDREHSYRFLM48ZE" hidden="1">Net [28]Sales!$B$22:$K$32</definedName>
    <definedName name="BExUBBC13B5UGO9J8SE049JMSP6W" localSheetId="18" hidden="1">Business EBIT [21]Bulk!$B$10:$K$20</definedName>
    <definedName name="BExUBBC13B5UGO9J8SE049JMSP6W" hidden="1">Business EBIT [21]Bulk!$B$10:$K$20</definedName>
    <definedName name="BExUBBMU1OAQ6IU51HL3X67YOLFK" localSheetId="18" hidden="1">Analysis Report All [19]Items!$D$3:$E$3</definedName>
    <definedName name="BExUBBMU1OAQ6IU51HL3X67YOLFK" hidden="1">Analysis Report All [19]Items!$D$3:$E$3</definedName>
    <definedName name="BExUBC345OPYLKBF6QVV4NI6A718" localSheetId="18" hidden="1">Personnel in [20]FTE!$K$1</definedName>
    <definedName name="BExUBC345OPYLKBF6QVV4NI6A718" hidden="1">Personnel in [20]FTE!$K$1</definedName>
    <definedName name="BExUBCDVZIEA7YT0LPSMHL5ZSERQ" hidden="1">[15]BS!#REF!</definedName>
    <definedName name="BExUBHXEAIJR78HLKRM8LYO7W3EZ" localSheetId="18" hidden="1">Trade Working [26]Capital!$B$11:$K$17</definedName>
    <definedName name="BExUBHXEAIJR78HLKRM8LYO7W3EZ" hidden="1">Trade Working [26]Capital!$B$11:$K$17</definedName>
    <definedName name="BExUBI86BDPZ2OQX098L2GTOJFEV" localSheetId="18" hidden="1">Check Closing '[27]2007'!$A$20:$B$23</definedName>
    <definedName name="BExUBI86BDPZ2OQX098L2GTOJFEV" hidden="1">Check Closing '[27]2007'!$A$20:$B$23</definedName>
    <definedName name="BExUBKXB1Z21U21VEE5PMY1PB9A6" hidden="1">[15]BS!#REF!</definedName>
    <definedName name="BExUBLOD7HO2EH0OU2V1LJBVZ5B3" hidden="1">#REF!</definedName>
    <definedName name="BExUBMKK1UQGVODTVO6W8Y7POTLF" localSheetId="18" hidden="1">Analysis Report All [19]Items!$A$47:$B$76</definedName>
    <definedName name="BExUBMKK1UQGVODTVO6W8Y7POTLF" hidden="1">Analysis Report All [19]Items!$A$47:$B$76</definedName>
    <definedName name="BExUBNX6U0GQJ3WPGQ0PANJCY76G" hidden="1">#REF!</definedName>
    <definedName name="BExUBW5ZRJ11XGBJMOTEOUTIPLS5" localSheetId="18" hidden="1">Analysis Report All [19]Items!$J$10</definedName>
    <definedName name="BExUBW5ZRJ11XGBJMOTEOUTIPLS5" hidden="1">Analysis Report All [19]Items!$J$10</definedName>
    <definedName name="BExUBWBAXEYE0U2PA7NDT0LR8VFU" localSheetId="18" hidden="1">Div Engineering Order [16]Intake!$B$10:$K$19</definedName>
    <definedName name="BExUBWBAXEYE0U2PA7NDT0LR8VFU" hidden="1">Div Engineering Order [16]Intake!$B$10:$K$19</definedName>
    <definedName name="BExUBYPMY6F4808YM7GG6C511AM1" hidden="1">#REF!</definedName>
    <definedName name="BExUC8WH8TCKBB5313JGYYQ1WFLT" hidden="1">[15]BS!#REF!</definedName>
    <definedName name="BExUCFCDK6SPH86I6STXX8X3WMC4" hidden="1">[15]BS!#REF!</definedName>
    <definedName name="BExUCFSNFG9HYE6D9T3Z2WGAMF72" localSheetId="18" hidden="1">Analysis Report All [19]Items!$H$7:$I$7</definedName>
    <definedName name="BExUCFSNFG9HYE6D9T3Z2WGAMF72" hidden="1">Analysis Report All [19]Items!$H$7:$I$7</definedName>
    <definedName name="BExUCMJCEIRE2H9P8XLZDGHJGQBJ" localSheetId="18" hidden="1">#N/A</definedName>
    <definedName name="BExUCMJCEIRE2H9P8XLZDGHJGQBJ" hidden="1">#N/A</definedName>
    <definedName name="BExUCPJ86CHM2YCIUCT1O5PVLBFO" hidden="1">#REF!</definedName>
    <definedName name="BExUCPJ9BBAQ6BQIT56Y5B0D4255" localSheetId="18" hidden="1">Group Net [28]Sales!$B$19:$K$29</definedName>
    <definedName name="BExUCPJ9BBAQ6BQIT56Y5B0D4255" hidden="1">Group Net [28]Sales!$B$19:$K$29</definedName>
    <definedName name="BExUCPTZH6KFDGF0260X45Z8O7KY" localSheetId="18" hidden="1">Analysis Report All [19]Items!$J$13</definedName>
    <definedName name="BExUCPTZH6KFDGF0260X45Z8O7KY" hidden="1">Analysis Report All [19]Items!$J$13</definedName>
    <definedName name="BExUCPZH85ZA47SGAIR321ZA6N6S" localSheetId="18" hidden="1">Analysis Report All [19]Items!$A$50:$B$122</definedName>
    <definedName name="BExUCPZH85ZA47SGAIR321ZA6N6S" hidden="1">Analysis Report All [19]Items!$A$50:$B$122</definedName>
    <definedName name="BExUCRS8FVW21IWTA0O9LRZPFC5E" hidden="1">#REF!</definedName>
    <definedName name="BExUCWFDPXU5ZNG2PUNHWVV47ZPT" localSheetId="18" hidden="1">Gross Profit [32]PGP!$B$27</definedName>
    <definedName name="BExUCWFDPXU5ZNG2PUNHWVV47ZPT" hidden="1">Gross Profit [32]PGP!$B$27</definedName>
    <definedName name="BExUD47VNV5SC1M2XPN83MRFE927" localSheetId="18" hidden="1">Order [16]Intake!$K$1</definedName>
    <definedName name="BExUD47VNV5SC1M2XPN83MRFE927" hidden="1">Order [16]Intake!$K$1</definedName>
    <definedName name="BExUDGIAEM64ERZ586D4YI8HHN4O" localSheetId="18" hidden="1">Analysis Report All [19]Items!$H$9:$I$9</definedName>
    <definedName name="BExUDGIAEM64ERZ586D4YI8HHN4O" hidden="1">Analysis Report All [19]Items!$H$9:$I$9</definedName>
    <definedName name="BExUDI5PB1YFLBHOFZU9Y0S6NL30" hidden="1">#REF!</definedName>
    <definedName name="BExUDIWLD6NHTK3W4VMZZZH8O2X1" hidden="1">#REF!</definedName>
    <definedName name="BExUDO01U3196B6N3MS5JEHWIRM0" hidden="1">#REF!</definedName>
    <definedName name="BExUE5OMJHOH7OG74RFHMLOBW5QU" hidden="1">[15]BS!#REF!</definedName>
    <definedName name="BExUE7S5IH309II6XUTEV27523Q6" hidden="1">#REF!</definedName>
    <definedName name="BExUEFKOQWXXGRNLAOJV2BJ66UB8" hidden="1">[15]BS!#REF!</definedName>
    <definedName name="BExUEXUUPD79K9HR9CW21MERZPUZ" hidden="1">#REF!</definedName>
    <definedName name="BExVPRLJ9I6RX45EDVFSQGCPJSOK" hidden="1">[15]BS!#REF!</definedName>
    <definedName name="BExVQ7HCQC6IBB27N8KO4U1GWWJA" localSheetId="18" hidden="1">Analysis Report All [19]Items!$A$47:$B$80</definedName>
    <definedName name="BExVQ7HCQC6IBB27N8KO4U1GWWJA" hidden="1">Analysis Report All [19]Items!$A$47:$B$80</definedName>
    <definedName name="BExVQLVA7BO97390LJPO428R9IEJ" localSheetId="18" hidden="1">#N/A</definedName>
    <definedName name="BExVQLVA7BO97390LJPO428R9IEJ" hidden="1">#N/A</definedName>
    <definedName name="BExVQUUYIFL0M69I8K80AK9MX7WD" localSheetId="18" hidden="1">Analysis Report All [19]Items!$J$16</definedName>
    <definedName name="BExVQUUYIFL0M69I8K80AK9MX7WD" hidden="1">Analysis Report All [19]Items!$J$16</definedName>
    <definedName name="BExVQWCWITRADKYJQX3JQAKLKVDY" localSheetId="18" hidden="1">Balance [25]Sheet!$B$27:$K$41</definedName>
    <definedName name="BExVQWCWITRADKYJQX3JQAKLKVDY" hidden="1">Balance [25]Sheet!$B$27:$K$41</definedName>
    <definedName name="BExVR096H7I8UREM4CUH1FZ4MAVR" localSheetId="18" hidden="1">Group Operating Profit-[22]Margin!$B$36:$R$38</definedName>
    <definedName name="BExVR096H7I8UREM4CUH1FZ4MAVR" hidden="1">Group Operating Profit-[22]Margin!$B$36:$R$38</definedName>
    <definedName name="BExVRE6U6CDI8EL35OV8ZBL0XV6A" localSheetId="18" hidden="1">Personnel in [20]FTE!$K$1</definedName>
    <definedName name="BExVRE6U6CDI8EL35OV8ZBL0XV6A" hidden="1">Personnel in [20]FTE!$K$1</definedName>
    <definedName name="BExVRHMZ2Z41RHG4L8JQZYLWX2VJ" localSheetId="18" hidden="1">Analysis Report All [19]Items!$H$11:$I$11</definedName>
    <definedName name="BExVRHMZ2Z41RHG4L8JQZYLWX2VJ" hidden="1">Analysis Report All [19]Items!$H$11:$I$11</definedName>
    <definedName name="BExVRJQIM0JQK4RV7ATFTO5IRPJ7" localSheetId="18" hidden="1">Balance [25]Sheet!$K$1</definedName>
    <definedName name="BExVRJQIM0JQK4RV7ATFTO5IRPJ7" hidden="1">Balance [25]Sheet!$K$1</definedName>
    <definedName name="BExVRN176G18YYU2O9OHS39NANLM" hidden="1">#REF!</definedName>
    <definedName name="BExVRU84XQCZGLG5CB1V18BS6GEZ" localSheetId="18" hidden="1">Net Sales [21]Bulk!$B$11:$J$12</definedName>
    <definedName name="BExVRU84XQCZGLG5CB1V18BS6GEZ" hidden="1">Net Sales [21]Bulk!$B$11:$J$12</definedName>
    <definedName name="BExVRYV9OSO4O7T1NPSSV5FUZRLL" localSheetId="18" hidden="1">Analysis Report All [19]Items!$D$27:$I$59</definedName>
    <definedName name="BExVRYV9OSO4O7T1NPSSV5FUZRLL" hidden="1">Analysis Report All [19]Items!$D$27:$I$59</definedName>
    <definedName name="BExVS07Y54IKMCICBNQOHYCFER7L" localSheetId="18" hidden="1">Analysis Report All [19]Items!$D$5:$I$11</definedName>
    <definedName name="BExVS07Y54IKMCICBNQOHYCFER7L" hidden="1">Analysis Report All [19]Items!$D$5:$I$11</definedName>
    <definedName name="BExVS0O1BNY4097NJ403VGA6FJX1" localSheetId="18" hidden="1">Analysis Report All [19]Items!$H$8:$I$8</definedName>
    <definedName name="BExVS0O1BNY4097NJ403VGA6FJX1" hidden="1">Analysis Report All [19]Items!$H$8:$I$8</definedName>
    <definedName name="BExVS37TIV9PNF5JW02ALCVLW7QD" hidden="1">#REF!</definedName>
    <definedName name="BExVSL70XA18V2YWASKEE476Z3WE" localSheetId="18" hidden="1">List of Journal [31]Entries!$F$3</definedName>
    <definedName name="BExVSL70XA18V2YWASKEE476Z3WE" hidden="1">List of Journal [31]Entries!$F$3</definedName>
    <definedName name="BExVSL787C8E4HFQZ2NVLT35I2XV" hidden="1">[15]BS!#REF!</definedName>
    <definedName name="BExVSP8RQFBQ2ZDEXRBHOK4L46V4" localSheetId="18" hidden="1">Analysis Report All [19]Items!$J$12</definedName>
    <definedName name="BExVSP8RQFBQ2ZDEXRBHOK4L46V4" hidden="1">Analysis Report All [19]Items!$J$12</definedName>
    <definedName name="BExVSTQMDDB0ALE4TO7V62EHUI6I" hidden="1">#REF!</definedName>
    <definedName name="BExVT6XDS9M7IZ1E3NO1PC8YAIZP" hidden="1">#REF!</definedName>
    <definedName name="BExVT7OFZX1EIKUJUKXS0H5F1TSH" localSheetId="18" hidden="1">Analysis Report All [19]Items!$A$18:$B$18</definedName>
    <definedName name="BExVT7OFZX1EIKUJUKXS0H5F1TSH" hidden="1">Analysis Report All [19]Items!$A$18:$B$18</definedName>
    <definedName name="BExVT7Z82PCSOPKTMIASAPFII9UP" localSheetId="18" hidden="1">Net Sales [32]PGP!$B$10:$K$20</definedName>
    <definedName name="BExVT7Z82PCSOPKTMIASAPFII9UP" hidden="1">Net Sales [32]PGP!$B$10:$K$20</definedName>
    <definedName name="BExVT9H0R0T7WGQAAC0HABMG54YM" hidden="1">[15]BS!#REF!</definedName>
    <definedName name="BExVTC633MJY9FRMMEFDQ87HI0KT" hidden="1">#REF!</definedName>
    <definedName name="BExVTCRV8FQ5U9OYWWL44N6KFNHU" hidden="1">[15]BS!#REF!</definedName>
    <definedName name="BExVTDD947YUURM2LBW4DGDJOJQ9" localSheetId="18" hidden="1">Group Balance [25]Sheet!$B$27</definedName>
    <definedName name="BExVTDD947YUURM2LBW4DGDJOJQ9" hidden="1">Group Balance [25]Sheet!$B$27</definedName>
    <definedName name="BExVTDYV0IVNEMAV28AJV8LCRQSX" localSheetId="18" hidden="1">Net [28]Sales!$B$38:$K$44</definedName>
    <definedName name="BExVTDYV0IVNEMAV28AJV8LCRQSX" hidden="1">Net [28]Sales!$B$38:$K$44</definedName>
    <definedName name="BExVTLM21QIMT5DZKP7GHAEK6FJ0" localSheetId="18" hidden="1">Personnel in [20]FTE!$B$11:$K$15</definedName>
    <definedName name="BExVTLM21QIMT5DZKP7GHAEK6FJ0" hidden="1">Personnel in [20]FTE!$B$11:$K$15</definedName>
    <definedName name="BExVTRWM8VD25Z39KEI1ZX7CPI91" localSheetId="18" hidden="1">Analysis Report All [19]Items!$J$5:$J$6</definedName>
    <definedName name="BExVTRWM8VD25Z39KEI1ZX7CPI91" hidden="1">Analysis Report All [19]Items!$J$5:$J$6</definedName>
    <definedName name="BExVTXQYEO7H9OH142QDCLS6B7IX" localSheetId="18" hidden="1">Analysis Report All [19]Items!$F$3</definedName>
    <definedName name="BExVTXQYEO7H9OH142QDCLS6B7IX" hidden="1">Analysis Report All [19]Items!$F$3</definedName>
    <definedName name="BExVU5386S9LZHCSBQF2A38IXIZ7" localSheetId="18" hidden="1">Net [28]Sales!$B$21:$K$31</definedName>
    <definedName name="BExVU5386S9LZHCSBQF2A38IXIZ7" hidden="1">Net [28]Sales!$B$21:$K$31</definedName>
    <definedName name="BExVUD17XTSB0HSGMCLCGVN22WUJ" localSheetId="18" hidden="1">Analysis Report All [19]Items!$J$5</definedName>
    <definedName name="BExVUD17XTSB0HSGMCLCGVN22WUJ" hidden="1">Analysis Report All [19]Items!$J$5</definedName>
    <definedName name="BExVUIQ8C6W10NFZB55MFL9MPR92" localSheetId="18" hidden="1">Group Operating [22]Margin!$B$10:$K$15</definedName>
    <definedName name="BExVUIQ8C6W10NFZB55MFL9MPR92" hidden="1">Group Operating [22]Margin!$B$10:$K$15</definedName>
    <definedName name="BExVUJS29EEP0HYV8QL4A6RV3A0C" localSheetId="18" hidden="1">#N/A</definedName>
    <definedName name="BExVUJS29EEP0HYV8QL4A6RV3A0C" hidden="1">#N/A</definedName>
    <definedName name="BExVUJXEEA3KILB6D6HX3XTGDESL" localSheetId="18" hidden="1">Balance [25]Sheet!$K$1</definedName>
    <definedName name="BExVUJXEEA3KILB6D6HX3XTGDESL" hidden="1">Balance [25]Sheet!$K$1</definedName>
    <definedName name="BExVUJXEK95SWBXURRALR57Q5RGW" localSheetId="18" hidden="1">List of Journal [31]Entries!$D$5:$F$36</definedName>
    <definedName name="BExVUJXEK95SWBXURRALR57Q5RGW" hidden="1">List of Journal [31]Entries!$D$5:$F$36</definedName>
    <definedName name="BExVV5T14N2HZIK7HQ4P2KG09U0J" hidden="1">[15]BS!#REF!</definedName>
    <definedName name="BExVV7R410VYLADLX9LNG63ID6H1" hidden="1">[15]BS!#REF!</definedName>
    <definedName name="BExVVG56C7BM7GIZ50QT4AR3QYI8" hidden="1">#REF!</definedName>
    <definedName name="BExVVQ19AQ3VCARJOC38SF7OYE9Y" hidden="1">[15]BS!#REF!</definedName>
    <definedName name="BExVVXTTB48CNUC2V90IBBIEWMPE" localSheetId="18" hidden="1">Balance [25]Sheet!$B$27:$K$41</definedName>
    <definedName name="BExVVXTTB48CNUC2V90IBBIEWMPE" hidden="1">Balance [25]Sheet!$B$27:$K$41</definedName>
    <definedName name="BExVW5MBGXQFYNNU7YM534LOVJF2" localSheetId="18" hidden="1">Trade Working [26]Capital!$B$23:$K$33</definedName>
    <definedName name="BExVW5MBGXQFYNNU7YM534LOVJF2" hidden="1">Trade Working [26]Capital!$B$23:$K$33</definedName>
    <definedName name="BExVWJUQFU9C2WAEGXZ81NX6LMUI" localSheetId="18" hidden="1">#N/A</definedName>
    <definedName name="BExVWJUQFU9C2WAEGXZ81NX6LMUI" hidden="1">#N/A</definedName>
    <definedName name="BExVWLI5TRX6JAWL2PKDTE06QTYD" localSheetId="18" hidden="1">Analysis Report All [19]Items!$A$18:$B$18</definedName>
    <definedName name="BExVWLI5TRX6JAWL2PKDTE06QTYD" hidden="1">Analysis Report All [19]Items!$A$18:$B$18</definedName>
    <definedName name="BExVWQ5BD7WHZQO1GI5UF3DN7EN3" localSheetId="18" hidden="1">Analysis Report All [19]Items!$J$8</definedName>
    <definedName name="BExVWQ5BD7WHZQO1GI5UF3DN7EN3" hidden="1">Analysis Report All [19]Items!$J$8</definedName>
    <definedName name="BExVWUCE4MQLCIP8VNAQ176L1RX2" localSheetId="18" hidden="1">Group Operating [17]Profit!$B$10:$K$15</definedName>
    <definedName name="BExVWUCE4MQLCIP8VNAQ176L1RX2" hidden="1">Group Operating [17]Profit!$B$10:$K$15</definedName>
    <definedName name="BExVWXXVPRSTVF9Q2I5XJ5NZ4HJM" localSheetId="18" hidden="1">Analysis Report All [19]Items!$J$8</definedName>
    <definedName name="BExVWXXVPRSTVF9Q2I5XJ5NZ4HJM" hidden="1">Analysis Report All [19]Items!$J$8</definedName>
    <definedName name="BExVX3MVJ0GHWPP1EL59ZQNKMX0B" hidden="1">[15]BS!#REF!</definedName>
    <definedName name="BExVX78CPN7TFDWILH3JUO0AROWW" localSheetId="18" hidden="1">List of Journal [31]Entries!$A$20:$B$51</definedName>
    <definedName name="BExVX78CPN7TFDWILH3JUO0AROWW" hidden="1">List of Journal [31]Entries!$A$20:$B$51</definedName>
    <definedName name="BExVX913FNKS8C38P84DYUOAZ2AN" hidden="1">'[29]SOCE 2012'!#REF!</definedName>
    <definedName name="BExVXAJ1PFPJIX8BVZGCUBGZG87S" localSheetId="18" hidden="1">Balance [25]Sheet!$B$27:$K$41</definedName>
    <definedName name="BExVXAJ1PFPJIX8BVZGCUBGZG87S" hidden="1">Balance [25]Sheet!$B$27:$K$41</definedName>
    <definedName name="BExVXDZ63PUART77BBR5SI63TPC6" hidden="1">[15]BS!#REF!</definedName>
    <definedName name="BExVXGDIIRX23SLKMD3OZDPUONU1" localSheetId="18" hidden="1">Analysis Report All [19]Items!$H$9:$I$9</definedName>
    <definedName name="BExVXGDIIRX23SLKMD3OZDPUONU1" hidden="1">Analysis Report All [19]Items!$H$9:$I$9</definedName>
    <definedName name="BExVXLGSD32MUAX72U9ERXKQS4MU" localSheetId="18" hidden="1">Analysis Report All [19]Items!$H$8:$I$8</definedName>
    <definedName name="BExVXLGSD32MUAX72U9ERXKQS4MU" hidden="1">Analysis Report All [19]Items!$H$8:$I$8</definedName>
    <definedName name="BExVXLM8MXV3FRB55G6YXG0XE1J0" localSheetId="18" hidden="1">Gross Profit bef. Distr. [21]Bulk!$B$10:$K$20</definedName>
    <definedName name="BExVXLM8MXV3FRB55G6YXG0XE1J0" hidden="1">Gross Profit bef. Distr. [21]Bulk!$B$10:$K$20</definedName>
    <definedName name="BExVXT9B2YN74LNXE272SR29OEHE" localSheetId="18" hidden="1">Analysis Report All [19]Items!$H$12:$I$12</definedName>
    <definedName name="BExVXT9B2YN74LNXE272SR29OEHE" hidden="1">Analysis Report All [19]Items!$H$12:$I$12</definedName>
    <definedName name="BExVXUWPZ6RH9TK0KNBLGSIS76HM" localSheetId="18" hidden="1">#N/A</definedName>
    <definedName name="BExVXUWPZ6RH9TK0KNBLGSIS76HM" hidden="1">#N/A</definedName>
    <definedName name="BExVY58WEHNRODR2XJD8EDNKVFLJ" hidden="1">#REF!</definedName>
    <definedName name="BExVY954UOEVQEIC5OFO4NEWVKAQ" hidden="1">[15]BS!#REF!</definedName>
    <definedName name="BExVYCACPGNHK5ADEK4IB674899Y" localSheetId="18" hidden="1">Analysis Report All [19]Items!$F$3</definedName>
    <definedName name="BExVYCACPGNHK5ADEK4IB674899Y" hidden="1">Analysis Report All [19]Items!$F$3</definedName>
    <definedName name="BExVYHDYIV5397LC02V4FEP8VD6W" hidden="1">[15]BS!#REF!</definedName>
    <definedName name="BExVYHOQPHOU0NPK6O4YI4PL2UIO" localSheetId="18" hidden="1">Group [30]COS!$B$8:$K$49</definedName>
    <definedName name="BExVYHOQPHOU0NPK6O4YI4PL2UIO" hidden="1">Group [30]COS!$B$8:$K$49</definedName>
    <definedName name="BExVYVBLQ2RLD23S3KM8HN4N7FG0" localSheetId="18" hidden="1">Analysis Report All [19]Items!$H$13:$I$13</definedName>
    <definedName name="BExVYVBLQ2RLD23S3KM8HN4N7FG0" hidden="1">Analysis Report All [19]Items!$H$13:$I$13</definedName>
    <definedName name="BExVYXF4H60PVZHHVH356N2YLMQP" hidden="1">#REF!</definedName>
    <definedName name="BExVYYX1ST4RFWQGNUIJSMU0AEJP" hidden="1">#REF!</definedName>
    <definedName name="BExVZLZV5J0L467UJA9PTULQE59B" localSheetId="18" hidden="1">Analysis Report All [19]Items!$A$20:$B$38</definedName>
    <definedName name="BExVZLZV5J0L467UJA9PTULQE59B" hidden="1">Analysis Report All [19]Items!$A$20:$B$38</definedName>
    <definedName name="BExVZSW0IXMAN62UZTD9PA90IRQF" localSheetId="18" hidden="1">Analysis Report All [19]Items!$H$12:$I$12</definedName>
    <definedName name="BExVZSW0IXMAN62UZTD9PA90IRQF" hidden="1">Analysis Report All [19]Items!$H$12:$I$12</definedName>
    <definedName name="BExVZZMQP3R9DH8IHWRTAHVZ3LUZ" hidden="1">#REF!</definedName>
    <definedName name="BExW02BUFF8JROI047GRL7NX2KBL" localSheetId="18" hidden="1">Analysis Report All [19]Items!$H$6:$I$6</definedName>
    <definedName name="BExW02BUFF8JROI047GRL7NX2KBL" hidden="1">Analysis Report All [19]Items!$H$6:$I$6</definedName>
    <definedName name="BExW0386REQRCQCVT9BCX80UPTRY" hidden="1">[15]BS!#REF!</definedName>
    <definedName name="BExW03J0A1M6GLT6WFVBFNI3D76J" localSheetId="18" hidden="1">Operating [17]Profit!$B$21:$K$31</definedName>
    <definedName name="BExW03J0A1M6GLT6WFVBFNI3D76J" hidden="1">Operating [17]Profit!$B$21:$K$31</definedName>
    <definedName name="BExW0IT86B5SU97VI5R95VPG5904" localSheetId="18" hidden="1">#N/A</definedName>
    <definedName name="BExW0IT86B5SU97VI5R95VPG5904" hidden="1">#N/A</definedName>
    <definedName name="BExW0RNH4MVW9OLMAWB1M1PRPWNC" localSheetId="18" hidden="1">Trade Working [26]Capital!$B$11:$K$17</definedName>
    <definedName name="BExW0RNH4MVW9OLMAWB1M1PRPWNC" hidden="1">Trade Working [26]Capital!$B$11:$K$17</definedName>
    <definedName name="BExW11E7JROUNZX368GM1MA2M2K0" localSheetId="18" hidden="1">Operating [17]Profit!$B$11:$K$16</definedName>
    <definedName name="BExW11E7JROUNZX368GM1MA2M2K0" hidden="1">Operating [17]Profit!$B$11:$K$16</definedName>
    <definedName name="BExW161C651Q4I4P0ONBP0S6S5H9" hidden="1">#REF!</definedName>
    <definedName name="BExW1J2N15JRV4560YJBVBQYJ01E" localSheetId="18" hidden="1">Check Closing '[27]2007'!$A$20:$B$39</definedName>
    <definedName name="BExW1J2N15JRV4560YJBVBQYJ01E" hidden="1">Check Closing '[27]2007'!$A$20:$B$39</definedName>
    <definedName name="BExW1L0TXTGWPWUFYN7WP7SVJHY2" hidden="1">#REF!</definedName>
    <definedName name="BExW1LX8GR0BHN6LH6WX8ZC4LXDV" hidden="1">#REF!</definedName>
    <definedName name="BExW1PINZFBS89GZZUWBP3O0EB7G" localSheetId="18" hidden="1">Check Closing '[27]2007'!$A$16:$B$16</definedName>
    <definedName name="BExW1PINZFBS89GZZUWBP3O0EB7G" hidden="1">Check Closing '[27]2007'!$A$16:$B$16</definedName>
    <definedName name="BExW1QF1PRKK83NZHEQD1EZ0EOS5" hidden="1">#REF!</definedName>
    <definedName name="BExW1TKA0Z9OP2DTG50GZR5EG8C7" hidden="1">[15]BS!#REF!</definedName>
    <definedName name="BExW1TV2225C1D1HA0NDLPA82GME" localSheetId="18" hidden="1">#N/A</definedName>
    <definedName name="BExW1TV2225C1D1HA0NDLPA82GME" hidden="1">#N/A</definedName>
    <definedName name="BExW1YCWUZ6XZ0H3TU2GIRGIWNI1" localSheetId="18" hidden="1">Net [28]Sales!$B$38:$K$44</definedName>
    <definedName name="BExW1YCWUZ6XZ0H3TU2GIRGIWNI1" hidden="1">Net [28]Sales!$B$38:$K$44</definedName>
    <definedName name="BExW34653WWS4HAL09TS6L5SK704" localSheetId="18" hidden="1">Operating [17]Profit!$K$1</definedName>
    <definedName name="BExW34653WWS4HAL09TS6L5SK704" hidden="1">Operating [17]Profit!$K$1</definedName>
    <definedName name="BExW357TSGK9GIWWLOTXSVG2RGU8" localSheetId="18" hidden="1">Personnel in [20]FTE!$B$21:$K$31</definedName>
    <definedName name="BExW357TSGK9GIWWLOTXSVG2RGU8" hidden="1">Personnel in [20]FTE!$B$21:$K$31</definedName>
    <definedName name="BExW37M5YCE4CIERQY1L4HVDNQU4" localSheetId="18" hidden="1">Group Operating [22]Margin!$B$10:$K$15</definedName>
    <definedName name="BExW37M5YCE4CIERQY1L4HVDNQU4" hidden="1">Group Operating [22]Margin!$B$10:$K$15</definedName>
    <definedName name="BExW3FEO8FI8N6AGQKYEG4SQVJWB" hidden="1">[15]BS!#REF!</definedName>
    <definedName name="BExW3IUPFG7NQ9OH0Q3UKHIXLZKZ" localSheetId="18" hidden="1">Analysis Report All [19]Items!$H$10:$I$10</definedName>
    <definedName name="BExW3IUPFG7NQ9OH0Q3UKHIXLZKZ" hidden="1">Analysis Report All [19]Items!$H$10:$I$10</definedName>
    <definedName name="BExW3M028NLI2UX0EX63GE8UBFF2" hidden="1">#REF!</definedName>
    <definedName name="BExW42XM3HGD432HUN5I5ISG53FD" localSheetId="18" hidden="1">Balance [25]Sheet!$B$11:$K$21</definedName>
    <definedName name="BExW42XM3HGD432HUN5I5ISG53FD" hidden="1">Balance [25]Sheet!$B$11:$K$21</definedName>
    <definedName name="BExW44QCERSWPJ044WLAQ0PB50I6" localSheetId="18" hidden="1">Analysis Report All [19]Items!$F$3</definedName>
    <definedName name="BExW44QCERSWPJ044WLAQ0PB50I6" hidden="1">Analysis Report All [19]Items!$F$3</definedName>
    <definedName name="BExW4PK5AP6E75SBARSGTMKFPGW6" hidden="1">#REF!</definedName>
    <definedName name="BExW4VPDMJYW46CYRLZ3921IC6A7" localSheetId="18" hidden="1">Analysis Report All [19]Items!$D$5:$F$24</definedName>
    <definedName name="BExW4VPDMJYW46CYRLZ3921IC6A7" hidden="1">Analysis Report All [19]Items!$D$5:$F$24</definedName>
    <definedName name="BExW548T1E47H84M1YOI7EMV2IEX" hidden="1">#REF!</definedName>
    <definedName name="BExW5AZNT6IAZGNF2C879ODHY1B8" hidden="1">[15]BS!#REF!</definedName>
    <definedName name="BExW5IMQA9QBNPVP1Y8P0XOXYUJW" localSheetId="18" hidden="1">Net [28]Sales!$B$11:$K$16</definedName>
    <definedName name="BExW5IMQA9QBNPVP1Y8P0XOXYUJW" hidden="1">Net [28]Sales!$B$11:$K$16</definedName>
    <definedName name="BExW5J2ZI9XTGSUUYC0IOI0QZUUI" localSheetId="18" hidden="1">Check Closing '[27]2007'!$D$9:$H$86</definedName>
    <definedName name="BExW5J2ZI9XTGSUUYC0IOI0QZUUI" hidden="1">Check Closing '[27]2007'!$D$9:$H$86</definedName>
    <definedName name="BExW64NOWC2L3HTZ7GLUM5K6GASD" localSheetId="18" hidden="1">Order [16]Intake!$K$1</definedName>
    <definedName name="BExW64NOWC2L3HTZ7GLUM5K6GASD" hidden="1">Order [16]Intake!$K$1</definedName>
    <definedName name="BExW65UTMUCA4EM1ZL7JO8LMH5HH" hidden="1">#REF!</definedName>
    <definedName name="BExW6ACNR82VVHUFGY63AS2CB4MC" localSheetId="18" hidden="1">Balance [25]Sheet!$K$1</definedName>
    <definedName name="BExW6ACNR82VVHUFGY63AS2CB4MC" hidden="1">Balance [25]Sheet!$K$1</definedName>
    <definedName name="BExW6BPAAF68R081GYNIQYMOSD0I" localSheetId="18" hidden="1">Personnel in [20]FTE!$B$21:$K$31</definedName>
    <definedName name="BExW6BPAAF68R081GYNIQYMOSD0I" hidden="1">Personnel in [20]FTE!$B$21:$K$31</definedName>
    <definedName name="BExW6CWG7LOLK3ORDYNYJOD3KF15" localSheetId="18" hidden="1">Analysis Report All [19]Items!$J$8</definedName>
    <definedName name="BExW6CWG7LOLK3ORDYNYJOD3KF15" hidden="1">Analysis Report All [19]Items!$J$8</definedName>
    <definedName name="BExW6RFQ7C44Q31G48ZD737KS3ER" localSheetId="18" hidden="1">Net Sales [21]Bulk!$B$11:$K$21</definedName>
    <definedName name="BExW6RFQ7C44Q31G48ZD737KS3ER" hidden="1">Net Sales [21]Bulk!$B$11:$K$21</definedName>
    <definedName name="BExW6ZOBYMQOZ1MW095BS5WFYRWN" localSheetId="18" hidden="1">Personnel in [20]FTE!$K$1</definedName>
    <definedName name="BExW6ZOBYMQOZ1MW095BS5WFYRWN" hidden="1">Personnel in [20]FTE!$K$1</definedName>
    <definedName name="BExW7B7S0XX8PFNQDZF2NABCNX9V" localSheetId="18" hidden="1">Analysis Report All [19]Items!$D$5:$F$25</definedName>
    <definedName name="BExW7B7S0XX8PFNQDZF2NABCNX9V" hidden="1">Analysis Report All [19]Items!$D$5:$F$25</definedName>
    <definedName name="BExW7DWXDXRUWCC4PS89X8M1LTB0" hidden="1">#REF!</definedName>
    <definedName name="BExW7E7P44VOW0R17YSUGAKREV9M" localSheetId="18" hidden="1">Balance [25]Sheet!$B$11:$K$21</definedName>
    <definedName name="BExW7E7P44VOW0R17YSUGAKREV9M" hidden="1">Balance [25]Sheet!$B$11:$K$21</definedName>
    <definedName name="BExW7IUVKFQ3LYAKDKVF28NXIZCU" localSheetId="18" hidden="1">Analysis Report All [19]Items!$E$3</definedName>
    <definedName name="BExW7IUVKFQ3LYAKDKVF28NXIZCU" hidden="1">Analysis Report All [19]Items!$E$3</definedName>
    <definedName name="BExW7JLWV88M2H29M70RWXQ4F4FJ" localSheetId="18" hidden="1">Analysis Report All [19]Items!$H$11:$I$11</definedName>
    <definedName name="BExW7JLWV88M2H29M70RWXQ4F4FJ" hidden="1">Analysis Report All [19]Items!$H$11:$I$11</definedName>
    <definedName name="BExW7N1VWKXNFIWC2656HI0B6M4Z" localSheetId="18" hidden="1">Analysis Report All [19]Items!$J$12</definedName>
    <definedName name="BExW7N1VWKXNFIWC2656HI0B6M4Z" hidden="1">Analysis Report All [19]Items!$J$12</definedName>
    <definedName name="BExW7PGEUE1BIVRPV3F9ZPYIUBPH" localSheetId="18" hidden="1">Net [28]Sales!$K$1</definedName>
    <definedName name="BExW7PGEUE1BIVRPV3F9ZPYIUBPH" hidden="1">Net [28]Sales!$K$1</definedName>
    <definedName name="BExW7YQQUZLH8QBBAN0UU4CC5N5I" localSheetId="18" hidden="1">Order [16]Intake!$K$1</definedName>
    <definedName name="BExW7YQQUZLH8QBBAN0UU4CC5N5I" hidden="1">Order [16]Intake!$K$1</definedName>
    <definedName name="BExW8151HE8V2W2ALOX5LAG4SLO9" localSheetId="18" hidden="1">List of Journal [31]Entries!$F$3</definedName>
    <definedName name="BExW8151HE8V2W2ALOX5LAG4SLO9" hidden="1">List of Journal [31]Entries!$F$3</definedName>
    <definedName name="BExW85C3CDJDHXTENBK2ULEAJKJR" localSheetId="18" hidden="1">#N/A</definedName>
    <definedName name="BExW85C3CDJDHXTENBK2ULEAJKJR" hidden="1">#N/A</definedName>
    <definedName name="BExW874T3TJ3660S9ICLIXH4XREN" localSheetId="18" hidden="1">Analysis Report All [19]Items!$J$12</definedName>
    <definedName name="BExW874T3TJ3660S9ICLIXH4XREN" hidden="1">Analysis Report All [19]Items!$J$12</definedName>
    <definedName name="BExW8931Z3YBZ9VWCL4BKDSNW0CF" localSheetId="18" hidden="1">Balance [25]Sheet!$B$11:$K$21</definedName>
    <definedName name="BExW8931Z3YBZ9VWCL4BKDSNW0CF" hidden="1">Balance [25]Sheet!$B$11:$K$21</definedName>
    <definedName name="BExW8LIOXWYLBJTA5O7NNME9V8ZG" hidden="1">#REF!</definedName>
    <definedName name="BExW8NGXE9OEN54EVOKH4U5ZNR6Q" localSheetId="18" hidden="1">Operating [22]Margin!$B$21:$K$33</definedName>
    <definedName name="BExW8NGXE9OEN54EVOKH4U5ZNR6Q" hidden="1">Operating [22]Margin!$B$21:$K$33</definedName>
    <definedName name="BExW8SEWI9MWGQWDVTXSIVA73VBR" localSheetId="18" hidden="1">Operating [17]Profit!$B$11:$K$15</definedName>
    <definedName name="BExW8SEWI9MWGQWDVTXSIVA73VBR" hidden="1">Operating [17]Profit!$B$11:$K$15</definedName>
    <definedName name="BExW8VPKG2UTY9JZG00UA5SL4A2E" localSheetId="18" hidden="1">Analysis Report All [19]Items!$D$25:$M$57</definedName>
    <definedName name="BExW8VPKG2UTY9JZG00UA5SL4A2E" hidden="1">Analysis Report All [19]Items!$D$25:$M$57</definedName>
    <definedName name="BExW937AT53OZQRHNWQZ5BVH24IE" hidden="1">[15]BS!#REF!</definedName>
    <definedName name="BExW95LMIDR7Y1EUA8UV7XXB5SZD" localSheetId="18" hidden="1">Operating [17]Profit!$K$1</definedName>
    <definedName name="BExW95LMIDR7Y1EUA8UV7XXB5SZD" hidden="1">Operating [17]Profit!$K$1</definedName>
    <definedName name="BExW9D3D050NOEBTQMIHBC880HJN" localSheetId="18" hidden="1">Analysis Report All [19]Items!$A$18:$B$18</definedName>
    <definedName name="BExW9D3D050NOEBTQMIHBC880HJN" hidden="1">Analysis Report All [19]Items!$A$18:$B$18</definedName>
    <definedName name="BExW9POK1KIOI0ALS5MZIKTDIYMA" hidden="1">[15]BS!#REF!</definedName>
    <definedName name="BExWA0GYP17R6JXDRT19R96VTZL6" hidden="1">#REF!</definedName>
    <definedName name="BExXLR6IO70TYTACKQH9M5PGV24J" hidden="1">[15]BS!#REF!</definedName>
    <definedName name="BExXLY2O3QEVOS27TG7VMC7J62D2" localSheetId="18" hidden="1">Analysis Report All [19]Items!$H$11:$I$11</definedName>
    <definedName name="BExXLY2O3QEVOS27TG7VMC7J62D2" hidden="1">Analysis Report All [19]Items!$H$11:$I$11</definedName>
    <definedName name="BExXM6RK7KQ0OCQTN123KHGK4DDN" hidden="1">#REF!</definedName>
    <definedName name="BExXN34UL8F3HUG777K40MNECRHK" localSheetId="18" hidden="1">Operating [22]Margin!$B$11:$K$15</definedName>
    <definedName name="BExXN34UL8F3HUG777K40MNECRHK" hidden="1">Operating [22]Margin!$B$11:$K$15</definedName>
    <definedName name="BExXNCKM0BLQ09SHZV15S3UF4FUZ" hidden="1">#REF!</definedName>
    <definedName name="BExXNFPZIPD8GMDVAXK4BWJ2CE6Q" hidden="1">#REF!</definedName>
    <definedName name="BExXNGGX4IVWVN44X40BHYRCRSDQ" localSheetId="18" hidden="1">List of Journal [31]Entries!$H$5:$I$5</definedName>
    <definedName name="BExXNGGX4IVWVN44X40BHYRCRSDQ" hidden="1">List of Journal [31]Entries!$H$5:$I$5</definedName>
    <definedName name="BExXNK2CCYI30WT4FOBJZD4FHH8T" localSheetId="18" hidden="1">#N/A</definedName>
    <definedName name="BExXNK2CCYI30WT4FOBJZD4FHH8T" hidden="1">#N/A</definedName>
    <definedName name="BExXNK7UO7N29SKUPFL8G9Y74KJL" localSheetId="18" hidden="1">Analysis Report All [19]Items!$D$3</definedName>
    <definedName name="BExXNK7UO7N29SKUPFL8G9Y74KJL" hidden="1">Analysis Report All [19]Items!$D$3</definedName>
    <definedName name="BExXNOEV9YHNNFCFCJ1OWJY6A76C" hidden="1">#REF!</definedName>
    <definedName name="BExXOALBXGO8MLPRWADUA4FDN4ML" localSheetId="18" hidden="1">Gross Profit bef. Distr. [21]Bulk!$B$10:$K$20</definedName>
    <definedName name="BExXOALBXGO8MLPRWADUA4FDN4ML" hidden="1">Gross Profit bef. Distr. [21]Bulk!$B$10:$K$20</definedName>
    <definedName name="BExXOB1GAGOO0Y6LEBTRTUTZY43J" localSheetId="18" hidden="1">#N/A</definedName>
    <definedName name="BExXOB1GAGOO0Y6LEBTRTUTZY43J" hidden="1">#N/A</definedName>
    <definedName name="BExXOBHOP0WGFHI2Y9AO4L440UVQ" hidden="1">[15]BS!#REF!</definedName>
    <definedName name="BExXOCU6HHEPRJRPXUJ7BOTZLAMO" localSheetId="18" hidden="1">Operating [22]Margin!$B$21:$K$31</definedName>
    <definedName name="BExXOCU6HHEPRJRPXUJ7BOTZLAMO" hidden="1">Operating [22]Margin!$B$21:$K$31</definedName>
    <definedName name="BExXODAB97ERCXF1KZSI8LPCL8XC" localSheetId="18" hidden="1">Net [28]Sales!$B$21:$K$31</definedName>
    <definedName name="BExXODAB97ERCXF1KZSI8LPCL8XC" hidden="1">Net [28]Sales!$B$21:$K$31</definedName>
    <definedName name="BExXOFOLCERGIG3RP8ILZ8KNEPMW" hidden="1">#REF!</definedName>
    <definedName name="BExXONMLHQZF6JX0X1FS2SQAKSRD" hidden="1">#REF!</definedName>
    <definedName name="BExXP1K985XXD6RZ9N04RKOIY53A" localSheetId="18" hidden="1">Balance [25]Sheet!$B$11:$K$21</definedName>
    <definedName name="BExXP1K985XXD6RZ9N04RKOIY53A" hidden="1">Balance [25]Sheet!$B$11:$K$21</definedName>
    <definedName name="BExXPGP7A4I4PGB98BVKN7ITL4PP" localSheetId="18" hidden="1">Net [28]Sales!$K$1</definedName>
    <definedName name="BExXPGP7A4I4PGB98BVKN7ITL4PP" hidden="1">Net [28]Sales!$K$1</definedName>
    <definedName name="BExXPME7ZSPJ5C59QIVRI5F2VCSE" hidden="1">#REF!</definedName>
    <definedName name="BExXPSU3ZNDK3R90SB14S77M7D9O" localSheetId="18" hidden="1">Balance [25]Sheet!$K$1</definedName>
    <definedName name="BExXPSU3ZNDK3R90SB14S77M7D9O" hidden="1">Balance [25]Sheet!$K$1</definedName>
    <definedName name="BExXQ1J07RASD7FXJP0AZC5XQ1UN" hidden="1">#REF!</definedName>
    <definedName name="BExXQ2A1O3K8XJ1VY3MW1URALH93" localSheetId="18" hidden="1">Operating [22]Margin!$B$11:$J$12</definedName>
    <definedName name="BExXQ2A1O3K8XJ1VY3MW1URALH93" hidden="1">Operating [22]Margin!$B$11:$J$12</definedName>
    <definedName name="BExXQ3XAR6FK8PI5CY0E7870WOK8" localSheetId="18" hidden="1">#N/A</definedName>
    <definedName name="BExXQ3XAR6FK8PI5CY0E7870WOK8" hidden="1">#N/A</definedName>
    <definedName name="BExXQ89PA10X79WBWOEP1AJX1OQM" hidden="1">[15]BS!#REF!</definedName>
    <definedName name="BExXQ8F5OKS31MKVA9HV7I4XGL9B" localSheetId="18" hidden="1">Analysis Report All [19]Items!$A$50:$B$110</definedName>
    <definedName name="BExXQ8F5OKS31MKVA9HV7I4XGL9B" hidden="1">Analysis Report All [19]Items!$A$50:$B$110</definedName>
    <definedName name="BExXQDILD3LWCX4IG2L2LK55TPRJ" hidden="1">#REF!</definedName>
    <definedName name="BExXQEEYGLY80GPXSBDJ8RF98HLX" localSheetId="18" hidden="1">#N/A</definedName>
    <definedName name="BExXQEEYGLY80GPXSBDJ8RF98HLX" hidden="1">#N/A</definedName>
    <definedName name="BExXQEK9H5U9IPRAB2TQBJ8AQ72V" hidden="1">[15]BS!#REF!</definedName>
    <definedName name="BExXQMCTRSND4NYK63SKCQRKHK82" localSheetId="18" hidden="1">Business EBIT [21]Bulk!$B$10:$K$20</definedName>
    <definedName name="BExXQMCTRSND4NYK63SKCQRKHK82" hidden="1">Business EBIT [21]Bulk!$B$10:$K$20</definedName>
    <definedName name="BExXQO5KFGIW4C2U4RC4ANJ4U0WL" localSheetId="18" hidden="1">Personnel in [20]FTE!$B$21:$K$31</definedName>
    <definedName name="BExXQO5KFGIW4C2U4RC4ANJ4U0WL" hidden="1">Personnel in [20]FTE!$B$21:$K$31</definedName>
    <definedName name="BExXQR03FKNSAF314BOZU4T8UEBX" localSheetId="18" hidden="1">Check Closing '[27]2007'!$A$20:$B$24</definedName>
    <definedName name="BExXQR03FKNSAF314BOZU4T8UEBX" hidden="1">Check Closing '[27]2007'!$A$20:$B$24</definedName>
    <definedName name="BExXQU00K9ER4I1WM7T9J0W1E7ZC" hidden="1">[15]BS!#REF!</definedName>
    <definedName name="BExXQU00KOR7XLM8B13DGJ1MIQDY" hidden="1">[15]BS!#REF!</definedName>
    <definedName name="BExXQVNABG8ZS8X567JTE5JKSPO0" localSheetId="18" hidden="1">#N/A</definedName>
    <definedName name="BExXQVNABG8ZS8X567JTE5JKSPO0" hidden="1">#N/A</definedName>
    <definedName name="BExXQWZWJC9ENJ8E1T50C0OVSA1P" hidden="1">#REF!</definedName>
    <definedName name="BExXQXQTOQBH316WERQRG9AL15SU" localSheetId="18" hidden="1">Analysis Report All [19]Items!$D$5:$F$24</definedName>
    <definedName name="BExXQXQTOQBH316WERQRG9AL15SU" hidden="1">Analysis Report All [19]Items!$D$5:$F$24</definedName>
    <definedName name="BExXQYHVFIXPU2MZKISS4FNOSFAG" localSheetId="18" hidden="1">List of Journal [31]Entries!$H$7:$I$7</definedName>
    <definedName name="BExXQYHVFIXPU2MZKISS4FNOSFAG" hidden="1">List of Journal [31]Entries!$H$7:$I$7</definedName>
    <definedName name="BExXRA6N6XCLQM6XDV724ZIH6G93" hidden="1">[15]BS!#REF!</definedName>
    <definedName name="BExXRABZ1CNKCG6K1MR6OUFHF7J9" hidden="1">[15]BS!#REF!</definedName>
    <definedName name="BExXRCQA76BL0PL4RAORGEQQCT2D" localSheetId="18" hidden="1">Trade Working [26]Capital!$B$23:$K$33</definedName>
    <definedName name="BExXRCQA76BL0PL4RAORGEQQCT2D" hidden="1">Trade Working [26]Capital!$B$23:$K$33</definedName>
    <definedName name="BExXREDJM7D9R3F43ZHKZUPEQ29T" localSheetId="18" hidden="1">List of Journal [31]Entries!$A$55:$B$93</definedName>
    <definedName name="BExXREDJM7D9R3F43ZHKZUPEQ29T" hidden="1">List of Journal [31]Entries!$A$55:$B$93</definedName>
    <definedName name="BExXRIFB4QQ87QIGA9AG0NXP577K" hidden="1">[15]BS!#REF!</definedName>
    <definedName name="BExXRIQ2JF2CVTRDQX2D9SPH7FTN" hidden="1">[15]BS!#REF!</definedName>
    <definedName name="BExXRM63K8YF7I3QG6I6OLD5V7IR" localSheetId="18" hidden="1">Analysis Report All [19]Items!$H$7:$I$7</definedName>
    <definedName name="BExXRM63K8YF7I3QG6I6OLD5V7IR" hidden="1">Analysis Report All [19]Items!$H$7:$I$7</definedName>
    <definedName name="BExXRV5QP3Z0KAQ1EQT9JYT2FV0L" hidden="1">[15]BS!#REF!</definedName>
    <definedName name="BExXRZNM651EJ5HJPGKGTVYLAZQ1" hidden="1">[15]BS!#REF!</definedName>
    <definedName name="BExXS03VLEF374K6MYU9FUHCFD5J" localSheetId="18" hidden="1">Gross Profit [21]Bulk!$B$10:$K$20</definedName>
    <definedName name="BExXS03VLEF374K6MYU9FUHCFD5J" hidden="1">Gross Profit [21]Bulk!$B$10:$K$20</definedName>
    <definedName name="BExXS9UGA5TMMGH5A8UJ4G1JSO64" hidden="1">#REF!</definedName>
    <definedName name="BExXSC8RFK5D68FJD2HI4K66SA6I" hidden="1">[15]BS!#REF!</definedName>
    <definedName name="BExXSLU1NEBNDBATTMTEOLTV6HCN" localSheetId="18" hidden="1">Order [16]Intake!$K$1</definedName>
    <definedName name="BExXSLU1NEBNDBATTMTEOLTV6HCN" hidden="1">Order [16]Intake!$K$1</definedName>
    <definedName name="BExXSOOGQ7W4N5RKZLPOW8D84EXL" hidden="1">#REF!</definedName>
    <definedName name="BExXSQ12VC17UOAVKJBMM4GHSJ06" localSheetId="18" hidden="1">#N/A</definedName>
    <definedName name="BExXSQ12VC17UOAVKJBMM4GHSJ06" hidden="1">#N/A</definedName>
    <definedName name="BExXT9NR5NSH6LJOFG6ZJS5ZLGYW" localSheetId="18" hidden="1">#N/A</definedName>
    <definedName name="BExXT9NR5NSH6LJOFG6ZJS5ZLGYW" hidden="1">#N/A</definedName>
    <definedName name="BExXTF7G1JS298MM89PQAZM7DSF4" localSheetId="18" hidden="1">Analysis Report All [19]Items!$D$3:$I$9</definedName>
    <definedName name="BExXTF7G1JS298MM89PQAZM7DSF4" hidden="1">Analysis Report All [19]Items!$D$3:$I$9</definedName>
    <definedName name="BExXTFSUDC3GYDAWNI2VVUBINW7E" localSheetId="18" hidden="1">List of Journal [31]Entries!$A$20:$B$51</definedName>
    <definedName name="BExXTFSUDC3GYDAWNI2VVUBINW7E" hidden="1">List of Journal [31]Entries!$A$20:$B$51</definedName>
    <definedName name="BExXTI1V03PH6063G7OD7AQE1MWX" hidden="1">#REF!</definedName>
    <definedName name="BExXTIY8L3XXYUZJA7W4GAE5FTMQ" localSheetId="18" hidden="1">Balance [25]Sheet!$B$27:$K$41</definedName>
    <definedName name="BExXTIY8L3XXYUZJA7W4GAE5FTMQ" hidden="1">Balance [25]Sheet!$B$27:$K$41</definedName>
    <definedName name="BExXTMJQ2MFN6VV5FUVKMF4JWDTI" hidden="1">#REF!</definedName>
    <definedName name="BExXTOSP9YUOOX1X7YMIP0NPFV8S" localSheetId="18" hidden="1">Analysis Report All Items [23]LC!$J$9</definedName>
    <definedName name="BExXTOSP9YUOOX1X7YMIP0NPFV8S" hidden="1">Analysis Report All Items [23]LC!$J$9</definedName>
    <definedName name="BExXTR70LC8M3R1QJ6VEAP023RIC" localSheetId="18" hidden="1">Analysis Report All [19]Items!$A$20:$B$37</definedName>
    <definedName name="BExXTR70LC8M3R1QJ6VEAP023RIC" hidden="1">Analysis Report All [19]Items!$A$20:$B$37</definedName>
    <definedName name="BExXTWW0FFLSKELTNXF976RO7PCS" hidden="1">#REF!</definedName>
    <definedName name="BExXU3H8H6F6933VCXHRFK9OJV8N" localSheetId="18" hidden="1">Trade Working [26]Capital!$B$23:$K$33</definedName>
    <definedName name="BExXU3H8H6F6933VCXHRFK9OJV8N" hidden="1">Trade Working [26]Capital!$B$23:$K$33</definedName>
    <definedName name="BExXUAZ50TSAXOAILS249ZTZ2RTK" hidden="1">#REF!</definedName>
    <definedName name="BExXUB9RSLSCNN5ETLXY72DAPZZM" hidden="1">[15]BS!#REF!</definedName>
    <definedName name="BExXUQEQBF6FI240ZGIF9YXZSRAU" hidden="1">[15]BS!#REF!</definedName>
    <definedName name="BExXURWOF0K2ZW8IDIXNJDXHNBUF" localSheetId="18" hidden="1">Analysis Report All [19]Items!$H$13:$I$13</definedName>
    <definedName name="BExXURWOF0K2ZW8IDIXNJDXHNBUF" hidden="1">Analysis Report All [19]Items!$H$13:$I$13</definedName>
    <definedName name="BExXV8DZA5S12RXX320562WWJBBP" localSheetId="18" hidden="1">Operating [22]Margin!$B$11:$K$16</definedName>
    <definedName name="BExXV8DZA5S12RXX320562WWJBBP" hidden="1">Operating [22]Margin!$B$11:$K$16</definedName>
    <definedName name="BExXVD1986HZ6MXOHQL5ZZXTKMMN" localSheetId="18" hidden="1">Analysis Report All [19]Items!$J$9</definedName>
    <definedName name="BExXVD1986HZ6MXOHQL5ZZXTKMMN" hidden="1">Analysis Report All [19]Items!$J$9</definedName>
    <definedName name="BExXVHJ3GM6976IQD5YZ5F8LHJ8X" localSheetId="18" hidden="1">Analysis Report All [19]Items!$J$8</definedName>
    <definedName name="BExXVHJ3GM6976IQD5YZ5F8LHJ8X" hidden="1">Analysis Report All [19]Items!$J$8</definedName>
    <definedName name="BExXVK87BMMO6LHKV0CFDNIQVIBS" hidden="1">[15]BS!#REF!</definedName>
    <definedName name="BExXVQTKYERWDO6SDHDRFICDV9TM" localSheetId="18" hidden="1">Group Balance [25]Sheet!$B$10:$K$20</definedName>
    <definedName name="BExXVQTKYERWDO6SDHDRFICDV9TM" hidden="1">Group Balance [25]Sheet!$B$10:$K$20</definedName>
    <definedName name="BExXW10GIA4Q7WDEZDBW25X1IUMH" localSheetId="18" hidden="1">Analysis Report All [19]Items!$A$16:$B$16</definedName>
    <definedName name="BExXW10GIA4Q7WDEZDBW25X1IUMH" hidden="1">Analysis Report All [19]Items!$A$16:$B$16</definedName>
    <definedName name="BExXW1RC6R7ZAATBI5U6K8X5ECLP" localSheetId="18" hidden="1">#N/A</definedName>
    <definedName name="BExXW1RC6R7ZAATBI5U6K8X5ECLP" hidden="1">#N/A</definedName>
    <definedName name="BExXWESLSBMBRC2DE9AAHOZIX0SA" localSheetId="18" hidden="1">Net [28]Sales!$B$38:$K$44</definedName>
    <definedName name="BExXWESLSBMBRC2DE9AAHOZIX0SA" hidden="1">Net [28]Sales!$B$38:$K$44</definedName>
    <definedName name="BExXWJFX4P3EBTKTJVH8UQSNLQM6" localSheetId="18" hidden="1">Trade Working [26]Capital!$B$23:$K$33</definedName>
    <definedName name="BExXWJFX4P3EBTKTJVH8UQSNLQM6" hidden="1">Trade Working [26]Capital!$B$23:$K$33</definedName>
    <definedName name="BExXWPVYKOFQSVT25R8CYCSRKU2N" localSheetId="18" hidden="1">#N/A</definedName>
    <definedName name="BExXWPVYKOFQSVT25R8CYCSRKU2N" hidden="1">#N/A</definedName>
    <definedName name="BExXWVFIBQT8OY1O41FRFPFGXQHK" hidden="1">[15]BS!#REF!</definedName>
    <definedName name="BExXWWXHBZHA9J3N8K47F84X0M0L" hidden="1">[15]BS!#REF!</definedName>
    <definedName name="BExXX3YWO6D003SGASDB6ZPF88MS" localSheetId="18" hidden="1">Order [16]Intake!$B$11:$K$20</definedName>
    <definedName name="BExXX3YWO6D003SGASDB6ZPF88MS" hidden="1">Order [16]Intake!$B$11:$K$20</definedName>
    <definedName name="BExXX49UYEKJLYH4M7A80C80MNIB" localSheetId="18" hidden="1">Check Closing '[27]2007'!$A$20:$B$23</definedName>
    <definedName name="BExXX49UYEKJLYH4M7A80C80MNIB" hidden="1">Check Closing '[27]2007'!$A$20:$B$23</definedName>
    <definedName name="BExXX9TEOEJBNN20QN7IYNHAKWNT" localSheetId="18" hidden="1">Group Operating [17]Profit!$B$19:$K$29</definedName>
    <definedName name="BExXX9TEOEJBNN20QN7IYNHAKWNT" hidden="1">Group Operating [17]Profit!$B$19:$K$29</definedName>
    <definedName name="BExXXDKD4QJ3H9PEF81A0220OPSF" localSheetId="18" hidden="1">Operating [22]Margin!$B$22:$K$32</definedName>
    <definedName name="BExXXDKD4QJ3H9PEF81A0220OPSF" hidden="1">Operating [22]Margin!$B$22:$K$32</definedName>
    <definedName name="BExXXEM2BF3HTYWA84DP24EJLJEZ" hidden="1">#REF!</definedName>
    <definedName name="BExXXH0BZORHBLWQT1CGAXK95KOV" localSheetId="18" hidden="1">#N/A</definedName>
    <definedName name="BExXXH0BZORHBLWQT1CGAXK95KOV" hidden="1">#N/A</definedName>
    <definedName name="BExXXJK0M6OUKTCNHFRU4UN8FYIS" hidden="1">[15]BS!#REF!</definedName>
    <definedName name="BExXXK08T2D3PXVDV8YB5I5Z4SLS" localSheetId="18" hidden="1">Balance [25]Sheet!$K$1:$M$1</definedName>
    <definedName name="BExXXK08T2D3PXVDV8YB5I5Z4SLS" hidden="1">Balance [25]Sheet!$K$1:$M$1</definedName>
    <definedName name="BExXXKWL59JTT6MVHR54JH7S2XZ0" localSheetId="18" hidden="1">Analysis Report All [19]Items!$D$5:$F$25</definedName>
    <definedName name="BExXXKWL59JTT6MVHR54JH7S2XZ0" hidden="1">Analysis Report All [19]Items!$D$5:$F$25</definedName>
    <definedName name="BExXXNAWS5P5WTBJUYGVGT8JXVH4" hidden="1">#REF!</definedName>
    <definedName name="BExXXPPA1Q87XPI97X0OXCPBPDON" hidden="1">[15]BS!#REF!</definedName>
    <definedName name="BExXXVUDA98IZTQ6MANKU4MTTDVR" hidden="1">[15]BS!#REF!</definedName>
    <definedName name="BExXY7TX6KQX26CXQKNKTE728M54" localSheetId="18" hidden="1">Trade Working [26]Capital!$B$11:$K$18</definedName>
    <definedName name="BExXY7TX6KQX26CXQKNKTE728M54" hidden="1">Trade Working [26]Capital!$B$11:$K$18</definedName>
    <definedName name="BExXYFXB4BQ06UYNU7Y2RCINER9P" localSheetId="18" hidden="1">Group Balance [25]Sheet!$B$10:$K$20</definedName>
    <definedName name="BExXYFXB4BQ06UYNU7Y2RCINER9P" hidden="1">Group Balance [25]Sheet!$B$10:$K$20</definedName>
    <definedName name="BExXYO0KQYCQFH6F2USPQ6TUM0Z0" localSheetId="18" hidden="1">Operating [17]Profit!$B$11:$K$16</definedName>
    <definedName name="BExXYO0KQYCQFH6F2USPQ6TUM0Z0" hidden="1">Operating [17]Profit!$B$11:$K$16</definedName>
    <definedName name="BExXYOWXY3B3B6TUWW5OXSDT3F8Z" localSheetId="18" hidden="1">Analysis Report All [19]Items!$A$20:$B$39</definedName>
    <definedName name="BExXYOWXY3B3B6TUWW5OXSDT3F8Z" hidden="1">Analysis Report All [19]Items!$A$20:$B$39</definedName>
    <definedName name="BExXYQK8BWDS18P7QCUU69TDJX94" localSheetId="18" hidden="1">Order [16]Intake!$B$11:$K$20</definedName>
    <definedName name="BExXYQK8BWDS18P7QCUU69TDJX94" hidden="1">Order [16]Intake!$B$11:$K$20</definedName>
    <definedName name="BExXYRWUH0JT9OMDJ33TG3WDJUYE" localSheetId="18" hidden="1">Trade Working [26]Capital!$K$1</definedName>
    <definedName name="BExXYRWUH0JT9OMDJ33TG3WDJUYE" hidden="1">Trade Working [26]Capital!$K$1</definedName>
    <definedName name="BExXYWJZBHT1K1IX6G04LVWK117J" localSheetId="18" hidden="1">Net [28]Sales!$B$11:$K$15</definedName>
    <definedName name="BExXYWJZBHT1K1IX6G04LVWK117J" hidden="1">Net [28]Sales!$B$11:$K$15</definedName>
    <definedName name="BExXZ5UI65FAUMF3VWJ21RHOXTM0" localSheetId="18" hidden="1">Net [28]Sales!$B$22:$K$32</definedName>
    <definedName name="BExXZ5UI65FAUMF3VWJ21RHOXTM0" hidden="1">Net [28]Sales!$B$22:$K$32</definedName>
    <definedName name="BExXZ6AR9W175MUZK543JDUZ33MN" localSheetId="18" hidden="1">Personnel in [20]FTE!$B$11:$K$15</definedName>
    <definedName name="BExXZ6AR9W175MUZK543JDUZ33MN" hidden="1">Personnel in [20]FTE!$B$11:$K$15</definedName>
    <definedName name="BExXZ6WCZD4GCB9J1SIQ3JZ69NFS" localSheetId="18" hidden="1">Balance [25]Sheet!$B$27:$K$41</definedName>
    <definedName name="BExXZ6WCZD4GCB9J1SIQ3JZ69NFS" hidden="1">Balance [25]Sheet!$B$27:$K$41</definedName>
    <definedName name="BExXZFVV4YB42AZ3H1I40YG3JAPU" hidden="1">[15]BS!#REF!</definedName>
    <definedName name="BExXZJC21X06OGYC6WAUZLGIY87W" localSheetId="18" hidden="1">Personnel in [20]FTE!$B$11:$K$15</definedName>
    <definedName name="BExXZJC21X06OGYC6WAUZLGIY87W" hidden="1">Personnel in [20]FTE!$B$11:$K$15</definedName>
    <definedName name="BExXZKTYV7JU2RPB4NCXXGEQLODW" localSheetId="18" hidden="1">Order [16]Intake!$B$11:$K$20</definedName>
    <definedName name="BExXZKTYV7JU2RPB4NCXXGEQLODW" hidden="1">Order [16]Intake!$B$11:$K$20</definedName>
    <definedName name="BExXZKZG4HF2ZNVMLOSKTEBO6NLB" localSheetId="18" hidden="1">Analysis Report All [19]Items!$D$3:$I$9</definedName>
    <definedName name="BExXZKZG4HF2ZNVMLOSKTEBO6NLB" hidden="1">Analysis Report All [19]Items!$D$3:$I$9</definedName>
    <definedName name="BExXZM6M6S97F9MG4PTKAM7NSCET" hidden="1">#REF!</definedName>
    <definedName name="BExXZMBXNRN7ZC9T9Z0JV09TH7G6" localSheetId="18" hidden="1">Analysis Report All [19]Items!$J$6</definedName>
    <definedName name="BExXZMBXNRN7ZC9T9Z0JV09TH7G6" hidden="1">Analysis Report All [19]Items!$J$6</definedName>
    <definedName name="BExXZNJ2X1TK2LRK5ZY3MX49H5T7" hidden="1">[15]BS!#REF!</definedName>
    <definedName name="BExXZR9UU7H1IME8VU871SE97JR6" hidden="1">#REF!</definedName>
    <definedName name="BExXZTDK960RJHVOZDVQLWQINKAB" hidden="1">#REF!</definedName>
    <definedName name="BExXZXKGNL9JAYB9W8OLVPUYO01M" localSheetId="18" hidden="1">Analysis Report All [19]Items!$H$7:$I$7</definedName>
    <definedName name="BExXZXKGNL9JAYB9W8OLVPUYO01M" hidden="1">Analysis Report All [19]Items!$H$7:$I$7</definedName>
    <definedName name="BExY0D5PB24LOFBTMEM1V6V31L80" hidden="1">#REF!</definedName>
    <definedName name="BExY0OJHW85S0VKBA8T4HTYPYBOS" hidden="1">[15]BS!#REF!</definedName>
    <definedName name="BExY0Q1G0VY5TI2I3QVWMTJRG7HY" localSheetId="18" hidden="1">Analysis Report All [19]Items!$A$50:$B$111</definedName>
    <definedName name="BExY0Q1G0VY5TI2I3QVWMTJRG7HY" hidden="1">Analysis Report All [19]Items!$A$50:$B$111</definedName>
    <definedName name="BExY0TMYEEMURKT95CYI7QZMLL4R" localSheetId="18" hidden="1">Trade Working [26]Capital!$B$23:$K$33</definedName>
    <definedName name="BExY0TMYEEMURKT95CYI7QZMLL4R" hidden="1">Trade Working [26]Capital!$B$23:$K$33</definedName>
    <definedName name="BExY0UZF0ELAD8T4RVTKQ232QYSV" localSheetId="18" hidden="1">Analysis Report All [19]Items!$J$13</definedName>
    <definedName name="BExY0UZF0ELAD8T4RVTKQ232QYSV" hidden="1">Analysis Report All [19]Items!$J$13</definedName>
    <definedName name="BExY0W6QFMWKMVWXRAW7HQL09DDW" localSheetId="18" hidden="1">Net [28]Sales!$B$22:$K$32</definedName>
    <definedName name="BExY0W6QFMWKMVWXRAW7HQL09DDW" hidden="1">Net [28]Sales!$B$22:$K$32</definedName>
    <definedName name="BExY0XTZLHN49J2JH94BYTKBJLT3" hidden="1">[15]BS!#REF!</definedName>
    <definedName name="BExY11FH9TXHERUYGG8FE50U7H7J" hidden="1">[15]BS!#REF!</definedName>
    <definedName name="BExY1GK9ELBEKDD7O6HR6DUO8YGO" hidden="1">[15]BS!#REF!</definedName>
    <definedName name="BExY1H0IYZ1TY223Z5Q7IF4EXZLT" localSheetId="18" hidden="1">Personnel in [20]FTE!$K$1</definedName>
    <definedName name="BExY1H0IYZ1TY223Z5Q7IF4EXZLT" hidden="1">Personnel in [20]FTE!$K$1</definedName>
    <definedName name="BExY1JUYIV40BFNI9RF7SO3GERV5" localSheetId="18" hidden="1">Balance [25]Sheet!$B$27:$K$41</definedName>
    <definedName name="BExY1JUYIV40BFNI9RF7SO3GERV5" hidden="1">Balance [25]Sheet!$B$27:$K$41</definedName>
    <definedName name="BExY1NWOXXFV9GGZ3PX444LZ8TVX" hidden="1">[15]BS!#REF!</definedName>
    <definedName name="BExY1PPFO5HDBY8GCAQ7H2MWLN30" localSheetId="18" hidden="1">Analysis Report All [19]Items!$J$9</definedName>
    <definedName name="BExY1PPFO5HDBY8GCAQ7H2MWLN30" hidden="1">Analysis Report All [19]Items!$J$9</definedName>
    <definedName name="BExY1SPCDH6GS8O6UFFXAXL8B6D0" localSheetId="18" hidden="1">Analysis Report All [19]Items!$D$3:$E$3</definedName>
    <definedName name="BExY1SPCDH6GS8O6UFFXAXL8B6D0" hidden="1">Analysis Report All [19]Items!$D$3:$E$3</definedName>
    <definedName name="BExY1U1SUKFJ5X4MYE4MQJHPT2VU" localSheetId="18" hidden="1">Trade Working [26]Capital!$B$23:$K$33</definedName>
    <definedName name="BExY1U1SUKFJ5X4MYE4MQJHPT2VU" hidden="1">Trade Working [26]Capital!$B$23:$K$33</definedName>
    <definedName name="BExY1WAT3937L08HLHIRQHMP2A3H" hidden="1">[15]BS!#REF!</definedName>
    <definedName name="BExY1YEBOSLMID7LURP8QB46AI91" hidden="1">[15]BS!#REF!</definedName>
    <definedName name="BExY22LEK9E8I9ZVZGNT02HGDXUX" hidden="1">#REF!</definedName>
    <definedName name="BExY2BL3LTTO6FOYGBYQ1793GDQM" localSheetId="18" hidden="1">Operating [22]Margin!$K$1</definedName>
    <definedName name="BExY2BL3LTTO6FOYGBYQ1793GDQM" hidden="1">Operating [22]Margin!$K$1</definedName>
    <definedName name="BExY2FS4LFX9OHOTQT7SJ2PXAC25" hidden="1">[15]BS!#REF!</definedName>
    <definedName name="BExY2J8515F3T4OLYOXD9YER0YBF" hidden="1">#REF!</definedName>
    <definedName name="BExY2JDMAMZ60H3EF0T45RHA6V2P" hidden="1">#REF!</definedName>
    <definedName name="BExY2O69HNGG4I025TEBDHDZ7IIL" hidden="1">[15]BS!#REF!</definedName>
    <definedName name="BExY2OX4OEZBEU4YEK7Q12Q9R4JU" localSheetId="18" hidden="1">Trade Working [26]Capital!$K$1</definedName>
    <definedName name="BExY2OX4OEZBEU4YEK7Q12Q9R4JU" hidden="1">Trade Working [26]Capital!$K$1</definedName>
    <definedName name="BExY2SIMEGQ88WWH5EY8R3I7TOHB" localSheetId="18" hidden="1">Analysis Report All [19]Items!$H$13:$I$13</definedName>
    <definedName name="BExY2SIMEGQ88WWH5EY8R3I7TOHB" hidden="1">Analysis Report All [19]Items!$H$13:$I$13</definedName>
    <definedName name="BExY2VD0ROIY4KD3RYLGUVOOIE4I" hidden="1">#REF!</definedName>
    <definedName name="BExY2VIHLT127OMCFQOQJNKIHT7B" localSheetId="18" hidden="1">Analysis Report All [19]Items!$J$13</definedName>
    <definedName name="BExY2VIHLT127OMCFQOQJNKIHT7B" hidden="1">Analysis Report All [19]Items!$J$13</definedName>
    <definedName name="BExY30B63Z37WWOAY626OI533WWD" hidden="1">#REF!</definedName>
    <definedName name="BExY31NMG5OEUF23JKK1MDZ38YR2" hidden="1">#REF!</definedName>
    <definedName name="BExY323WF9F4KMHJ9UGUI2ARWAN9" localSheetId="18" hidden="1">Analysis Report All [19]Items!$J$10</definedName>
    <definedName name="BExY323WF9F4KMHJ9UGUI2ARWAN9" hidden="1">Analysis Report All [19]Items!$J$10</definedName>
    <definedName name="BExY3BZYF069RLX9PX91NKQ3G3IH" hidden="1">#REF!</definedName>
    <definedName name="BExY3MMWVTA8IULQFVMF5FBJRU3Y" localSheetId="18" hidden="1">Analysis Report All [19]Items!$H$12:$I$12</definedName>
    <definedName name="BExY3MMWVTA8IULQFVMF5FBJRU3Y" hidden="1">Analysis Report All [19]Items!$H$12:$I$12</definedName>
    <definedName name="BExY3RFK3GSRZ304OWBJ2CLYKYAO" localSheetId="18" hidden="1">Business EBIT [21]Bulk!$B$10:$K$20</definedName>
    <definedName name="BExY3RFK3GSRZ304OWBJ2CLYKYAO" hidden="1">Business EBIT [21]Bulk!$B$10:$K$20</definedName>
    <definedName name="BExY3T89AUR83SOAZZ3OMDEJDQ39" hidden="1">[15]BS!#REF!</definedName>
    <definedName name="BExY41BLPJYL661GK3CDJVFPGTY1" localSheetId="18" hidden="1">#N/A</definedName>
    <definedName name="BExY41BLPJYL661GK3CDJVFPGTY1" hidden="1">#N/A</definedName>
    <definedName name="BExY4648G4Y4FNUSIA67XH6UMFXJ" localSheetId="18" hidden="1">Analysis Report All [19]Items!$H$5:$I$5</definedName>
    <definedName name="BExY4648G4Y4FNUSIA67XH6UMFXJ" hidden="1">Analysis Report All [19]Items!$H$5:$I$5</definedName>
    <definedName name="BExY4ET52BW0SN2V4IWR626YXX8F" localSheetId="18" hidden="1">Analysis Report All [19]Items!$A$45:$B$97</definedName>
    <definedName name="BExY4ET52BW0SN2V4IWR626YXX8F" hidden="1">Analysis Report All [19]Items!$A$45:$B$97</definedName>
    <definedName name="BExY4I3SKKD3DP9GC4178BYH3ZNV" localSheetId="18" hidden="1">List of Journal [31]Entries!$H$8:$I$8</definedName>
    <definedName name="BExY4I3SKKD3DP9GC4178BYH3ZNV" hidden="1">List of Journal [31]Entries!$H$8:$I$8</definedName>
    <definedName name="BExY4RZW3KK11JLYBA4DWZ92M6LQ" hidden="1">[15]BS!#REF!</definedName>
    <definedName name="BExY4UUAI2G4A8JH54ZZXDLGU3B1" localSheetId="18" hidden="1">Analysis Report All [19]Items!$H$5:$I$5</definedName>
    <definedName name="BExY4UUAI2G4A8JH54ZZXDLGU3B1" hidden="1">Analysis Report All [19]Items!$H$5:$I$5</definedName>
    <definedName name="BExY4WC8LNTZOFLSLX71C7T07062" localSheetId="18" hidden="1">Gross Profit bef. Distr. [21]Bulk!$B$10:$K$20</definedName>
    <definedName name="BExY4WC8LNTZOFLSLX71C7T07062" hidden="1">Gross Profit bef. Distr. [21]Bulk!$B$10:$K$20</definedName>
    <definedName name="BExY4YQK7P9O6RPIN280WJN08JJN" localSheetId="18" hidden="1">Order [16]Intake!$B$11:$K$20</definedName>
    <definedName name="BExY4YQK7P9O6RPIN280WJN08JJN" hidden="1">Order [16]Intake!$B$11:$K$20</definedName>
    <definedName name="BExY5035T6QI9ALC2G30Y6MA82HK" localSheetId="18" hidden="1">Personnel in [20]FTE!$B$21:$K$31</definedName>
    <definedName name="BExY5035T6QI9ALC2G30Y6MA82HK" hidden="1">Personnel in [20]FTE!$B$21:$K$31</definedName>
    <definedName name="BExY5515WE39FQ3EG5QHG67V9C0O" hidden="1">[15]BS!#REF!</definedName>
    <definedName name="BExY58BTTKAZV2QOQN3PN198HELY" localSheetId="18" hidden="1">Analysis Report All [19]Items!$F$3</definedName>
    <definedName name="BExY58BTTKAZV2QOQN3PN198HELY" hidden="1">Analysis Report All [19]Items!$F$3</definedName>
    <definedName name="BExY58XFODF3OP5DDNW602BWGFWM" localSheetId="18" hidden="1">List of Journal [31]Entries!$A$20:$B$45</definedName>
    <definedName name="BExY58XFODF3OP5DDNW602BWGFWM" hidden="1">List of Journal [31]Entries!$A$20:$B$45</definedName>
    <definedName name="BExY5986WNAD8NFCPXC9TVLBU4FG" hidden="1">[15]BS!#REF!</definedName>
    <definedName name="BExY5B0XKIUK1WX0GIN0A12HBW42" localSheetId="18" hidden="1">Operating [17]Profit!$K$1</definedName>
    <definedName name="BExY5B0XKIUK1WX0GIN0A12HBW42" hidden="1">Operating [17]Profit!$K$1</definedName>
    <definedName name="BExY5DF9MS25IFNWGJ1YAS5MDN8R" hidden="1">[15]BS!#REF!</definedName>
    <definedName name="BExY5EMEEKE8T6BEUBMDH0L1OTLX" hidden="1">#REF!</definedName>
    <definedName name="BExY5TB2VAI3GHKCPXMCVIOM8B8W" hidden="1">[15]BS!#REF!</definedName>
    <definedName name="BExY6200ZOG2WBL1R8FFWRNZZWZY" localSheetId="18" hidden="1">Net [28]Sales!$B$11:$K$16</definedName>
    <definedName name="BExY6200ZOG2WBL1R8FFWRNZZWZY" hidden="1">Net [28]Sales!$B$11:$K$16</definedName>
    <definedName name="BExY6KVS1MMZ2R34PGEFR2BMTU9W" hidden="1">[15]BS!#REF!</definedName>
    <definedName name="BExY6P2RYERWXJVYE42LT8FC5R78" hidden="1">#REF!</definedName>
    <definedName name="BExZIA3C8LKJTEH3MKQ57KJH5TA2" hidden="1">[15]BS!#REF!</definedName>
    <definedName name="BExZIXGXPLJ176DBCMFQZQ056AQ9" localSheetId="18" hidden="1">Analysis Report All [19]Items!$H$8:$I$8</definedName>
    <definedName name="BExZIXGXPLJ176DBCMFQZQ056AQ9" hidden="1">Analysis Report All [19]Items!$H$8:$I$8</definedName>
    <definedName name="BExZIYO22G5UXOB42GDLYGVRJ6U7" hidden="1">[15]BS!#REF!</definedName>
    <definedName name="BExZJ1D76WRZN3NYN18TE0CQZRLS" localSheetId="18" hidden="1">Trade Working [26]Capital!$B$23:$K$33</definedName>
    <definedName name="BExZJ1D76WRZN3NYN18TE0CQZRLS" hidden="1">Trade Working [26]Capital!$B$23:$K$33</definedName>
    <definedName name="BExZJCGE2A4V20P4H5FWM348582Q" localSheetId="18" hidden="1">List of Journal [31]Entries!$D$3:$E$3</definedName>
    <definedName name="BExZJCGE2A4V20P4H5FWM348582Q" hidden="1">List of Journal [31]Entries!$D$3:$E$3</definedName>
    <definedName name="BExZJE94QL0PCYV00P33VBUBWWMM" localSheetId="18" hidden="1">Operating [22]Margin!$B$22:$K$32</definedName>
    <definedName name="BExZJE94QL0PCYV00P33VBUBWWMM" hidden="1">Operating [22]Margin!$B$22:$K$32</definedName>
    <definedName name="BExZK0QEA3U35I7OL9N0Z2ETTDTT" localSheetId="18" hidden="1">#N/A</definedName>
    <definedName name="BExZK0QEA3U35I7OL9N0Z2ETTDTT" hidden="1">#N/A</definedName>
    <definedName name="BExZK34NR4BAD7HJAP7SQ926UQP3" hidden="1">[15]BS!#REF!</definedName>
    <definedName name="BExZK588E9VNKBDWYNN36A9GJQIC" localSheetId="18" hidden="1">Operating [17]Profit!$B$11:$K$16</definedName>
    <definedName name="BExZK588E9VNKBDWYNN36A9GJQIC" hidden="1">Operating [17]Profit!$B$11:$K$16</definedName>
    <definedName name="BExZKB2ICWYT2RCUZ5TGZGLIIXJA" localSheetId="18" hidden="1">Trade Working [26]Capital!$K$1</definedName>
    <definedName name="BExZKB2ICWYT2RCUZ5TGZGLIIXJA" hidden="1">Trade Working [26]Capital!$K$1</definedName>
    <definedName name="BExZKFF1O7MMVY7Y37IKWFYVNKUT" hidden="1">#REF!</definedName>
    <definedName name="BExZKLPGR5WVHLTM2UGNHZFFLSYN" localSheetId="18" hidden="1">Net [28]Sales!$B$11:$K$15</definedName>
    <definedName name="BExZKLPGR5WVHLTM2UGNHZFFLSYN" hidden="1">Net [28]Sales!$B$11:$K$15</definedName>
    <definedName name="BExZKNIE9IWCYQB6ORMRAKF7CZC6" localSheetId="18" hidden="1">Analysis Report All [19]Items!$A$18:$B$18</definedName>
    <definedName name="BExZKNIE9IWCYQB6ORMRAKF7CZC6" hidden="1">Analysis Report All [19]Items!$A$18:$B$18</definedName>
    <definedName name="BExZKNT5B6OL1UZHQ38AJ0Y04VJT" hidden="1">#REF!</definedName>
    <definedName name="BExZKV5GYXO0X760SBD9TWTIQHGI" hidden="1">[15]BS!#REF!</definedName>
    <definedName name="BExZL38R86KDLTI2OUL6OFBR1GIC" localSheetId="18" hidden="1">Net [28]Sales!$K$1</definedName>
    <definedName name="BExZL38R86KDLTI2OUL6OFBR1GIC" hidden="1">Net [28]Sales!$K$1</definedName>
    <definedName name="BExZL51GTNGFJZ5TI2YH4LRQ8HHN" localSheetId="18" hidden="1">Analysis Report All [19]Items!$J$17</definedName>
    <definedName name="BExZL51GTNGFJZ5TI2YH4LRQ8HHN" hidden="1">Analysis Report All [19]Items!$J$17</definedName>
    <definedName name="BExZLAKZMSJYKD83DGXFI16K71QU" localSheetId="18" hidden="1">Group Trade Working [26]Capital!$B$22:$K$32</definedName>
    <definedName name="BExZLAKZMSJYKD83DGXFI16K71QU" hidden="1">Group Trade Working [26]Capital!$B$22:$K$32</definedName>
    <definedName name="BExZLBC1LHDBYWPTIODQ0FGWF0MJ" hidden="1">#REF!</definedName>
    <definedName name="BExZLDVQ3PPJIR7IMPE1QBMOQ5X3" localSheetId="18" hidden="1">Operating [22]Margin!$K$1</definedName>
    <definedName name="BExZLDVQ3PPJIR7IMPE1QBMOQ5X3" hidden="1">Operating [22]Margin!$K$1</definedName>
    <definedName name="BExZLH6DQN6YAGP0DH5V9U3T6MJA" localSheetId="18" hidden="1">Net Sales [21]Bulk!$B$11:$J$12</definedName>
    <definedName name="BExZLH6DQN6YAGP0DH5V9U3T6MJA" hidden="1">Net Sales [21]Bulk!$B$11:$J$12</definedName>
    <definedName name="BExZLQX47WT4H6SGL685C2EFSRAU" hidden="1">#REF!</definedName>
    <definedName name="BExZLRYSV6DU66ODBSMFEPB15ZMG" localSheetId="18" hidden="1">List of Journal [31]Entries!$F$3</definedName>
    <definedName name="BExZLRYSV6DU66ODBSMFEPB15ZMG" hidden="1">List of Journal [31]Entries!$F$3</definedName>
    <definedName name="BExZLSV6B9XSW2LKED526QUB3ULV" localSheetId="18" hidden="1">Balance [25]Sheet!$B$11:$K$21</definedName>
    <definedName name="BExZLSV6B9XSW2LKED526QUB3ULV" hidden="1">Balance [25]Sheet!$B$11:$K$21</definedName>
    <definedName name="BExZMAJRI6F1TLP1AORZJEX6YD0V" hidden="1">#REF!</definedName>
    <definedName name="BExZMHQQ4M8NL0CFQCTYX9YMJ2E2" localSheetId="18" hidden="1">Group [34]ROCE!$B$10:$K$15</definedName>
    <definedName name="BExZMHQQ4M8NL0CFQCTYX9YMJ2E2" hidden="1">Group [34]ROCE!$B$10:$K$15</definedName>
    <definedName name="BExZMJJHIIW2LJM6XGBHKL0CSAH9" hidden="1">#REF!</definedName>
    <definedName name="BExZMMJDMARCHLO3T4HFBJKXVLLF" hidden="1">#REF!</definedName>
    <definedName name="BExZMRMSOMP4VJ09OPNSO1OD0JMD" localSheetId="18" hidden="1">Net [28]Sales!$B$38:$K$44</definedName>
    <definedName name="BExZMRMSOMP4VJ09OPNSO1OD0JMD" hidden="1">Net [28]Sales!$B$38:$K$44</definedName>
    <definedName name="BExZMT4QRL0EXHQM3YGSEP5CLC35" localSheetId="18" hidden="1">Analysis Report All [19]Items!$J$10</definedName>
    <definedName name="BExZMT4QRL0EXHQM3YGSEP5CLC35" hidden="1">Analysis Report All [19]Items!$J$10</definedName>
    <definedName name="BExZMX6HOKLIGPWLQAY540HZ75US" localSheetId="18" hidden="1">#N/A</definedName>
    <definedName name="BExZMX6HOKLIGPWLQAY540HZ75US" hidden="1">#N/A</definedName>
    <definedName name="BExZMZQ3RBKDHT5GLFNLS52OSJA0" hidden="1">[15]BS!#REF!</definedName>
    <definedName name="BExZN3BLR6MJAY5DONVWNOVMNYG5" localSheetId="18" hidden="1">Operating [17]Profit!$K$1</definedName>
    <definedName name="BExZN3BLR6MJAY5DONVWNOVMNYG5" hidden="1">Operating [17]Profit!$K$1</definedName>
    <definedName name="BExZNBK8BAA49ZFT785P4VVTFEJG" localSheetId="18" hidden="1">Net Sales [32]PGP!$B$10:$K$20</definedName>
    <definedName name="BExZNBK8BAA49ZFT785P4VVTFEJG" hidden="1">Net Sales [32]PGP!$B$10:$K$20</definedName>
    <definedName name="BExZNHUT9QASAB0RDVGT8996JIUS" localSheetId="18" hidden="1">Analysis Report All [19]Items!$D$5:$F$36</definedName>
    <definedName name="BExZNHUT9QASAB0RDVGT8996JIUS" hidden="1">Analysis Report All [19]Items!$D$5:$F$36</definedName>
    <definedName name="BExZNVXWBFP8TKPXYIIZL0DVZ0IU" localSheetId="18" hidden="1">Operating [17]Profit!$J$1:$L$1</definedName>
    <definedName name="BExZNVXWBFP8TKPXYIIZL0DVZ0IU" hidden="1">Operating [17]Profit!$J$1:$L$1</definedName>
    <definedName name="BExZNY1G9U62VG854Q1WI8DBKQ4I" hidden="1">#REF!</definedName>
    <definedName name="BExZOBO9NYLGVJQ31LVQ9XS2ZT4N" hidden="1">[15]BS!#REF!</definedName>
    <definedName name="BExZODH0LFT44RYZ177K8RNNXVFM" hidden="1">#REF!</definedName>
    <definedName name="BExZOETNB1CJ3Y2RKLI1ZK0S8Z6H" hidden="1">[15]BS!#REF!</definedName>
    <definedName name="BExZOFQ0DHBOTHG7V0B03Z64YP8N" hidden="1">#REF!</definedName>
    <definedName name="BExZOO9H1JX8GM2C2HTYZWG9HC4N" localSheetId="18" hidden="1">Operating [22]Margin!$K$1</definedName>
    <definedName name="BExZOO9H1JX8GM2C2HTYZWG9HC4N" hidden="1">Operating [22]Margin!$K$1</definedName>
    <definedName name="BExZOVR745T5P1KS9NV2PXZPZVRG" hidden="1">[15]BS!#REF!</definedName>
    <definedName name="BExZOX94FDKK7NT7WZNN84WJPPJW" localSheetId="18" hidden="1">Group Operating [17]Profit!$B$19:$K$29</definedName>
    <definedName name="BExZOX94FDKK7NT7WZNN84WJPPJW" hidden="1">Group Operating [17]Profit!$B$19:$K$29</definedName>
    <definedName name="BExZOZY9ZEX02NDW9UXRA95C4HCP" hidden="1">#REF!</definedName>
    <definedName name="BExZP3E89VQX4VLH4XIZGONUYZ51" localSheetId="18" hidden="1">Personnel in [20]FTE!$K$1</definedName>
    <definedName name="BExZP3E89VQX4VLH4XIZGONUYZ51" hidden="1">Personnel in [20]FTE!$K$1</definedName>
    <definedName name="BExZP5HX7CFQD7YFNZB2RI5O9LB8" localSheetId="18" hidden="1">Balance [25]Sheet!$B$11:$K$21</definedName>
    <definedName name="BExZP5HX7CFQD7YFNZB2RI5O9LB8" hidden="1">Balance [25]Sheet!$B$11:$K$21</definedName>
    <definedName name="BExZPAFVT7GOOUBZDV0PQE6O6L5D" localSheetId="18" hidden="1">Analysis Report All [19]Items!$H$6:$I$6</definedName>
    <definedName name="BExZPAFVT7GOOUBZDV0PQE6O6L5D" hidden="1">Analysis Report All [19]Items!$H$6:$I$6</definedName>
    <definedName name="BExZPC8MM7CTIA9EHOWPQPN88O5R" hidden="1">#REF!</definedName>
    <definedName name="BExZPL8A25U0AES3YAVS3GGFOOBV" localSheetId="18" hidden="1">Analysis Report All [19]Items!$D$3:$E$3</definedName>
    <definedName name="BExZPL8A25U0AES3YAVS3GGFOOBV" hidden="1">Analysis Report All [19]Items!$D$3:$E$3</definedName>
    <definedName name="BExZPQ0XY507N8FJMVPKCTK8HC9H" hidden="1">[15]BS!#REF!</definedName>
    <definedName name="BExZPTX7XL6E705F1IXEWS6V8B0F" localSheetId="18" hidden="1">Analysis Report All [19]Items!$D$12:$I$46</definedName>
    <definedName name="BExZPTX7XL6E705F1IXEWS6V8B0F" hidden="1">Analysis Report All [19]Items!$D$12:$I$46</definedName>
    <definedName name="BExZQ19HAJU8B7QTLZZVU9T8BPA0" localSheetId="18" hidden="1">Trade Working [26]Capital!$B$11:$K$17</definedName>
    <definedName name="BExZQ19HAJU8B7QTLZZVU9T8BPA0" hidden="1">Trade Working [26]Capital!$B$11:$K$17</definedName>
    <definedName name="BExZQ37OVBR25U32CO2YYVPZOMR5" hidden="1">[15]BS!#REF!</definedName>
    <definedName name="BExZQGJQ9NEKM6BEMTDSHXN1AAGJ" hidden="1">#REF!</definedName>
    <definedName name="BExZQWQDHV6CFRB4A1Y5T30L8XE0" hidden="1">#REF!</definedName>
    <definedName name="BExZR2KOR0SQOI7OEO65FXQPQF8A" localSheetId="18" hidden="1">Analysis Report All [19]Items!$D$3:$I$9</definedName>
    <definedName name="BExZR2KOR0SQOI7OEO65FXQPQF8A" hidden="1">Analysis Report All [19]Items!$D$3:$I$9</definedName>
    <definedName name="BExZR3XCBZH3XV1HL1WOUFES1DTL" localSheetId="18" hidden="1">Personnel in [20]FTE!$K$1</definedName>
    <definedName name="BExZR3XCBZH3XV1HL1WOUFES1DTL" hidden="1">Personnel in [20]FTE!$K$1</definedName>
    <definedName name="BExZR485AKBH93YZ08CMUC3WROED" hidden="1">[15]BS!#REF!</definedName>
    <definedName name="BExZR4O81YCXHDWT4MLFTMRXPQNT" hidden="1">#REF!</definedName>
    <definedName name="BExZRJCWTK6KVENVH0A7GGPHOAHK" hidden="1">#REF!</definedName>
    <definedName name="BExZRVNBSUGASE2ZQJBEQGY0DNIO" localSheetId="18" hidden="1">Analysis Report All [19]Items!$J$10</definedName>
    <definedName name="BExZRVNBSUGASE2ZQJBEQGY0DNIO" hidden="1">Analysis Report All [19]Items!$J$10</definedName>
    <definedName name="BExZRYN8EBUC4MYM3G6UBW7G9F06" localSheetId="18" hidden="1">List of Journal [31]Entries!$D$39:$AJ$45</definedName>
    <definedName name="BExZRYN8EBUC4MYM3G6UBW7G9F06" hidden="1">List of Journal [31]Entries!$D$39:$AJ$45</definedName>
    <definedName name="BExZS2OY9JTSSP01ZQ6V2T2LO5R9" hidden="1">[15]BS!#REF!</definedName>
    <definedName name="BExZSBJ67LRUWD6G8LZ28P9U5CKR" hidden="1">#REF!</definedName>
    <definedName name="BExZSFFFBH3CGG6BWD8242XRXD6W" localSheetId="18" hidden="1">Balance [25]Sheet!$B$27:$K$41</definedName>
    <definedName name="BExZSFFFBH3CGG6BWD8242XRXD6W" hidden="1">Balance [25]Sheet!$B$27:$K$41</definedName>
    <definedName name="BExZSNTKGUUDZ84EJAEGBADIQNSS" localSheetId="18" hidden="1">Group Operating [22]Margin!$B$10:$K$15</definedName>
    <definedName name="BExZSNTKGUUDZ84EJAEGBADIQNSS" hidden="1">Group Operating [22]Margin!$B$10:$K$15</definedName>
    <definedName name="BExZSP0P2VSVT0KT58LEG2BJ41M9" localSheetId="18" hidden="1">Check Closing '[27]2007'!$A$45:$B$97</definedName>
    <definedName name="BExZSP0P2VSVT0KT58LEG2BJ41M9" hidden="1">Check Closing '[27]2007'!$A$45:$B$97</definedName>
    <definedName name="BExZSS0LA2JY4ZLJ1Z5YCMLJJZCH" hidden="1">[15]BS!#REF!</definedName>
    <definedName name="BExZT4LKZB2TYMKQJPBWAB18H23E" localSheetId="18" hidden="1">Analysis Report All [19]Items!$D$25:$I$56</definedName>
    <definedName name="BExZT4LKZB2TYMKQJPBWAB18H23E" hidden="1">Analysis Report All [19]Items!$D$25:$I$56</definedName>
    <definedName name="BExZT6JTI7ZDEFEFIUZRVWLC8S6E" hidden="1">#REF!</definedName>
    <definedName name="BExZT7WFJHVDW20LNT52NK5FPSN7" localSheetId="18" hidden="1">Gross Profit [21]Bulk!$B$10:$K$20</definedName>
    <definedName name="BExZT7WFJHVDW20LNT52NK5FPSN7" hidden="1">Gross Profit [21]Bulk!$B$10:$K$20</definedName>
    <definedName name="BExZTCJMW8ARZ8BMYJ2E5IA6OID5" localSheetId="18" hidden="1">Group Balance [25]Sheet!$B$10:$K$20</definedName>
    <definedName name="BExZTCJMW8ARZ8BMYJ2E5IA6OID5" hidden="1">Group Balance [25]Sheet!$B$10:$K$20</definedName>
    <definedName name="BExZTKMXI2CN0MZDEWBGLH7KLY5G" localSheetId="18" hidden="1">Operating [22]Margin!$B$22:$K$32</definedName>
    <definedName name="BExZTKMXI2CN0MZDEWBGLH7KLY5G" hidden="1">Operating [22]Margin!$B$22:$K$32</definedName>
    <definedName name="BExZTKXP9JJBDT2GDCLLB90U3YQH" localSheetId="18" hidden="1">Analysis Report All [19]Items!$H$16:$I$16</definedName>
    <definedName name="BExZTKXP9JJBDT2GDCLLB90U3YQH" hidden="1">Analysis Report All [19]Items!$H$16:$I$16</definedName>
    <definedName name="BExZTLOL8OPABZI453E0KVNA1GJS" hidden="1">[15]BS!#REF!</definedName>
    <definedName name="BExZTXIVVM01S9DEGT9UH18473CW" localSheetId="18" hidden="1">Analysis Report All [19]Items!$A$20:$B$39</definedName>
    <definedName name="BExZTXIVVM01S9DEGT9UH18473CW" hidden="1">Analysis Report All [19]Items!$A$20:$B$39</definedName>
    <definedName name="BExZU14CQPY0A8ZFBFRPX7MR1QNZ" localSheetId="18" hidden="1">Trade Working [26]Capital!$B$23:$K$33</definedName>
    <definedName name="BExZU14CQPY0A8ZFBFRPX7MR1QNZ" hidden="1">Trade Working [26]Capital!$B$23:$K$33</definedName>
    <definedName name="BExZUCNO2I6T7KJF0O0F5WGURKXA" localSheetId="18" hidden="1">List of Journal [31]Entries!$J$8</definedName>
    <definedName name="BExZUCNO2I6T7KJF0O0F5WGURKXA" hidden="1">List of Journal [31]Entries!$J$8</definedName>
    <definedName name="BExZUG3U9V39AIH2N79NFD4MMJ6I" localSheetId="18" hidden="1">Analysis Report All [19]Items!$H$17:$I$17</definedName>
    <definedName name="BExZUG3U9V39AIH2N79NFD4MMJ6I" hidden="1">Analysis Report All [19]Items!$H$17:$I$17</definedName>
    <definedName name="BExZULNBKLGE0ANKXEGKM35JTQ6H" hidden="1">#REF!</definedName>
    <definedName name="BExZUSZST651XON7DOL7XDVXR58P" localSheetId="18" hidden="1">Analysis Report All [19]Items!$H$6:$I$6</definedName>
    <definedName name="BExZUSZST651XON7DOL7XDVXR58P" hidden="1">Analysis Report All [19]Items!$H$6:$I$6</definedName>
    <definedName name="BExZUT54340I38GVCV79EL116WR0" hidden="1">[15]BS!#REF!</definedName>
    <definedName name="BExZV8VGZUJCA6E3WSHXZAZE4S0B" hidden="1">#REF!</definedName>
    <definedName name="BExZVCGYPGWFUQCV7AVS3JIOYBSO" localSheetId="18" hidden="1">Analysis Report All [19]Items!$J$12</definedName>
    <definedName name="BExZVCGYPGWFUQCV7AVS3JIOYBSO" hidden="1">Analysis Report All [19]Items!$J$12</definedName>
    <definedName name="BExZVCRQQRFPSUVR6KCC7RE709U1" hidden="1">#REF!</definedName>
    <definedName name="BExZVEPYS6HYXG8RN9GMWZTHDEMK" hidden="1">[15]BS!#REF!</definedName>
    <definedName name="BExZVGO0CZD8R8SYFAR21A3O2YO6" localSheetId="18" hidden="1">Analysis Report All Items [23]LC!$H$8:$I$8</definedName>
    <definedName name="BExZVGO0CZD8R8SYFAR21A3O2YO6" hidden="1">Analysis Report All Items [23]LC!$H$8:$I$8</definedName>
    <definedName name="BExZVLM4T9ORS4ZWHME46U4Q103C" hidden="1">[15]BS!#REF!</definedName>
    <definedName name="BExZVLRF05X1S8Q8NFWUF1P4GDKE" localSheetId="18" hidden="1">Operating [17]Profit!$B$11:$K$16</definedName>
    <definedName name="BExZVLRF05X1S8Q8NFWUF1P4GDKE" hidden="1">Operating [17]Profit!$B$11:$K$16</definedName>
    <definedName name="BExZW0WD1WSZFH6HYUY5Z5QLZ800" localSheetId="18" hidden="1">Analysis Report All [19]Items!$D$12:$K$42</definedName>
    <definedName name="BExZW0WD1WSZFH6HYUY5Z5QLZ800" hidden="1">Analysis Report All [19]Items!$D$12:$K$42</definedName>
    <definedName name="BExZW8ZPNV43UXGOT98FDNIBQHZY" hidden="1">[15]BS!#REF!</definedName>
    <definedName name="BExZWCL7M0R1Z9BQMX8OTHMXF85P" localSheetId="18" hidden="1">Trade Working [26]Capital!$B$23:$K$33</definedName>
    <definedName name="BExZWCL7M0R1Z9BQMX8OTHMXF85P" hidden="1">Trade Working [26]Capital!$B$23:$K$33</definedName>
    <definedName name="BExZWH8C8E3NV8XLYPDQZS6KS7FR" localSheetId="18" hidden="1">Order [16]Intake!$K$1:$K$1</definedName>
    <definedName name="BExZWH8C8E3NV8XLYPDQZS6KS7FR" hidden="1">Order [16]Intake!$K$1:$K$1</definedName>
    <definedName name="BExZWKJ0QORG3ZX9KRUIP18YSCHV" localSheetId="18" hidden="1">Analysis Report All [19]Items!$A$18:$B$18</definedName>
    <definedName name="BExZWKJ0QORG3ZX9KRUIP18YSCHV" hidden="1">Analysis Report All [19]Items!$A$18:$B$18</definedName>
    <definedName name="BExZWS641V15CMYKBFDDKT7GYM5O" hidden="1">#REF!</definedName>
    <definedName name="BExZX2T6ZT2DZLYSDJJBPVIT5OK2" hidden="1">[15]BS!#REF!</definedName>
    <definedName name="BExZX521FRVBQ335V99FWBIHPEVV" localSheetId="18" hidden="1">Trade Working [26]Capital!$K$1</definedName>
    <definedName name="BExZX521FRVBQ335V99FWBIHPEVV" hidden="1">Trade Working [26]Capital!$K$1</definedName>
    <definedName name="BExZX93RY1FX0FQM77JZFYQ445G0" hidden="1">#REF!</definedName>
    <definedName name="BExZXB1UVHMQEAGLZ5RRHQP8ML2M" localSheetId="18" hidden="1">#N/A</definedName>
    <definedName name="BExZXB1UVHMQEAGLZ5RRHQP8ML2M" hidden="1">#N/A</definedName>
    <definedName name="BExZXEY3WL3QDCO4W3EU00B5GL79" hidden="1">#REF!</definedName>
    <definedName name="BExZXGLJ73ULE9WBQYUHV13D5QYS" hidden="1">#REF!</definedName>
    <definedName name="BExZXIE8RXQBVORI5N41LZ4Z7097" localSheetId="18" hidden="1">#N/A</definedName>
    <definedName name="BExZXIE8RXQBVORI5N41LZ4Z7097" hidden="1">#N/A</definedName>
    <definedName name="BExZXM52262NRM0CO6WUOOYKZBI6" localSheetId="18" hidden="1">List of Journal [31]Entries!$J$9</definedName>
    <definedName name="BExZXM52262NRM0CO6WUOOYKZBI6" hidden="1">List of Journal [31]Entries!$J$9</definedName>
    <definedName name="BExZXNHI4JC689W0HBKXDG8OZV46" hidden="1">#REF!</definedName>
    <definedName name="BExZXOOTRNUK8LGEAZ8ZCFW9KXQ1" hidden="1">[15]BS!#REF!</definedName>
    <definedName name="BExZXXOCIDHFUQ16Y2Q2YB44OWT0" localSheetId="18" hidden="1">Balance [25]Sheet!$B$11:$K$21</definedName>
    <definedName name="BExZXXOCIDHFUQ16Y2Q2YB44OWT0" hidden="1">Balance [25]Sheet!$B$11:$K$21</definedName>
    <definedName name="BExZXY4NKQL9QD76YMQJ15U1C2G8" hidden="1">[15]BS!#REF!</definedName>
    <definedName name="BExZY5BL0PSYF1KRIOMFEBKM5UM7" localSheetId="18" hidden="1">#N/A</definedName>
    <definedName name="BExZY5BL0PSYF1KRIOMFEBKM5UM7" hidden="1">#N/A</definedName>
    <definedName name="BExZY6IRLD9EKSW6QCCFSMKNMYPW" hidden="1">#REF!</definedName>
    <definedName name="BExZYEREHF16QSTL681R6QBQ22Q1" localSheetId="18" hidden="1">Balance [25]Sheet!$B$11:$K$21</definedName>
    <definedName name="BExZYEREHF16QSTL681R6QBQ22Q1" hidden="1">Balance [25]Sheet!$B$11:$K$21</definedName>
    <definedName name="BExZYGK326RII9TDEUWGUEOSRL76" hidden="1">#REF!</definedName>
    <definedName name="BExZYHB76YXU36PUOA3PCTEGFO5L" localSheetId="18" hidden="1">Net [28]Sales!$K$1</definedName>
    <definedName name="BExZYHB76YXU36PUOA3PCTEGFO5L" hidden="1">Net [28]Sales!$K$1</definedName>
    <definedName name="BExZYZAJ9CELW19BJ6D7NL1EDC36" localSheetId="18" hidden="1">List of Journal [31]Entries!$H$9:$I$9</definedName>
    <definedName name="BExZYZAJ9CELW19BJ6D7NL1EDC36" hidden="1">List of Journal [31]Entries!$H$9:$I$9</definedName>
    <definedName name="BExZZ7DVHN68JT7DDVPZL8TCJUC2" localSheetId="18" hidden="1">Business EBIT [21]Bulk!$B$8:$K$18</definedName>
    <definedName name="BExZZ7DVHN68JT7DDVPZL8TCJUC2" hidden="1">Business EBIT [21]Bulk!$B$8:$K$18</definedName>
    <definedName name="BExZZ9BWYE42RUN4MROZXPRN4TEJ" localSheetId="18" hidden="1">Gross Profit bef. Distr. [21]Bulk!$B$10:$K$20</definedName>
    <definedName name="BExZZ9BWYE42RUN4MROZXPRN4TEJ" hidden="1">Gross Profit bef. Distr. [21]Bulk!$B$10:$K$20</definedName>
    <definedName name="BExZZBQ7PX49LR5RNYBR40O15M7K" localSheetId="18" hidden="1">Analysis Report All [19]Items!$J$8</definedName>
    <definedName name="BExZZBQ7PX49LR5RNYBR40O15M7K" hidden="1">Analysis Report All [19]Items!$J$8</definedName>
    <definedName name="BExZZF0YIKQQZT9OT53HZMT1DKX0" localSheetId="18" hidden="1">Analysis Report All [19]Items!$H$6:$I$6</definedName>
    <definedName name="BExZZF0YIKQQZT9OT53HZMT1DKX0" hidden="1">Analysis Report All [19]Items!$H$6:$I$6</definedName>
    <definedName name="BExZZFXATX5AYL6YDQC4P559OOV8" localSheetId="18" hidden="1">#N/A</definedName>
    <definedName name="BExZZFXATX5AYL6YDQC4P559OOV8" hidden="1">#N/A</definedName>
    <definedName name="BExZZGYZXTW8HMEEQTE066EZA1BF" hidden="1">#REF!</definedName>
    <definedName name="BExZZLRRPLVVU35Q7JAHM7T2EDAG" localSheetId="18" hidden="1">Check Closing '[27]2007'!$D$11:$H$140</definedName>
    <definedName name="BExZZLRRPLVVU35Q7JAHM7T2EDAG" hidden="1">Check Closing '[27]2007'!$D$11:$H$140</definedName>
    <definedName name="BExZZMIOG28XTG0V5SOVD6PR65M3" hidden="1">#REF!</definedName>
    <definedName name="BExZZULYI1YPTJWWUE6IJYUTUFTJ" localSheetId="18" hidden="1">Group [34]ROCE!$B$19:$K$29</definedName>
    <definedName name="BExZZULYI1YPTJWWUE6IJYUTUFTJ" hidden="1">Group [34]ROCE!$B$19:$K$29</definedName>
    <definedName name="bfsdbfdsgd" localSheetId="18" hidden="1">{"'Jan - March 2000'!$A$5:$J$46"}</definedName>
    <definedName name="bfsdbfdsgd" hidden="1">{"'Jan - March 2000'!$A$5:$J$46"}</definedName>
    <definedName name="BG_Del" hidden="1">15</definedName>
    <definedName name="BG_Ins" hidden="1">4</definedName>
    <definedName name="BG_Mod" hidden="1">6</definedName>
    <definedName name="bilanturi" localSheetId="18"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9" hidden="1">{"Meas",#N/A,FALSE,"Tot Europe";"Red",#N/A,FALSE,"Tot Europe"}</definedName>
    <definedName name="bjk" localSheetId="20" hidden="1">{"Meas",#N/A,FALSE,"Tot Europe";"Red",#N/A,FALSE,"Tot Europe"}</definedName>
    <definedName name="bjk" localSheetId="18" hidden="1">{"Meas",#N/A,FALSE,"Tot Europe";"Red",#N/A,FALSE,"Tot Europe"}</definedName>
    <definedName name="bjk" hidden="1">{"Meas",#N/A,FALSE,"Tot Europe";"Red",#N/A,FALSE,"Tot Europe"}</definedName>
    <definedName name="bl" hidden="1">'[38]#REF'!#REF!</definedName>
    <definedName name="bleine.erg" localSheetId="19" hidden="1">{"fleisch",#N/A,FALSE,"WG HK";"food",#N/A,FALSE,"WG HK";"hartwaren",#N/A,FALSE,"WG HK";"weichwaren",#N/A,FALSE,"WG HK"}</definedName>
    <definedName name="bleine.erg" localSheetId="20" hidden="1">{"fleisch",#N/A,FALSE,"WG HK";"food",#N/A,FALSE,"WG HK";"hartwaren",#N/A,FALSE,"WG HK";"weichwaren",#N/A,FALSE,"WG HK"}</definedName>
    <definedName name="bleine.erg" localSheetId="18" hidden="1">{"fleisch",#N/A,FALSE,"WG HK";"food",#N/A,FALSE,"WG HK";"hartwaren",#N/A,FALSE,"WG HK";"weichwaren",#N/A,FALSE,"WG HK"}</definedName>
    <definedName name="bleine.erg" hidden="1">{"fleisch",#N/A,FALSE,"WG HK";"food",#N/A,FALSE,"WG HK";"hartwaren",#N/A,FALSE,"WG HK";"weichwaren",#N/A,FALSE,"WG HK"}</definedName>
    <definedName name="BLPH1" hidden="1">'[38]#REF'!#REF!</definedName>
    <definedName name="BLPH10" hidden="1">'[38]#REF'!$J$127</definedName>
    <definedName name="BLPH11" hidden="1">'[38]#REF'!$M$173</definedName>
    <definedName name="BLPH2" hidden="1">'[38]#REF'!$A$102</definedName>
    <definedName name="BLPH3" hidden="1">'[38]#REF'!$D$104</definedName>
    <definedName name="BLPH4" hidden="1">'[38]#REF'!$G$13</definedName>
    <definedName name="BLPH5" hidden="1">'[38]#REF'!$J$39</definedName>
    <definedName name="BLPH6" hidden="1">'[38]#REF'!$M$50</definedName>
    <definedName name="BLPH7" hidden="1">'[38]#REF'!$A$399</definedName>
    <definedName name="BLPH8" hidden="1">'[38]#REF'!$D$412</definedName>
    <definedName name="BLPH9" hidden="1">'[38]#REF'!$G$12</definedName>
    <definedName name="BNE_MESSAGES_HIDDEN" localSheetId="19" hidden="1">#REF!</definedName>
    <definedName name="BNE_MESSAGES_HIDDEN" localSheetId="20" hidden="1">#REF!</definedName>
    <definedName name="BNE_MESSAGES_HIDDEN" hidden="1">#REF!</definedName>
    <definedName name="BNHJJ" hidden="1">[1]OtherKPI!#REF!</definedName>
    <definedName name="bnnn" localSheetId="18"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9" hidden="1">{#N/A,#N/A,TRUE,"index";#N/A,#N/A,TRUE,"Summary";#N/A,#N/A,TRUE,"Continuing Business";#N/A,#N/A,TRUE,"Disposals";#N/A,#N/A,TRUE,"Acquisitions";#N/A,#N/A,TRUE,"Actual &amp; Plan Reconciliation"}</definedName>
    <definedName name="BU_Con" localSheetId="20" hidden="1">{#N/A,#N/A,TRUE,"index";#N/A,#N/A,TRUE,"Summary";#N/A,#N/A,TRUE,"Continuing Business";#N/A,#N/A,TRUE,"Disposals";#N/A,#N/A,TRUE,"Acquisitions";#N/A,#N/A,TRUE,"Actual &amp; Plan Reconciliation"}</definedName>
    <definedName name="BU_Con" localSheetId="18"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localSheetId="20" hidden="1">{#N/A,#N/A,TRUE,"index";#N/A,#N/A,TRUE,"Summary";#N/A,#N/A,TRUE,"Continuing Business";#N/A,#N/A,TRUE,"Disposals";#N/A,#N/A,TRUE,"Acquisitions";#N/A,#N/A,TRUE,"Actual &amp; Plan Reconciliation"}</definedName>
    <definedName name="BU_Con_2" localSheetId="18"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9" hidden="1">{"BS_TH",#N/A,FALSE,"MPI_ConsBS_Adj";"Cumm_TH",#N/A,FALSE,"MPI_ConsCF_Adj"}</definedName>
    <definedName name="buget" localSheetId="20" hidden="1">{"BS_TH",#N/A,FALSE,"MPI_ConsBS_Adj";"Cumm_TH",#N/A,FALSE,"MPI_ConsCF_Adj"}</definedName>
    <definedName name="buget" localSheetId="18" hidden="1">{"BS_TH",#N/A,FALSE,"MPI_ConsBS_Adj";"Cumm_TH",#N/A,FALSE,"MPI_ConsCF_Adj"}</definedName>
    <definedName name="buget" hidden="1">{"BS_TH",#N/A,FALSE,"MPI_ConsBS_Adj";"Cumm_TH",#N/A,FALSE,"MPI_ConsCF_Adj"}</definedName>
    <definedName name="BVDFXV" localSheetId="19" hidden="1">{"Sal",#N/A,FALSE,"Sales";"Exp",#N/A,FALSE,"Sales";"Sum",#N/A,FALSE,"Sales"}</definedName>
    <definedName name="BVDFXV" localSheetId="20" hidden="1">{"Sal",#N/A,FALSE,"Sales";"Exp",#N/A,FALSE,"Sales";"Sum",#N/A,FALSE,"Sales"}</definedName>
    <definedName name="BVDFXV" localSheetId="18" hidden="1">{"Sal",#N/A,FALSE,"Sales";"Exp",#N/A,FALSE,"Sales";"Sum",#N/A,FALSE,"Sales"}</definedName>
    <definedName name="BVDFXV" hidden="1">{"Sal",#N/A,FALSE,"Sales";"Exp",#N/A,FALSE,"Sales";"Sum",#N/A,FALSE,"Sales"}</definedName>
    <definedName name="BWL" localSheetId="19" hidden="1">{#N/A,#N/A,FALSE,"Vermögen kurz";#N/A,#N/A,FALSE,"Finanz kurz";#N/A,#N/A,FALSE,"Erfolg";#N/A,#N/A,FALSE,"Kapitalfluß";#N/A,#N/A,FALSE,"KZ nach URG";#N/A,#N/A,FALSE,"Kennzahlen"}</definedName>
    <definedName name="BWL" localSheetId="20" hidden="1">{#N/A,#N/A,FALSE,"Vermögen kurz";#N/A,#N/A,FALSE,"Finanz kurz";#N/A,#N/A,FALSE,"Erfolg";#N/A,#N/A,FALSE,"Kapitalfluß";#N/A,#N/A,FALSE,"KZ nach URG";#N/A,#N/A,FALSE,"Kennzahlen"}</definedName>
    <definedName name="BWL" localSheetId="18"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8"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8" hidden="1">{"'Jan - March 2000'!$A$5:$J$46"}</definedName>
    <definedName name="campaign" hidden="1">{"'Jan - March 2000'!$A$5:$J$46"}</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8" hidden="1">{#N/A,#N/A,FALSE,"Completion of MBudget"}</definedName>
    <definedName name="CAPEX2006" hidden="1">{#N/A,#N/A,FALSE,"Completion of MBudget"}</definedName>
    <definedName name="carcotasi" localSheetId="18" hidden="1">{"'Jan - March 2000'!$A$5:$J$46"}</definedName>
    <definedName name="carcotasi" hidden="1">{"'Jan - March 2000'!$A$5:$J$46"}</definedName>
    <definedName name="Cata" hidden="1">#REF!</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8" hidden="1">{"'Jan - March 2000'!$A$5:$J$46"}</definedName>
    <definedName name="cbv" hidden="1">{"'Jan - March 2000'!$A$5:$J$46"}</definedName>
    <definedName name="CBWorkbookPriority" hidden="1">-595697441</definedName>
    <definedName name="cc" localSheetId="19" hidden="1">[39]Data!#REF!</definedName>
    <definedName name="cc" localSheetId="20" hidden="1">[39]Data!#REF!</definedName>
    <definedName name="cc" hidden="1">[39]Data!#REF!</definedName>
    <definedName name="ccc" localSheetId="19" hidden="1">{"weichwaren",#N/A,FALSE,"Liste 1";"hartwaren",#N/A,FALSE,"Liste 1";"food",#N/A,FALSE,"Liste 1";"fleisch",#N/A,FALSE,"Liste 1"}</definedName>
    <definedName name="ccc" localSheetId="20" hidden="1">{"weichwaren",#N/A,FALSE,"Liste 1";"hartwaren",#N/A,FALSE,"Liste 1";"food",#N/A,FALSE,"Liste 1";"fleisch",#N/A,FALSE,"Liste 1"}</definedName>
    <definedName name="ccc" localSheetId="18" hidden="1">{"weichwaren",#N/A,FALSE,"Liste 1";"hartwaren",#N/A,FALSE,"Liste 1";"food",#N/A,FALSE,"Liste 1";"fleisch",#N/A,FALSE,"Liste 1"}</definedName>
    <definedName name="ccc" hidden="1">{"weichwaren",#N/A,FALSE,"Liste 1";"hartwaren",#N/A,FALSE,"Liste 1";"food",#N/A,FALSE,"Liste 1";"fleisch",#N/A,FALSE,"Liste 1"}</definedName>
    <definedName name="ccca" localSheetId="19" hidden="1">{#N/A,#N/A,TRUE,"SOMMAIRE";#N/A,#N/A,TRUE,"COMMENT";#N/A,#N/A,TRUE,"RESULTAT";#N/A,#N/A,TRUE,"ENDETTEMENT";#N/A,#N/A,TRUE,"CRÉDITS CT-LT";#N/A,#N/A,TRUE,"CLIENTS";#N/A,#N/A,TRUE,"CRÉANS CHALEUR";#N/A,#N/A,TRUE,"EFFECTIF";#N/A,#N/A,TRUE,"INVEST"}</definedName>
    <definedName name="ccca" localSheetId="20" hidden="1">{#N/A,#N/A,TRUE,"SOMMAIRE";#N/A,#N/A,TRUE,"COMMENT";#N/A,#N/A,TRUE,"RESULTAT";#N/A,#N/A,TRUE,"ENDETTEMENT";#N/A,#N/A,TRUE,"CRÉDITS CT-LT";#N/A,#N/A,TRUE,"CLIENTS";#N/A,#N/A,TRUE,"CRÉANS CHALEUR";#N/A,#N/A,TRUE,"EFFECTIF";#N/A,#N/A,TRUE,"INVEST"}</definedName>
    <definedName name="ccca" localSheetId="18"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9" hidden="1">{"Meas",#N/A,FALSE,"Tot Europe"}</definedName>
    <definedName name="cccc" localSheetId="20" hidden="1">{"Meas",#N/A,FALSE,"Tot Europe"}</definedName>
    <definedName name="cccc" localSheetId="18" hidden="1">{"Meas",#N/A,FALSE,"Tot Europe"}</definedName>
    <definedName name="cccc" hidden="1">{"Meas",#N/A,FALSE,"Tot Europe"}</definedName>
    <definedName name="CCCCCCCCCCC" localSheetId="19" hidden="1">{#N/A,#N/A,FALSE,"Aging Summary";#N/A,#N/A,FALSE,"Ratio Analysis";#N/A,#N/A,FALSE,"Test 120 Day Accts";#N/A,#N/A,FALSE,"Tickmarks"}</definedName>
    <definedName name="CCCCCCCCCCC" localSheetId="20" hidden="1">{#N/A,#N/A,FALSE,"Aging Summary";#N/A,#N/A,FALSE,"Ratio Analysis";#N/A,#N/A,FALSE,"Test 120 Day Accts";#N/A,#N/A,FALSE,"Tickmarks"}</definedName>
    <definedName name="CCCCCCCCCCC" localSheetId="18"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localSheetId="20" hidden="1">{#N/A,#N/A,FALSE,"Aging Summary";#N/A,#N/A,FALSE,"Ratio Analysis";#N/A,#N/A,FALSE,"Test 120 Day Accts";#N/A,#N/A,FALSE,"Tickmarks"}</definedName>
    <definedName name="ccccccccccccccccccc" localSheetId="18"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9" hidden="1">{#N/A,#N/A,TRUE,"Cut Rag Tobacco Cost";#N/A,#N/A,TRUE,"Custom Duties Table";#N/A,#N/A,TRUE,"Wrapping Mats";#N/A,#N/A,TRUE,"Summary of TSP";#N/A,#N/A,TRUE,"Cost Saving Initiatives";#N/A,#N/A,TRUE,"Country of Origin Discount"}</definedName>
    <definedName name="CDJ" localSheetId="20" hidden="1">{#N/A,#N/A,TRUE,"Cut Rag Tobacco Cost";#N/A,#N/A,TRUE,"Custom Duties Table";#N/A,#N/A,TRUE,"Wrapping Mats";#N/A,#N/A,TRUE,"Summary of TSP";#N/A,#N/A,TRUE,"Cost Saving Initiatives";#N/A,#N/A,TRUE,"Country of Origin Discount"}</definedName>
    <definedName name="CDJ" localSheetId="18"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9" hidden="1">{#N/A,#N/A,FALSE,"Inhalt";#N/A,#N/A,FALSE,"Kommentar";#N/A,#N/A,FALSE,"Ergebnisrechnung";#N/A,#N/A,FALSE,"Bilanz";#N/A,#N/A,FALSE,"Absatz";#N/A,#N/A,FALSE,"Umsatz";#N/A,#N/A,FALSE,"Preise";#N/A,#N/A,FALSE,"Kennzahlen"}</definedName>
    <definedName name="Cena" localSheetId="20" hidden="1">{#N/A,#N/A,FALSE,"Inhalt";#N/A,#N/A,FALSE,"Kommentar";#N/A,#N/A,FALSE,"Ergebnisrechnung";#N/A,#N/A,FALSE,"Bilanz";#N/A,#N/A,FALSE,"Absatz";#N/A,#N/A,FALSE,"Umsatz";#N/A,#N/A,FALSE,"Preise";#N/A,#N/A,FALSE,"Kennzahlen"}</definedName>
    <definedName name="Cena" localSheetId="18"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[40]AlbPrint!#REF!</definedName>
    <definedName name="chartdata" hidden="1">[41]AlbPrint!#REF!</definedName>
    <definedName name="coal" hidden="1">[42]AlbPrint!#REF!</definedName>
    <definedName name="Code" localSheetId="19" hidden="1">#REF!</definedName>
    <definedName name="Code" localSheetId="20" hidden="1">#REF!</definedName>
    <definedName name="Code" hidden="1">#REF!</definedName>
    <definedName name="comp1" localSheetId="19" hidden="1">{"Mnth_D_YTDA",#N/A,FALSE,"YTD_Calc";"Mnth_D_YTDA",#N/A,FALSE,"YTD_Calc";"YTD_Lei",#N/A,FALSE,"Mnth_Calc";"Mnth_Lei",#N/A,FALSE,"Mnth_Calc";"Diff_M",#N/A,FALSE,"Difference";"Diff_Cumm",#N/A,FALSE,"Difference";"Mnth_D_M",#N/A,FALSE,"Mnth_Calc"}</definedName>
    <definedName name="comp1" localSheetId="20" hidden="1">{"Mnth_D_YTDA",#N/A,FALSE,"YTD_Calc";"Mnth_D_YTDA",#N/A,FALSE,"YTD_Calc";"YTD_Lei",#N/A,FALSE,"Mnth_Calc";"Mnth_Lei",#N/A,FALSE,"Mnth_Calc";"Diff_M",#N/A,FALSE,"Difference";"Diff_Cumm",#N/A,FALSE,"Difference";"Mnth_D_M",#N/A,FALSE,"Mnth_Calc"}</definedName>
    <definedName name="comp1" localSheetId="18"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9" hidden="1">{"LBO Summary",#N/A,FALSE,"Summary"}</definedName>
    <definedName name="con" localSheetId="20" hidden="1">{"LBO Summary",#N/A,FALSE,"Summary"}</definedName>
    <definedName name="con" localSheetId="18" hidden="1">{"LBO Summary",#N/A,FALSE,"Summary"}</definedName>
    <definedName name="con" hidden="1">{"LBO Summary",#N/A,FALSE,"Summary"}</definedName>
    <definedName name="cos" localSheetId="19" hidden="1">{#N/A,#N/A,FALSE,"IS-BS MAR"}</definedName>
    <definedName name="cos" localSheetId="20" hidden="1">{#N/A,#N/A,FALSE,"IS-BS MAR"}</definedName>
    <definedName name="cos" localSheetId="18" hidden="1">{#N/A,#N/A,FALSE,"IS-BS MAR"}</definedName>
    <definedName name="cos" hidden="1">{#N/A,#N/A,FALSE,"IS-BS MAR"}</definedName>
    <definedName name="CRISTINA" localSheetId="18" hidden="1">{#N/A,#N/A,FALSE,"Ventes V.P. V.U.";#N/A,#N/A,FALSE,"Les Concurences";#N/A,#N/A,FALSE,"DACIA"}</definedName>
    <definedName name="CRISTINA" hidden="1">{#N/A,#N/A,FALSE,"Ventes V.P. V.U.";#N/A,#N/A,FALSE,"Les Concurences";#N/A,#N/A,FALSE,"DACIA"}</definedName>
    <definedName name="crude" hidden="1">[42]AlbPrint!#REF!</definedName>
    <definedName name="Customer_Country_Name" hidden="1">[43]Master!$C$52</definedName>
    <definedName name="cvbxcvbgfs" localSheetId="19" hidden="1">{#N/A,#N/A,FALSE,"Completion of MBudget"}</definedName>
    <definedName name="cvbxcvbgfs" localSheetId="20" hidden="1">{#N/A,#N/A,FALSE,"Completion of MBudget"}</definedName>
    <definedName name="cvbxcvbgfs" localSheetId="18" hidden="1">{#N/A,#N/A,FALSE,"Completion of MBudget"}</definedName>
    <definedName name="cvbxcvbgfs" hidden="1">{#N/A,#N/A,FALSE,"Completion of MBudget"}</definedName>
    <definedName name="Cwvu.CapersView." hidden="1">[11]MASTER!#REF!</definedName>
    <definedName name="Cwvu.Japan_Capers_Ed_Pub." hidden="1">[11]MASTER!#REF!</definedName>
    <definedName name="Cwvu.KJP_CC." localSheetId="19" hidden="1">[11]MASTER!#REF!,[11]MASTER!#REF!,[11]MASTER!#REF!,[11]MASTER!#REF!,[11]MASTER!#REF!,[11]MASTER!#REF!,[11]MASTER!#REF!,[11]MASTER!#REF!,[11]MASTER!#REF!,[11]MASTER!#REF!,[11]MASTER!#REF!,[11]MASTER!#REF!,[11]MASTER!#REF!,[11]MASTER!#REF!,[11]MASTER!#REF!,[11]MASTER!#REF!,[11]MASTER!#REF!,[11]MASTER!#REF!,[11]MASTER!#REF!,[11]MASTER!#REF!</definedName>
    <definedName name="Cwvu.KJP_CC." localSheetId="20" hidden="1">[11]MASTER!#REF!,[11]MASTER!#REF!,[11]MASTER!#REF!,[11]MASTER!#REF!,[11]MASTER!#REF!,[11]MASTER!#REF!,[11]MASTER!#REF!,[11]MASTER!#REF!,[11]MASTER!#REF!,[11]MASTER!#REF!,[11]MASTER!#REF!,[11]MASTER!#REF!,[11]MASTER!#REF!,[11]MASTER!#REF!,[11]MASTER!#REF!,[11]MASTER!#REF!,[11]MASTER!#REF!,[11]MASTER!#REF!,[11]MASTER!#REF!,[11]MASTER!#REF!</definedName>
    <definedName name="Cwvu.KJP_CC." hidden="1">[11]MASTER!#REF!,[11]MASTER!#REF!,[11]MASTER!#REF!,[11]MASTER!#REF!,[11]MASTER!#REF!,[11]MASTER!#REF!,[11]MASTER!#REF!,[11]MASTER!#REF!,[11]MASTER!#REF!,[11]MASTER!#REF!,[11]MASTER!#REF!,[11]MASTER!#REF!,[11]MASTER!#REF!,[11]MASTER!#REF!,[11]MASTER!#REF!,[11]MASTER!#REF!,[11]MASTER!#REF!,[11]MASTER!#REF!,[11]MASTER!#REF!,[11]MASTER!#REF!</definedName>
    <definedName name="Cwvu.vi1." hidden="1">[12]Munka1!$75:$75,[12]Munka1!$88:$88</definedName>
    <definedName name="d" localSheetId="19" hidden="1">{#N/A,#N/A,FALSE,"Completion of MBudget"}</definedName>
    <definedName name="d" localSheetId="20" hidden="1">{#N/A,#N/A,FALSE,"Completion of MBudget"}</definedName>
    <definedName name="d" localSheetId="18" hidden="1">{#N/A,#N/A,FALSE,"Completion of MBudget"}</definedName>
    <definedName name="d" hidden="1">{#N/A,#N/A,FALSE,"Completion of MBudget"}</definedName>
    <definedName name="DA" localSheetId="18" hidden="1">{#N/A,#N/A,FALSE,"Ventes V.P. V.U.";#N/A,#N/A,FALSE,"Les Concurences";#N/A,#N/A,FALSE,"DACIA"}</definedName>
    <definedName name="DA" hidden="1">{#N/A,#N/A,FALSE,"Ventes V.P. V.U.";#N/A,#N/A,FALSE,"Les Concurences";#N/A,#N/A,FALSE,"DACIA"}</definedName>
    <definedName name="DAA" localSheetId="18" hidden="1">{#N/A,#N/A,FALSE,"Ventes V.P. V.U.";#N/A,#N/A,FALSE,"Les Concurences";#N/A,#N/A,FALSE,"DACIA"}</definedName>
    <definedName name="DAA" hidden="1">{#N/A,#N/A,FALSE,"Ventes V.P. V.U.";#N/A,#N/A,FALSE,"Les Concurences";#N/A,#N/A,FALSE,"DACIA"}</definedName>
    <definedName name="dada" localSheetId="18"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localSheetId="20" hidden="1">{#N/A,#N/A,FALSE,"Inhalt";#N/A,#N/A,FALSE,"Kommentar";#N/A,#N/A,FALSE,"Ergebnisrechnung";#N/A,#N/A,FALSE,"Bilanz";#N/A,#N/A,FALSE,"Umsatz";#N/A,#N/A,FALSE,"Absatz";#N/A,#N/A,FALSE,"Preise";#N/A,#N/A,FALSE,"DB absolut";#N/A,#N/A,FALSE,"DB2 je SGB";#N/A,#N/A,FALSE,"Kennzahlen";#N/A,#N/A,FALSE,"Investitionen"}</definedName>
    <definedName name="danub" localSheetId="18"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8"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19" hidden="1">#REF!</definedName>
    <definedName name="data" localSheetId="20" hidden="1">#REF!</definedName>
    <definedName name="data" hidden="1">#REF!</definedName>
    <definedName name="data1" hidden="1">#REF!</definedName>
    <definedName name="data2" hidden="1">#REF!</definedName>
    <definedName name="data3" hidden="1">#REF!</definedName>
    <definedName name="daw" localSheetId="19" hidden="1">{"Total",#N/A,FALSE,"Six Fields";"PDP",#N/A,FALSE,"Six Fields";"PNP",#N/A,FALSE,"Six Fields";"PUD",#N/A,FALSE,"Six Fields";"Prob",#N/A,FALSE,"Six Fields"}</definedName>
    <definedName name="daw" localSheetId="20" hidden="1">{"Total",#N/A,FALSE,"Six Fields";"PDP",#N/A,FALSE,"Six Fields";"PNP",#N/A,FALSE,"Six Fields";"PUD",#N/A,FALSE,"Six Fields";"Prob",#N/A,FALSE,"Six Fields"}</definedName>
    <definedName name="daw" localSheetId="18"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9" hidden="1">{#N/A,#N/A,FALSE,"SKG_SC";#N/A,#N/A,FALSE,"SKG_KP";#N/A,#N/A,FALSE,"SCG_KC";#N/A,#N/A,FALSE,"SKG_PM";#N/A,#N/A,FALSE,"SKG_Asta";#N/A,#N/A,FALSE,"SKG_DE";#N/A,#N/A,FALSE,"SKG_FA";#N/A,#N/A,FALSE,"SKG_EM";#N/A,#N/A,FALSE,"SKG_AK";#N/A,#N/A,FALSE,"SKG_CER";#N/A,#N/A,FALSE,"SKG_BA";#N/A,#N/A,FALSE,"SKG_KO"}</definedName>
    <definedName name="DCF" localSheetId="20" hidden="1">{#N/A,#N/A,FALSE,"SKG_SC";#N/A,#N/A,FALSE,"SKG_KP";#N/A,#N/A,FALSE,"SCG_KC";#N/A,#N/A,FALSE,"SKG_PM";#N/A,#N/A,FALSE,"SKG_Asta";#N/A,#N/A,FALSE,"SKG_DE";#N/A,#N/A,FALSE,"SKG_FA";#N/A,#N/A,FALSE,"SKG_EM";#N/A,#N/A,FALSE,"SKG_AK";#N/A,#N/A,FALSE,"SKG_CER";#N/A,#N/A,FALSE,"SKG_BA";#N/A,#N/A,FALSE,"SKG_KO"}</definedName>
    <definedName name="DCF" localSheetId="18"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localSheetId="20" hidden="1">{#N/A,#N/A,FALSE,"SKG_SC";#N/A,#N/A,FALSE,"SKG_KP";#N/A,#N/A,FALSE,"SCG_KC";#N/A,#N/A,FALSE,"SKG_PM";#N/A,#N/A,FALSE,"SKG_Asta";#N/A,#N/A,FALSE,"SKG_DE";#N/A,#N/A,FALSE,"SKG_FA";#N/A,#N/A,FALSE,"SKG_EM";#N/A,#N/A,FALSE,"SKG_AK";#N/A,#N/A,FALSE,"SKG_CER";#N/A,#N/A,FALSE,"SKG_BA";#N/A,#N/A,FALSE,"SKG_KO"}</definedName>
    <definedName name="dcff" localSheetId="18"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9" hidden="1">{#N/A,#N/A,FALSE,"Completion of MBudget"}</definedName>
    <definedName name="dd" localSheetId="20" hidden="1">{#N/A,#N/A,FALSE,"Completion of MBudget"}</definedName>
    <definedName name="dd" localSheetId="18" hidden="1">{#N/A,#N/A,FALSE,"Completion of MBudget"}</definedName>
    <definedName name="dd" hidden="1">{#N/A,#N/A,FALSE,"Completion of MBudget"}</definedName>
    <definedName name="ddd" localSheetId="19" hidden="1">{"Tages_D",#N/A,FALSE,"Tagesbericht";"Tages_PL",#N/A,FALSE,"Tagesbericht"}</definedName>
    <definedName name="ddd" localSheetId="20" hidden="1">{"Tages_D",#N/A,FALSE,"Tagesbericht";"Tages_PL",#N/A,FALSE,"Tagesbericht"}</definedName>
    <definedName name="ddd" localSheetId="18" hidden="1">{"Tages_D",#N/A,FALSE,"Tagesbericht";"Tages_PL",#N/A,FALSE,"Tagesbericht"}</definedName>
    <definedName name="ddd" hidden="1">{"Tages_D",#N/A,FALSE,"Tagesbericht";"Tages_PL",#N/A,FALSE,"Tagesbericht"}</definedName>
    <definedName name="ddddd" localSheetId="19" hidden="1">{"Tages_D",#N/A,FALSE,"Tagesbericht";"Tages_PL",#N/A,FALSE,"Tagesbericht"}</definedName>
    <definedName name="ddddd" localSheetId="20" hidden="1">{"Tages_D",#N/A,FALSE,"Tagesbericht";"Tages_PL",#N/A,FALSE,"Tagesbericht"}</definedName>
    <definedName name="ddddd" localSheetId="18" hidden="1">{"Tages_D",#N/A,FALSE,"Tagesbericht";"Tages_PL",#N/A,FALSE,"Tagesbericht"}</definedName>
    <definedName name="ddddd" hidden="1">{"Tages_D",#N/A,FALSE,"Tagesbericht";"Tages_PL",#N/A,FALSE,"Tagesbericht"}</definedName>
    <definedName name="dddddddddddddddddddd" hidden="1">#REF!</definedName>
    <definedName name="DDT" localSheetId="19" hidden="1">{"frvgl_ag",#N/A,FALSE,"FRPRINT";"frvgl_domestic",#N/A,FALSE,"FRPRINT";"frvgl_int_sales",#N/A,FALSE,"FRPRINT"}</definedName>
    <definedName name="DDT" localSheetId="20" hidden="1">{"frvgl_ag",#N/A,FALSE,"FRPRINT";"frvgl_domestic",#N/A,FALSE,"FRPRINT";"frvgl_int_sales",#N/A,FALSE,"FRPRINT"}</definedName>
    <definedName name="DDT" localSheetId="18" hidden="1">{"frvgl_ag",#N/A,FALSE,"FRPRINT";"frvgl_domestic",#N/A,FALSE,"FRPRINT";"frvgl_int_sales",#N/A,FALSE,"FRPRINT"}</definedName>
    <definedName name="DDT" hidden="1">{"frvgl_ag",#N/A,FALSE,"FRPRINT";"frvgl_domestic",#N/A,FALSE,"FRPRINT";"frvgl_int_sales",#N/A,FALSE,"FRPRINT"}</definedName>
    <definedName name="de" localSheetId="19" hidden="1">{"AS",#N/A,FALSE,"Dec_BS_Fnl";"LIAB",#N/A,FALSE,"Dec_BS_Fnl"}</definedName>
    <definedName name="de" localSheetId="20" hidden="1">{"AS",#N/A,FALSE,"Dec_BS_Fnl";"LIAB",#N/A,FALSE,"Dec_BS_Fnl"}</definedName>
    <definedName name="de" localSheetId="18" hidden="1">{"AS",#N/A,FALSE,"Dec_BS_Fnl";"LIAB",#N/A,FALSE,"Dec_BS_Fnl"}</definedName>
    <definedName name="de" hidden="1">{"AS",#N/A,FALSE,"Dec_BS_Fnl";"LIAB",#N/A,FALSE,"Dec_BS_Fnl"}</definedName>
    <definedName name="dec"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9" hidden="1">{#N/A,#N/A,FALSE,"IncPr";#N/A,#N/A,FALSE,"InCoE"}</definedName>
    <definedName name="dedfed" localSheetId="20" hidden="1">{#N/A,#N/A,FALSE,"IncPr";#N/A,#N/A,FALSE,"InCoE"}</definedName>
    <definedName name="dedfed" localSheetId="18" hidden="1">{#N/A,#N/A,FALSE,"IncPr";#N/A,#N/A,FALSE,"InCoE"}</definedName>
    <definedName name="dedfed" hidden="1">{#N/A,#N/A,FALSE,"IncPr";#N/A,#N/A,FALSE,"InCoE"}</definedName>
    <definedName name="del" localSheetId="18" hidden="1">{#N/A,#N/A,FALSE,"Ventes V.P. V.U.";#N/A,#N/A,FALSE,"Les Concurences";#N/A,#N/A,FALSE,"DACIA"}</definedName>
    <definedName name="del" hidden="1">{#N/A,#N/A,FALSE,"Ventes V.P. V.U.";#N/A,#N/A,FALSE,"Les Concurences";#N/A,#N/A,FALSE,"DACIA"}</definedName>
    <definedName name="DELEGAGTII" localSheetId="18" hidden="1">{#N/A,#N/A,FALSE,"Ventes V.P. V.U.";#N/A,#N/A,FALSE,"Les Concurences";#N/A,#N/A,FALSE,"DACIA"}</definedName>
    <definedName name="DELEGAGTII" hidden="1">{#N/A,#N/A,FALSE,"Ventes V.P. V.U.";#N/A,#N/A,FALSE,"Les Concurences";#N/A,#N/A,FALSE,"DACIA"}</definedName>
    <definedName name="des" localSheetId="18" hidden="1">{"'Jan - March 2000'!$A$5:$J$46"}</definedName>
    <definedName name="des" hidden="1">{"'Jan - March 2000'!$A$5:$J$46"}</definedName>
    <definedName name="Detail" localSheetId="19" hidden="1">{#N/A,#N/A,FALSE,"Inhalt";#N/A,#N/A,FALSE,"Kommentar";#N/A,#N/A,FALSE,"Ergebnisrechnung";#N/A,#N/A,FALSE,"Bilanz";#N/A,#N/A,FALSE,"Absatz";#N/A,#N/A,FALSE,"Umsatz";#N/A,#N/A,FALSE,"Preise";#N/A,#N/A,FALSE,"Kennzahlen"}</definedName>
    <definedName name="Detail" localSheetId="20" hidden="1">{#N/A,#N/A,FALSE,"Inhalt";#N/A,#N/A,FALSE,"Kommentar";#N/A,#N/A,FALSE,"Ergebnisrechnung";#N/A,#N/A,FALSE,"Bilanz";#N/A,#N/A,FALSE,"Absatz";#N/A,#N/A,FALSE,"Umsatz";#N/A,#N/A,FALSE,"Preise";#N/A,#N/A,FALSE,"Kennzahlen"}</definedName>
    <definedName name="Detail" localSheetId="18"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8" hidden="1">{#N/A,#N/A,FALSE,"Ventes V.P. V.U.";#N/A,#N/A,FALSE,"Les Concurences";#N/A,#N/A,FALSE,"DACIA"}</definedName>
    <definedName name="dez" hidden="1">{#N/A,#N/A,FALSE,"Ventes V.P. V.U.";#N/A,#N/A,FALSE,"Les Concurences";#N/A,#N/A,FALSE,"DACIA"}</definedName>
    <definedName name="dezinvestiri" localSheetId="18" hidden="1">{#N/A,#N/A,FALSE,"Ventes V.P. V.U.";#N/A,#N/A,FALSE,"Les Concurences";#N/A,#N/A,FALSE,"DACIA"}</definedName>
    <definedName name="dezinvestiri" hidden="1">{#N/A,#N/A,FALSE,"Ventes V.P. V.U.";#N/A,#N/A,FALSE,"Les Concurences";#N/A,#N/A,FALSE,"DACIA"}</definedName>
    <definedName name="DF" localSheetId="19" hidden="1">{"IS_LCL_TV",#N/A,FALSE,"IS_Disc";"IS_TV_BUC",#N/A,FALSE,"IS_Disc";"IS_PRO_FM_BUC",#N/A,FALSE,"IS_Disc";"IS_PRO_NW",#N/A,FALSE,"IS_Disc"}</definedName>
    <definedName name="DF" localSheetId="20" hidden="1">{"IS_LCL_TV",#N/A,FALSE,"IS_Disc";"IS_TV_BUC",#N/A,FALSE,"IS_Disc";"IS_PRO_FM_BUC",#N/A,FALSE,"IS_Disc";"IS_PRO_NW",#N/A,FALSE,"IS_Disc"}</definedName>
    <definedName name="DF" localSheetId="18"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9" hidden="1">{#N/A,#N/A,FALSE,"FRR";#N/A,#N/A,FALSE,"ERR"}</definedName>
    <definedName name="dfdfd" localSheetId="20" hidden="1">{#N/A,#N/A,FALSE,"FRR";#N/A,#N/A,FALSE,"ERR"}</definedName>
    <definedName name="dfdfd" localSheetId="18" hidden="1">{#N/A,#N/A,FALSE,"FRR";#N/A,#N/A,FALSE,"ERR"}</definedName>
    <definedName name="dfdfd" hidden="1">{#N/A,#N/A,FALSE,"FRR";#N/A,#N/A,FALSE,"ERR"}</definedName>
    <definedName name="DFGHJK" hidden="1">8</definedName>
    <definedName name="dfgsdfhhsb" localSheetId="19" hidden="1">{#N/A,#N/A,FALSE,"Completion of MBudget"}</definedName>
    <definedName name="dfgsdfhhsb" localSheetId="20" hidden="1">{#N/A,#N/A,FALSE,"Completion of MBudget"}</definedName>
    <definedName name="dfgsdfhhsb" localSheetId="18" hidden="1">{#N/A,#N/A,FALSE,"Completion of MBudget"}</definedName>
    <definedName name="dfgsdfhhsb" hidden="1">{#N/A,#N/A,FALSE,"Completion of MBudget"}</definedName>
    <definedName name="DFHFH" localSheetId="19" hidden="1">{"Inter_Business_Direct_Alloc (XNV)",#N/A,FALSE,"XNV";"Inter_Business_Indirect_Alloc (XNV)",#N/A,FALSE,"XNV";"Corporate_Services (XNV)",#N/A,FALSE,"XNV"}</definedName>
    <definedName name="DFHFH" localSheetId="20" hidden="1">{"Inter_Business_Direct_Alloc (XNV)",#N/A,FALSE,"XNV";"Inter_Business_Indirect_Alloc (XNV)",#N/A,FALSE,"XNV";"Corporate_Services (XNV)",#N/A,FALSE,"XNV"}</definedName>
    <definedName name="DFHFH" localSheetId="18"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9" hidden="1">{#N/A,#N/A,FALSE,"Completion of MBudget"}</definedName>
    <definedName name="dfs" localSheetId="20" hidden="1">{#N/A,#N/A,FALSE,"Completion of MBudget"}</definedName>
    <definedName name="dfs" localSheetId="18" hidden="1">{#N/A,#N/A,FALSE,"Completion of MBudget"}</definedName>
    <definedName name="dfs" hidden="1">{#N/A,#N/A,FALSE,"Completion of MBudget"}</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9" hidden="1">{#N/A,#N/A,FALSE,"Amortization Table"}</definedName>
    <definedName name="dfsdsds" localSheetId="20" hidden="1">{#N/A,#N/A,FALSE,"Amortization Table"}</definedName>
    <definedName name="dfsdsds" localSheetId="18" hidden="1">{#N/A,#N/A,FALSE,"Amortization Table"}</definedName>
    <definedName name="dfsdsds" hidden="1">{#N/A,#N/A,FALSE,"Amortization Table"}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8" hidden="1">{#N/A,#N/A,FALSE,"ORIX CSC"}</definedName>
    <definedName name="dgfhgf" hidden="1">{#N/A,#N/A,FALSE,"ORIX CSC"}</definedName>
    <definedName name="dhgdh" localSheetId="18"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19" hidden="1">#REF!</definedName>
    <definedName name="Discount" localSheetId="20" hidden="1">#REF!</definedName>
    <definedName name="Discount" hidden="1">#REF!</definedName>
    <definedName name="display_area_2" localSheetId="19" hidden="1">#REF!</definedName>
    <definedName name="display_area_2" localSheetId="20" hidden="1">#REF!</definedName>
    <definedName name="display_area_2" hidden="1">#REF!</definedName>
    <definedName name="DMC" localSheetId="19" hidden="1">{"Hw_All",#N/A,FALSE,"Hollywood FF";"HwFF_Tech",#N/A,FALSE,"Hollywood FF";"HwFF_PerMille",#N/A,FALSE,"Hollywood FF";"HwFF_Pricing",#N/A,FALSE,"Hollywood FF"}</definedName>
    <definedName name="DMC" localSheetId="20" hidden="1">{"Hw_All",#N/A,FALSE,"Hollywood FF";"HwFF_Tech",#N/A,FALSE,"Hollywood FF";"HwFF_PerMille",#N/A,FALSE,"Hollywood FF";"HwFF_Pricing",#N/A,FALSE,"Hollywood FF"}</definedName>
    <definedName name="DMC" localSheetId="18"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9" hidden="1">{"frvgl_ag",#N/A,FALSE,"FRPRINT";"frvgl_domestic",#N/A,FALSE,"FRPRINT";"frvgl_int_sales",#N/A,FALSE,"FRPRINT"}</definedName>
    <definedName name="dobre" localSheetId="20" hidden="1">{"frvgl_ag",#N/A,FALSE,"FRPRINT";"frvgl_domestic",#N/A,FALSE,"FRPRINT";"frvgl_int_sales",#N/A,FALSE,"FRPRINT"}</definedName>
    <definedName name="dobre" localSheetId="18" hidden="1">{"frvgl_ag",#N/A,FALSE,"FRPRINT";"frvgl_domestic",#N/A,FALSE,"FRPRINT";"frvgl_int_sales",#N/A,FALSE,"FRPRINT"}</definedName>
    <definedName name="dobre" hidden="1">{"frvgl_ag",#N/A,FALSE,"FRPRINT";"frvgl_domestic",#N/A,FALSE,"FRPRINT";"frvgl_int_sales",#N/A,FALSE,"FRPRINT"}</definedName>
    <definedName name="doruk" localSheetId="19" hidden="1">{"weichwaren",#N/A,FALSE,"Liste 1";"hartwaren",#N/A,FALSE,"Liste 1";"food",#N/A,FALSE,"Liste 1";"fleisch",#N/A,FALSE,"Liste 1"}</definedName>
    <definedName name="doruk" localSheetId="20" hidden="1">{"weichwaren",#N/A,FALSE,"Liste 1";"hartwaren",#N/A,FALSE,"Liste 1";"food",#N/A,FALSE,"Liste 1";"fleisch",#N/A,FALSE,"Liste 1"}</definedName>
    <definedName name="doruk" localSheetId="18" hidden="1">{"weichwaren",#N/A,FALSE,"Liste 1";"hartwaren",#N/A,FALSE,"Liste 1";"food",#N/A,FALSE,"Liste 1";"fleisch",#N/A,FALSE,"Liste 1"}</definedName>
    <definedName name="doruk" hidden="1">{"weichwaren",#N/A,FALSE,"Liste 1";"hartwaren",#N/A,FALSE,"Liste 1";"food",#N/A,FALSE,"Liste 1";"fleisch",#N/A,FALSE,"Liste 1"}</definedName>
    <definedName name="dpts" localSheetId="19" hidden="1">{"'Sheet1'!$A$1:$AI$34","'Sheet1'!$A$1:$AI$31","'Sheet1'!$B$2:$AM$25"}</definedName>
    <definedName name="dpts" localSheetId="20" hidden="1">{"'Sheet1'!$A$1:$AI$34","'Sheet1'!$A$1:$AI$31","'Sheet1'!$B$2:$AM$25"}</definedName>
    <definedName name="dpts" localSheetId="18" hidden="1">{"'Sheet1'!$A$1:$AI$34","'Sheet1'!$A$1:$AI$31","'Sheet1'!$B$2:$AM$25"}</definedName>
    <definedName name="dpts" hidden="1">{"'Sheet1'!$A$1:$AI$34","'Sheet1'!$A$1:$AI$31","'Sheet1'!$B$2:$AM$25"}</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localSheetId="20" hidden="1">{#N/A,#N/A,FALSE,"Cover";#N/A,#N/A,FALSE,"1. Conversion Cost Summary";#N/A,#N/A,FALSE,"2. CC YE Forecast INV ";#N/A,#N/A,FALSE,"3. CC YE Forecast ROM";#N/A,#N/A,FALSE,"4.CC YE FORECAST ROM+INV";#N/A,#N/A,FALSE,"5. Material Cost";#N/A,#N/A,FALSE,"6. Waste Calculation"}</definedName>
    <definedName name="dsada" localSheetId="18"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20"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8"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8"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9" hidden="1">{#N/A,#N/A,FALSE,"FinPl"}</definedName>
    <definedName name="dsdsd" localSheetId="20" hidden="1">{#N/A,#N/A,FALSE,"FinPl"}</definedName>
    <definedName name="dsdsd" localSheetId="18" hidden="1">{#N/A,#N/A,FALSE,"FinPl"}</definedName>
    <definedName name="dsdsd" hidden="1">{#N/A,#N/A,FALSE,"FinPl"}</definedName>
    <definedName name="DSF" localSheetId="18" hidden="1">{"'Jan - March 2000'!$A$5:$J$46"}</definedName>
    <definedName name="DSF" hidden="1">{"'Jan - March 2000'!$A$5:$J$46"}</definedName>
    <definedName name="DSFJW" localSheetId="19" hidden="1">{"K100_All",#N/A,FALSE,"Kent 100`s";"K100_Tech",#N/A,FALSE,"Kent 100`s";"K100_Pricing",#N/A,FALSE,"Kent 100`s";"K100_PerMille",#N/A,FALSE,"Kent 100`s"}</definedName>
    <definedName name="DSFJW" localSheetId="20" hidden="1">{"K100_All",#N/A,FALSE,"Kent 100`s";"K100_Tech",#N/A,FALSE,"Kent 100`s";"K100_Pricing",#N/A,FALSE,"Kent 100`s";"K100_PerMille",#N/A,FALSE,"Kent 100`s"}</definedName>
    <definedName name="DSFJW" localSheetId="18"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9" hidden="1">{"Total",#N/A,FALSE,"Six Fields";"PDP",#N/A,FALSE,"Six Fields";"PNP",#N/A,FALSE,"Six Fields";"PUD",#N/A,FALSE,"Six Fields";"Prob",#N/A,FALSE,"Six Fields"}</definedName>
    <definedName name="dsfsd" localSheetId="20" hidden="1">{"Total",#N/A,FALSE,"Six Fields";"PDP",#N/A,FALSE,"Six Fields";"PNP",#N/A,FALSE,"Six Fields";"PUD",#N/A,FALSE,"Six Fields";"Prob",#N/A,FALSE,"Six Fields"}</definedName>
    <definedName name="dsfsd" localSheetId="18"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9" hidden="1">{"'PRODUCTIONCOST SHEET'!$B$3:$G$48"}</definedName>
    <definedName name="dv" localSheetId="20" hidden="1">{"'PRODUCTIONCOST SHEET'!$B$3:$G$48"}</definedName>
    <definedName name="dv" localSheetId="18" hidden="1">{"'PRODUCTIONCOST SHEET'!$B$3:$G$48"}</definedName>
    <definedName name="dv" hidden="1">{"'PRODUCTIONCOST SHEET'!$B$3:$G$48"}</definedName>
    <definedName name="e" localSheetId="18" hidden="1">{"'Jan - March 2000'!$A$5:$J$46"}</definedName>
    <definedName name="e" hidden="1">{"'Jan - March 2000'!$A$5:$J$46"}</definedName>
    <definedName name="e_C" localSheetId="18" hidden="1">{"'Jan - March 2000'!$A$5:$J$46"}</definedName>
    <definedName name="e_C" hidden="1">{"'Jan - March 2000'!$A$5:$J$46"}</definedName>
    <definedName name="edeeeeeeeeeeeeeedeeeeeeeeeeeeeeeeeeeee" hidden="1">[1]OtherKPI!#REF!</definedName>
    <definedName name="EDITH" localSheetId="18" hidden="1">{#N/A,#N/A,FALSE,"Ventes V.P. V.U.";#N/A,#N/A,FALSE,"Les Concurences";#N/A,#N/A,FALSE,"DACIA"}</definedName>
    <definedName name="EDITH" hidden="1">{#N/A,#N/A,FALSE,"Ventes V.P. V.U.";#N/A,#N/A,FALSE,"Les Concurences";#N/A,#N/A,FALSE,"DACIA"}</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localSheetId="20" hidden="1">{#N/A,#N/A,FALSE,"Inhalt";#N/A,#N/A,FALSE,"Kommentar";#N/A,#N/A,FALSE,"Ergebnisrechnung";#N/A,#N/A,FALSE,"Bilanz";#N/A,#N/A,FALSE,"Umsatz";#N/A,#N/A,FALSE,"Absatz";#N/A,#N/A,FALSE,"Preise";#N/A,#N/A,FALSE,"DB absolut";#N/A,#N/A,FALSE,"DB2 je SGB";#N/A,#N/A,FALSE,"Kennzahlen";#N/A,#N/A,FALSE,"Investitionen"}</definedName>
    <definedName name="EE" localSheetId="18"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8" hidden="1">{"'Jan - March 2000'!$A$5:$J$46"}</definedName>
    <definedName name="eee" hidden="1">{"'Jan - March 2000'!$A$5:$J$46"}</definedName>
    <definedName name="eeeeeeeeeeeeeeeeeeee" localSheetId="19" hidden="1">{#N/A,#N/A,FALSE,"Aging Summary";#N/A,#N/A,FALSE,"Ratio Analysis";#N/A,#N/A,FALSE,"Test 120 Day Accts";#N/A,#N/A,FALSE,"Tickmarks"}</definedName>
    <definedName name="eeeeeeeeeeeeeeeeeeee" localSheetId="20" hidden="1">{#N/A,#N/A,FALSE,"Aging Summary";#N/A,#N/A,FALSE,"Ratio Analysis";#N/A,#N/A,FALSE,"Test 120 Day Accts";#N/A,#N/A,FALSE,"Tickmarks"}</definedName>
    <definedName name="eeeeeeeeeeeeeeeeeeee" localSheetId="18"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8" hidden="1">{"'Summary'!$A$1:$J$46"}</definedName>
    <definedName name="EEPE" hidden="1">{"'Summary'!$A$1:$J$46"}</definedName>
    <definedName name="EEQ" localSheetId="18" hidden="1">{"'Summary'!$A$1:$J$46"}</definedName>
    <definedName name="EEQ" hidden="1">{"'Summary'!$A$1:$J$46"}</definedName>
    <definedName name="EF" localSheetId="18" hidden="1">{#N/A,#N/A,FALSE,"Ventes V.P. V.U.";#N/A,#N/A,FALSE,"Les Concurences";#N/A,#N/A,FALSE,"DACIA"}</definedName>
    <definedName name="EF" hidden="1">{#N/A,#N/A,FALSE,"Ventes V.P. V.U.";#N/A,#N/A,FALSE,"Les Concurences";#N/A,#N/A,FALSE,"DACIA"}</definedName>
    <definedName name="efdf" localSheetId="19" hidden="1">{#N/A,#N/A,FALSE,"Forex"}</definedName>
    <definedName name="efdf" localSheetId="20" hidden="1">{#N/A,#N/A,FALSE,"Forex"}</definedName>
    <definedName name="efdf" localSheetId="18" hidden="1">{#N/A,#N/A,FALSE,"Forex"}</definedName>
    <definedName name="efdf" hidden="1">{#N/A,#N/A,FALSE,"Forex"}</definedName>
    <definedName name="efsdafasd" localSheetId="19" hidden="1">{#N/A,#N/A,FALSE,"Completion of MBudget"}</definedName>
    <definedName name="efsdafasd" localSheetId="20" hidden="1">{#N/A,#N/A,FALSE,"Completion of MBudget"}</definedName>
    <definedName name="efsdafasd" localSheetId="18" hidden="1">{#N/A,#N/A,FALSE,"Completion of MBudget"}</definedName>
    <definedName name="efsdafasd" hidden="1">{#N/A,#N/A,FALSE,"Completion of MBudget"}</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localSheetId="20" hidden="1">{#N/A,#N/A,TRUE,"Std Mats Roth";#N/A,#N/A,TRUE,"Std Mats Vice Lgt";#N/A,#N/A,TRUE,"Std Mats Pall Mall Lgt";#N/A,#N/A,TRUE,"Std Mats Pall Mall";#N/A,#N/A,TRUE,"Std Mats Kent PL";#N/A,#N/A,TRUE,"Std Mats Kent";#N/A,#N/A,TRUE,"Std Mats Viceroy";#N/A,#N/A,TRUE,"Std Lucky Strike Lights";#N/A,#N/A,TRUE,"Std Mats Holly"}</definedName>
    <definedName name="el" localSheetId="18"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8" hidden="1">{#N/A,#N/A,FALSE,"Completion of MBudget"}</definedName>
    <definedName name="EMILIA" hidden="1">{#N/A,#N/A,FALSE,"Completion of MBudget"}</definedName>
    <definedName name="eörTjkerfgtwüertüädgkrg" localSheetId="19" hidden="1">{"Meas",#N/A,FALSE,"Tot Europe"}</definedName>
    <definedName name="eörTjkerfgtwüertüädgkrg" localSheetId="20" hidden="1">{"Meas",#N/A,FALSE,"Tot Europe"}</definedName>
    <definedName name="eörTjkerfgtwüertüädgkrg" localSheetId="18"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8" hidden="1">{"orixcsc",#N/A,FALSE,"ORIX CSC";"orixcsc2",#N/A,FALSE,"ORIX CSC"}</definedName>
    <definedName name="ere" hidden="1">{"orixcsc",#N/A,FALSE,"ORIX CSC";"orixcsc2",#N/A,FALSE,"ORIX CSC"}</definedName>
    <definedName name="erere" localSheetId="19" hidden="1">{#N/A,#N/A,FALSE,"Ratio"}</definedName>
    <definedName name="erere" localSheetId="20" hidden="1">{#N/A,#N/A,FALSE,"Ratio"}</definedName>
    <definedName name="erere" localSheetId="18" hidden="1">{#N/A,#N/A,FALSE,"Ratio"}</definedName>
    <definedName name="erere" hidden="1">{#N/A,#N/A,FALSE,"Ratio"}</definedName>
    <definedName name="erre" localSheetId="19" hidden="1">{"weichwaren",#N/A,FALSE,"Liste 1";"hartwaren",#N/A,FALSE,"Liste 1";"food",#N/A,FALSE,"Liste 1";"fleisch",#N/A,FALSE,"Liste 1"}</definedName>
    <definedName name="erre" localSheetId="20" hidden="1">{"weichwaren",#N/A,FALSE,"Liste 1";"hartwaren",#N/A,FALSE,"Liste 1";"food",#N/A,FALSE,"Liste 1";"fleisch",#N/A,FALSE,"Liste 1"}</definedName>
    <definedName name="erre" localSheetId="18" hidden="1">{"weichwaren",#N/A,FALSE,"Liste 1";"hartwaren",#N/A,FALSE,"Liste 1";"food",#N/A,FALSE,"Liste 1";"fleisch",#N/A,FALSE,"Liste 1"}</definedName>
    <definedName name="erre" hidden="1">{"weichwaren",#N/A,FALSE,"Liste 1";"hartwaren",#N/A,FALSE,"Liste 1";"food",#N/A,FALSE,"Liste 1";"fleisch",#N/A,FALSE,"Liste 1"}</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8" hidden="1">{#N/A,#N/A,FALSE,"F_Plan";#N/A,#N/A,FALSE,"Parameter"}</definedName>
    <definedName name="essais" hidden="1">{#N/A,#N/A,FALSE,"F_Plan";#N/A,#N/A,FALSE,"Parameter"}</definedName>
    <definedName name="EU" localSheetId="18" hidden="1">{"'PRODUCTIONCOST SHEET'!$B$3:$G$48"}</definedName>
    <definedName name="EU" hidden="1">{"'PRODUCTIONCOST SHEET'!$B$3:$G$48"}</definedName>
    <definedName name="Euro" localSheetId="18"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8" hidden="1">{"'Summary'!$A$1:$J$46"}</definedName>
    <definedName name="EW" hidden="1">{"'Summary'!$A$1:$J$46"}</definedName>
    <definedName name="ewf" hidden="1">#REF!</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8" hidden="1">{#N/A,#N/A,FALSE,"ORIX CSC"}</definedName>
    <definedName name="ewrwer" hidden="1">{#N/A,#N/A,FALSE,"ORIX CSC"}</definedName>
    <definedName name="ews" localSheetId="18"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8" hidden="1">{"'PRODUCTIONCOST SHEET'!$B$3:$G$48"}</definedName>
    <definedName name="f" hidden="1">{"'PRODUCTIONCOST SHEET'!$B$3:$G$48"}</definedName>
    <definedName name="fa" localSheetId="19" hidden="1">{#N/A,#N/A,FALSE,"Virgin Flightdeck"}</definedName>
    <definedName name="fa" localSheetId="20" hidden="1">{#N/A,#N/A,FALSE,"Virgin Flightdeck"}</definedName>
    <definedName name="fa" localSheetId="18" hidden="1">{#N/A,#N/A,FALSE,"Virgin Flightdeck"}</definedName>
    <definedName name="fa" hidden="1">{#N/A,#N/A,FALSE,"Virgin Flightdeck"}</definedName>
    <definedName name="fabricatie" localSheetId="18" hidden="1">{#N/A,#N/A,FALSE,"Ventes V.P. V.U.";#N/A,#N/A,FALSE,"Les Concurences";#N/A,#N/A,FALSE,"DACIA"}</definedName>
    <definedName name="fabricatie" hidden="1">{#N/A,#N/A,FALSE,"Ventes V.P. V.U.";#N/A,#N/A,FALSE,"Les Concurences";#N/A,#N/A,FALSE,"DACIA"}</definedName>
    <definedName name="Facilities" localSheetId="19" hidden="1">{"'Sheet1'!$A$1:$AI$34","'Sheet1'!$A$1:$AI$31","'Sheet1'!$B$2:$AM$25"}</definedName>
    <definedName name="Facilities" localSheetId="20" hidden="1">{"'Sheet1'!$A$1:$AI$34","'Sheet1'!$A$1:$AI$31","'Sheet1'!$B$2:$AM$25"}</definedName>
    <definedName name="Facilities" localSheetId="18" hidden="1">{"'Sheet1'!$A$1:$AI$34","'Sheet1'!$A$1:$AI$31","'Sheet1'!$B$2:$AM$25"}</definedName>
    <definedName name="Facilities" hidden="1">{"'Sheet1'!$A$1:$AI$34","'Sheet1'!$A$1:$AI$31","'Sheet1'!$B$2:$AM$25"}</definedName>
    <definedName name="FAcopy" localSheetId="19" hidden="1">{"FSC Cons",#N/A,FALSE,"FSC Cons";"Cisco",#N/A,FALSE,"Cisco";#N/A,#N/A,FALSE,"FY97 YTD"}</definedName>
    <definedName name="FAcopy" localSheetId="20" hidden="1">{"FSC Cons",#N/A,FALSE,"FSC Cons";"Cisco",#N/A,FALSE,"Cisco";#N/A,#N/A,FALSE,"FY97 YTD"}</definedName>
    <definedName name="FAcopy" localSheetId="18" hidden="1">{"FSC Cons",#N/A,FALSE,"FSC Cons";"Cisco",#N/A,FALSE,"Cisco";#N/A,#N/A,FALSE,"FY97 YTD"}</definedName>
    <definedName name="FAcopy" hidden="1">{"FSC Cons",#N/A,FALSE,"FSC Cons";"Cisco",#N/A,FALSE,"Cisco";#N/A,#N/A,FALSE,"FY97 YTD"}</definedName>
    <definedName name="fafs" hidden="1">[1]OtherKPI!#REF!</definedName>
    <definedName name="fagasdfgadfga" localSheetId="19" hidden="1">{#N/A,#N/A,FALSE,"Completion of MBudget"}</definedName>
    <definedName name="fagasdfgadfga" localSheetId="20" hidden="1">{#N/A,#N/A,FALSE,"Completion of MBudget"}</definedName>
    <definedName name="fagasdfgadfga" localSheetId="18" hidden="1">{#N/A,#N/A,FALSE,"Completion of MBudget"}</definedName>
    <definedName name="fagasdfgadfga" hidden="1">{#N/A,#N/A,FALSE,"Completion of MBudget"}</definedName>
    <definedName name="fara_promo" localSheetId="19" hidden="1">{"'Jan - March 2000'!$A$5:$J$46"}</definedName>
    <definedName name="fara_promo" localSheetId="20" hidden="1">{"'Jan - March 2000'!$A$5:$J$46"}</definedName>
    <definedName name="fara_promo" localSheetId="18" hidden="1">{"'Jan - March 2000'!$A$5:$J$46"}</definedName>
    <definedName name="fara_promo" hidden="1">{"'Jan - March 2000'!$A$5:$J$46"}</definedName>
    <definedName name="fcknknfe" localSheetId="19" hidden="1">{#N/A,#N/A,FALSE,"FinPl"}</definedName>
    <definedName name="fcknknfe" localSheetId="20" hidden="1">{#N/A,#N/A,FALSE,"FinPl"}</definedName>
    <definedName name="fcknknfe" localSheetId="18" hidden="1">{#N/A,#N/A,FALSE,"FinPl"}</definedName>
    <definedName name="fcknknfe" hidden="1">{#N/A,#N/A,FALSE,"FinPl"}</definedName>
    <definedName name="FCode" hidden="1">#REF!</definedName>
    <definedName name="fdaalfa" hidden="1">#REF!,#REF!</definedName>
    <definedName name="fdafa" localSheetId="19" hidden="1">#REF!</definedName>
    <definedName name="fdafa" localSheetId="20"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9" hidden="1">{#N/A,#N/A,FALSE,"DeprTabl Rom"}</definedName>
    <definedName name="fdfd" localSheetId="20" hidden="1">{#N/A,#N/A,FALSE,"DeprTabl Rom"}</definedName>
    <definedName name="fdfd" localSheetId="18" hidden="1">{#N/A,#N/A,FALSE,"DeprTabl Rom"}</definedName>
    <definedName name="fdfd" hidden="1">{#N/A,#N/A,FALSE,"DeprTabl Rom"}</definedName>
    <definedName name="fdfdf" localSheetId="19" hidden="1">{#N/A,#N/A,FALSE,"P&amp;L";#N/A,#N/A,FALSE,"BS";#N/A,#N/A,FALSE,"CF"}</definedName>
    <definedName name="fdfdf" localSheetId="20" hidden="1">{#N/A,#N/A,FALSE,"P&amp;L";#N/A,#N/A,FALSE,"BS";#N/A,#N/A,FALSE,"CF"}</definedName>
    <definedName name="fdfdf" localSheetId="18" hidden="1">{#N/A,#N/A,FALSE,"P&amp;L";#N/A,#N/A,FALSE,"BS";#N/A,#N/A,FALSE,"CF"}</definedName>
    <definedName name="fdfdf" hidden="1">{#N/A,#N/A,FALSE,"P&amp;L";#N/A,#N/A,FALSE,"BS";#N/A,#N/A,FALSE,"CF"}</definedName>
    <definedName name="fdgsdfbvgdsbv" localSheetId="19" hidden="1">{#N/A,#N/A,FALSE,"Completion of MBudget"}</definedName>
    <definedName name="fdgsdfbvgdsbv" localSheetId="20" hidden="1">{#N/A,#N/A,FALSE,"Completion of MBudget"}</definedName>
    <definedName name="fdgsdfbvgdsbv" localSheetId="18" hidden="1">{#N/A,#N/A,FALSE,"Completion of MBudget"}</definedName>
    <definedName name="fdgsdfbvgdsbv" hidden="1">{#N/A,#N/A,FALSE,"Completion of MBudget"}</definedName>
    <definedName name="FDS" localSheetId="19" hidden="1">{#N/A,#N/A,FALSE,"$ ACS";#N/A,#N/A,FALSE,"$ P&amp;L";#N/A,#N/A,FALSE,"$ BS";#N/A,#N/A,FALSE,"$ CF"}</definedName>
    <definedName name="FDS" localSheetId="20" hidden="1">{#N/A,#N/A,FALSE,"$ ACS";#N/A,#N/A,FALSE,"$ P&amp;L";#N/A,#N/A,FALSE,"$ BS";#N/A,#N/A,FALSE,"$ CF"}</definedName>
    <definedName name="FDS" localSheetId="18" hidden="1">{#N/A,#N/A,FALSE,"$ ACS";#N/A,#N/A,FALSE,"$ P&amp;L";#N/A,#N/A,FALSE,"$ BS";#N/A,#N/A,FALSE,"$ CF"}</definedName>
    <definedName name="FDS" hidden="1">{#N/A,#N/A,FALSE,"$ ACS";#N/A,#N/A,FALSE,"$ P&amp;L";#N/A,#N/A,FALSE,"$ BS";#N/A,#N/A,FALSE,"$ CF"}</definedName>
    <definedName name="fdsd" localSheetId="19" hidden="1">{"AS",#N/A,FALSE,"Dec_BS";"LIAB",#N/A,FALSE,"Dec_BS"}</definedName>
    <definedName name="fdsd" localSheetId="20" hidden="1">{"AS",#N/A,FALSE,"Dec_BS";"LIAB",#N/A,FALSE,"Dec_BS"}</definedName>
    <definedName name="fdsd" localSheetId="18" hidden="1">{"AS",#N/A,FALSE,"Dec_BS";"LIAB",#N/A,FALSE,"Dec_BS"}</definedName>
    <definedName name="fdsd" hidden="1">{"AS",#N/A,FALSE,"Dec_BS";"LIAB",#N/A,FALSE,"Dec_BS"}</definedName>
    <definedName name="fdsd1" localSheetId="19" hidden="1">{"AS",#N/A,FALSE,"Dec_BS";"LIAB",#N/A,FALSE,"Dec_BS"}</definedName>
    <definedName name="fdsd1" localSheetId="20" hidden="1">{"AS",#N/A,FALSE,"Dec_BS";"LIAB",#N/A,FALSE,"Dec_BS"}</definedName>
    <definedName name="fdsd1" localSheetId="18" hidden="1">{"AS",#N/A,FALSE,"Dec_BS";"LIAB",#N/A,FALSE,"Dec_BS"}</definedName>
    <definedName name="fdsd1" hidden="1">{"AS",#N/A,FALSE,"Dec_BS";"LIAB",#N/A,FALSE,"Dec_BS"}</definedName>
    <definedName name="fe" hidden="1">[1]OtherKPI!#REF!</definedName>
    <definedName name="febr" localSheetId="18" hidden="1">{#N/A,#N/A,FALSE,"Ventes V.P. V.U.";#N/A,#N/A,FALSE,"Les Concurences";#N/A,#N/A,FALSE,"DACIA"}</definedName>
    <definedName name="febr" hidden="1">{#N/A,#N/A,FALSE,"Ventes V.P. V.U.";#N/A,#N/A,FALSE,"Les Concurences";#N/A,#N/A,FALSE,"DACIA"}</definedName>
    <definedName name="feineer" localSheetId="19" hidden="1">{"fleisch",#N/A,FALSE,"WG HK";"food",#N/A,FALSE,"WG HK";"hartwaren",#N/A,FALSE,"WG HK";"weichwaren",#N/A,FALSE,"WG HK"}</definedName>
    <definedName name="feineer" localSheetId="20" hidden="1">{"fleisch",#N/A,FALSE,"WG HK";"food",#N/A,FALSE,"WG HK";"hartwaren",#N/A,FALSE,"WG HK";"weichwaren",#N/A,FALSE,"WG HK"}</definedName>
    <definedName name="feineer" localSheetId="18" hidden="1">{"fleisch",#N/A,FALSE,"WG HK";"food",#N/A,FALSE,"WG HK";"hartwaren",#N/A,FALSE,"WG HK";"weichwaren",#N/A,FALSE,"WG HK"}</definedName>
    <definedName name="feineer" hidden="1">{"fleisch",#N/A,FALSE,"WG HK";"food",#N/A,FALSE,"WG HK";"hartwaren",#N/A,FALSE,"WG HK";"weichwaren",#N/A,FALSE,"WG HK"}</definedName>
    <definedName name="fffffffffffffffffffffff" hidden="1">[1]OtherKPI!#REF!</definedName>
    <definedName name="ffffffffffffffffffffffffffffffffffff" localSheetId="18" hidden="1">{"TAG1AGMS",#N/A,FALSE,"TAG 1A"}</definedName>
    <definedName name="ffffffffffffffffffffffffffffffffffff" hidden="1">{"TAG1AGMS",#N/A,FALSE,"TAG 1A"}</definedName>
    <definedName name="fgdf" localSheetId="18" hidden="1">{"Exp",#N/A,FALSE,"Aquisitions";"Sal",#N/A,FALSE,"Aquisitions";"Sum",#N/A,FALSE,"Aquisitions"}</definedName>
    <definedName name="fgdf" hidden="1">{"Exp",#N/A,FALSE,"Aquisitions";"Sal",#N/A,FALSE,"Aquisitions";"Sum",#N/A,FALSE,"Aquisitions"}</definedName>
    <definedName name="fgfgfgfgfg" localSheetId="18"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9" hidden="1">{"Red",#N/A,FALSE,"Tot Europe"}</definedName>
    <definedName name="fgkshdfhs" localSheetId="20" hidden="1">{"Red",#N/A,FALSE,"Tot Europe"}</definedName>
    <definedName name="fgkshdfhs" localSheetId="18" hidden="1">{"Red",#N/A,FALSE,"Tot Europe"}</definedName>
    <definedName name="fgkshdfhs" hidden="1">{"Red",#N/A,FALSE,"Tot Europe"}</definedName>
    <definedName name="fgvfcc" localSheetId="18" hidden="1">{#N/A,#N/A,FALSE,"KCost"}</definedName>
    <definedName name="fgvfcc" hidden="1">{#N/A,#N/A,FALSE,"KCost"}</definedName>
    <definedName name="FID" hidden="1">"Tryan"</definedName>
    <definedName name="FILIP" localSheetId="18" hidden="1">{#N/A,#N/A,FALSE,"Ventes V.P. V.U.";#N/A,#N/A,FALSE,"Les Concurences";#N/A,#N/A,FALSE,"DACIA"}</definedName>
    <definedName name="FILIP" hidden="1">{#N/A,#N/A,FALSE,"Ventes V.P. V.U.";#N/A,#N/A,FALSE,"Les Concurences";#N/A,#N/A,FALSE,"DACIA"}</definedName>
    <definedName name="FILMIP" localSheetId="18" hidden="1">{#N/A,#N/A,FALSE,"Ventes V.P. V.U.";#N/A,#N/A,FALSE,"Les Concurences";#N/A,#N/A,FALSE,"DACIA"}</definedName>
    <definedName name="FILMIP" hidden="1">{#N/A,#N/A,FALSE,"Ventes V.P. V.U.";#N/A,#N/A,FALSE,"Les Concurences";#N/A,#N/A,FALSE,"DACIA"}</definedName>
    <definedName name="final" localSheetId="18" hidden="1">{"'Jan - March 2000'!$A$5:$J$46"}</definedName>
    <definedName name="final" hidden="1">{"'Jan - March 2000'!$A$5:$J$46"}</definedName>
    <definedName name="final2" localSheetId="18" hidden="1">{"'Jan - March 2000'!$A$5:$J$46"}</definedName>
    <definedName name="final2" hidden="1">{"'Jan - March 2000'!$A$5:$J$46"}</definedName>
    <definedName name="fkh" localSheetId="18"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8" hidden="1">{#N/A,#N/A,FALSE,"Ventes V.P. V.U.";#N/A,#N/A,FALSE,"Les Concurences";#N/A,#N/A,FALSE,"DACIA"}</definedName>
    <definedName name="florin" hidden="1">{#N/A,#N/A,FALSE,"Ventes V.P. V.U.";#N/A,#N/A,FALSE,"Les Concurences";#N/A,#N/A,FALSE,"DACIA"}</definedName>
    <definedName name="for" localSheetId="19" hidden="1">{"LBO Summary",#N/A,FALSE,"Summary"}</definedName>
    <definedName name="for" localSheetId="20" hidden="1">{"LBO Summary",#N/A,FALSE,"Summary"}</definedName>
    <definedName name="for" localSheetId="18" hidden="1">{"LBO Summary",#N/A,FALSE,"Summary"}</definedName>
    <definedName name="for" hidden="1">{"LBO Summary",#N/A,FALSE,"Summary"}</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localSheetId="20" hidden="1">{#N/A,#N/A,FALSE,"Inhalt";#N/A,#N/A,FALSE,"Kommentar";#N/A,#N/A,FALSE,"Ergebnisrechnung";#N/A,#N/A,FALSE,"Bilanz";#N/A,#N/A,FALSE,"Umsatz";#N/A,#N/A,FALSE,"Absatz";#N/A,#N/A,FALSE,"Preise";#N/A,#N/A,FALSE,"DB absolut";#N/A,#N/A,FALSE,"DB2 je SGB";#N/A,#N/A,FALSE,"Kennzahlen";#N/A,#N/A,FALSE,"Investitionen"}</definedName>
    <definedName name="forecast" localSheetId="18"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localSheetId="20" hidden="1">{#N/A,#N/A,FALSE,"Inhalt";#N/A,#N/A,FALSE,"Kommentar";#N/A,#N/A,FALSE,"Ergebnisrechnung";#N/A,#N/A,FALSE,"Bilanz";#N/A,#N/A,FALSE,"Umsatz";#N/A,#N/A,FALSE,"Absatz";#N/A,#N/A,FALSE,"Preise";#N/A,#N/A,FALSE,"DB absolut";#N/A,#N/A,FALSE,"DB2 je SGB";#N/A,#N/A,FALSE,"Kennzahlen";#N/A,#N/A,FALSE,"Investitionen"}</definedName>
    <definedName name="FORMAT" localSheetId="18"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9" hidden="1">{#N/A,#N/A,FALSE,"Inhalt 1. Fassung";#N/A,#N/A,FALSE,"Ergebnisrechnung";#N/A,#N/A,FALSE,"Bilanz";#N/A,#N/A,FALSE,"Personal"}</definedName>
    <definedName name="FORX" localSheetId="20" hidden="1">{#N/A,#N/A,FALSE,"Inhalt 1. Fassung";#N/A,#N/A,FALSE,"Ergebnisrechnung";#N/A,#N/A,FALSE,"Bilanz";#N/A,#N/A,FALSE,"Personal"}</definedName>
    <definedName name="FORX" localSheetId="18"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9" hidden="1">{#N/A,#N/A,FALSE,"Completion of MBudget"}</definedName>
    <definedName name="fsdgsdfgsdf" localSheetId="20" hidden="1">{#N/A,#N/A,FALSE,"Completion of MBudget"}</definedName>
    <definedName name="fsdgsdfgsdf" localSheetId="18" hidden="1">{#N/A,#N/A,FALSE,"Completion of MBudget"}</definedName>
    <definedName name="fsdgsdfgsdf" hidden="1">{#N/A,#N/A,FALSE,"Completion of MBudget"}</definedName>
    <definedName name="fsdsfafd" localSheetId="19" hidden="1">{"CSheet",#N/A,FALSE,"C";"SmCap",#N/A,FALSE,"VAL1";"GulfCoast",#N/A,FALSE,"VAL1";"nav",#N/A,FALSE,"NAV";"Summary",#N/A,FALSE,"NAV"}</definedName>
    <definedName name="fsdsfafd" localSheetId="20" hidden="1">{"CSheet",#N/A,FALSE,"C";"SmCap",#N/A,FALSE,"VAL1";"GulfCoast",#N/A,FALSE,"VAL1";"nav",#N/A,FALSE,"NAV";"Summary",#N/A,FALSE,"NAV"}</definedName>
    <definedName name="fsdsfafd" localSheetId="18" hidden="1">{"CSheet",#N/A,FALSE,"C";"SmCap",#N/A,FALSE,"VAL1";"GulfCoast",#N/A,FALSE,"VAL1";"nav",#N/A,FALSE,"NAV";"Summary",#N/A,FALSE,"NAV"}</definedName>
    <definedName name="fsdsfafd" hidden="1">{"CSheet",#N/A,FALSE,"C";"SmCap",#N/A,FALSE,"VAL1";"GulfCoast",#N/A,FALSE,"VAL1";"nav",#N/A,FALSE,"NAV";"Summary",#N/A,FALSE,"NAV"}</definedName>
    <definedName name="ftyj" localSheetId="19" hidden="1">{"frvgl_ag",#N/A,FALSE,"FRPRINT";"frvgl_domestic",#N/A,FALSE,"FRPRINT";"frvgl_int_sales",#N/A,FALSE,"FRPRINT"}</definedName>
    <definedName name="ftyj" localSheetId="20" hidden="1">{"frvgl_ag",#N/A,FALSE,"FRPRINT";"frvgl_domestic",#N/A,FALSE,"FRPRINT";"frvgl_int_sales",#N/A,FALSE,"FRPRINT"}</definedName>
    <definedName name="ftyj" localSheetId="18" hidden="1">{"frvgl_ag",#N/A,FALSE,"FRPRINT";"frvgl_domestic",#N/A,FALSE,"FRPRINT";"frvgl_int_sales",#N/A,FALSE,"FRPRINT"}</definedName>
    <definedName name="ftyj" hidden="1">{"frvgl_ag",#N/A,FALSE,"FRPRINT";"frvgl_domestic",#N/A,FALSE,"FRPRINT";"frvgl_int_sales",#N/A,FALSE,"FRPRINT"}</definedName>
    <definedName name="FX" localSheetId="19" hidden="1">{#N/A,#N/A,FALSE,"Virgin Flightdeck"}</definedName>
    <definedName name="FX" localSheetId="20" hidden="1">{#N/A,#N/A,FALSE,"Virgin Flightdeck"}</definedName>
    <definedName name="FX" localSheetId="18" hidden="1">{#N/A,#N/A,FALSE,"Virgin Flightdeck"}</definedName>
    <definedName name="FX" hidden="1">{#N/A,#N/A,FALSE,"Virgin Flightdeck"}</definedName>
    <definedName name="g" localSheetId="19" hidden="1">{"weichwaren",#N/A,FALSE,"Liste 1";"hartwaren",#N/A,FALSE,"Liste 1";"food",#N/A,FALSE,"Liste 1";"fleisch",#N/A,FALSE,"Liste 1"}</definedName>
    <definedName name="g" localSheetId="20" hidden="1">{"weichwaren",#N/A,FALSE,"Liste 1";"hartwaren",#N/A,FALSE,"Liste 1";"food",#N/A,FALSE,"Liste 1";"fleisch",#N/A,FALSE,"Liste 1"}</definedName>
    <definedName name="g" localSheetId="18" hidden="1">{"weichwaren",#N/A,FALSE,"Liste 1";"hartwaren",#N/A,FALSE,"Liste 1";"food",#N/A,FALSE,"Liste 1";"fleisch",#N/A,FALSE,"Liste 1"}</definedName>
    <definedName name="g" hidden="1">{"weichwaren",#N/A,FALSE,"Liste 1";"hartwaren",#N/A,FALSE,"Liste 1";"food",#N/A,FALSE,"Liste 1";"fleisch",#N/A,FALSE,"Liste 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[42]AlbPrint!#REF!</definedName>
    <definedName name="gefa" localSheetId="19" hidden="1">{"Hw_All",#N/A,FALSE,"Hollywood FF";"HwFF_Tech",#N/A,FALSE,"Hollywood FF";"HwFF_PerMille",#N/A,FALSE,"Hollywood FF";"HwFF_Pricing",#N/A,FALSE,"Hollywood FF"}</definedName>
    <definedName name="gefa" localSheetId="20" hidden="1">{"Hw_All",#N/A,FALSE,"Hollywood FF";"HwFF_Tech",#N/A,FALSE,"Hollywood FF";"HwFF_PerMille",#N/A,FALSE,"Hollywood FF";"HwFF_Pricing",#N/A,FALSE,"Hollywood FF"}</definedName>
    <definedName name="gefa" localSheetId="18"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9" hidden="1">{"Tages_D",#N/A,FALSE,"Tagesbericht";"Tages_PL",#N/A,FALSE,"Tagesbericht"}</definedName>
    <definedName name="gehe" localSheetId="20" hidden="1">{"Tages_D",#N/A,FALSE,"Tagesbericht";"Tages_PL",#N/A,FALSE,"Tagesbericht"}</definedName>
    <definedName name="gehe" localSheetId="18" hidden="1">{"Tages_D",#N/A,FALSE,"Tagesbericht";"Tages_PL",#N/A,FALSE,"Tagesbericht"}</definedName>
    <definedName name="gehe" hidden="1">{"Tages_D",#N/A,FALSE,"Tagesbericht";"Tages_PL",#N/A,FALSE,"Tagesbericht"}</definedName>
    <definedName name="GES_LIST" hidden="1">[44]Struktur!$A$4:$A$8,[44]Struktur!$A$12:$A$16,[44]Struktur!$A$18,[44]Struktur!$A$20,[44]Struktur!$A$23,[44]Struktur!$A$25:$A$27,[44]Struktur!$A$29,[44]Struktur!$A$34:$A$38,[44]Struktur!$A$40:$A$44,[44]Struktur!$A$50,[44]Struktur!$A$53,[44]Struktur!$A$55:$A$56,[44]Struktur!$A$58,[44]Struktur!$A$60:$A$65,[44]Struktur!$A$69:$A$95,[44]Struktur!$A$97:$A$98,[44]Struktur!$A$100:$A$102,[44]Struktur!$A$105:$A$108,[44]Struktur!$A$110:$A$113</definedName>
    <definedName name="gfbvfd" localSheetId="18" hidden="1">{#N/A,#N/A,FALSE,"SAnFRR";#N/A,#N/A,FALSE,"SAnERR"}</definedName>
    <definedName name="gfbvfd" hidden="1">{#N/A,#N/A,FALSE,"SAnFRR";#N/A,#N/A,FALSE,"SAnERR"}</definedName>
    <definedName name="gfzf" localSheetId="18" hidden="1">{#N/A,#N/A,FALSE,"Forex"}</definedName>
    <definedName name="gfzf" hidden="1">{#N/A,#N/A,FALSE,"Forex"}</definedName>
    <definedName name="gg" localSheetId="18" hidden="1">{#N/A,#N/A,FALSE,"Ratio"}</definedName>
    <definedName name="gg" hidden="1">{#N/A,#N/A,FALSE,"Ratio"}</definedName>
    <definedName name="ggg" localSheetId="19" hidden="1">{"fleisch",#N/A,FALSE,"WG HK";"food",#N/A,FALSE,"WG HK";"hartwaren",#N/A,FALSE,"WG HK";"weichwaren",#N/A,FALSE,"WG HK"}</definedName>
    <definedName name="ggg" localSheetId="20" hidden="1">{"fleisch",#N/A,FALSE,"WG HK";"food",#N/A,FALSE,"WG HK";"hartwaren",#N/A,FALSE,"WG HK";"weichwaren",#N/A,FALSE,"WG HK"}</definedName>
    <definedName name="ggg" localSheetId="18" hidden="1">{"fleisch",#N/A,FALSE,"WG HK";"food",#N/A,FALSE,"WG HK";"hartwaren",#N/A,FALSE,"WG HK";"weichwaren",#N/A,FALSE,"WG HK"}</definedName>
    <definedName name="ggg" hidden="1">{"fleisch",#N/A,FALSE,"WG HK";"food",#N/A,FALSE,"WG HK";"hartwaren",#N/A,FALSE,"WG HK";"weichwaren",#N/A,FALSE,"WG HK"}</definedName>
    <definedName name="gggggggggggggggggggggg" localSheetId="18"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8"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8" hidden="1">{#N/A,#N/A,FALSE,"Ventes V.P. V.U.";#N/A,#N/A,FALSE,"Les Concurences";#N/A,#N/A,FALSE,"DACIA"}</definedName>
    <definedName name="gh" hidden="1">{#N/A,#N/A,FALSE,"Ventes V.P. V.U.";#N/A,#N/A,FALSE,"Les Concurences";#N/A,#N/A,FALSE,"DACIA"}</definedName>
    <definedName name="ghhg" localSheetId="19" hidden="1">{"'Grafik Kontrol'!$A$1:$J$8"}</definedName>
    <definedName name="ghhg" localSheetId="20" hidden="1">{"'Grafik Kontrol'!$A$1:$J$8"}</definedName>
    <definedName name="ghhg" localSheetId="18" hidden="1">{"'Grafik Kontrol'!$A$1:$J$8"}</definedName>
    <definedName name="ghhg" hidden="1">{"'Grafik Kontrol'!$A$1:$J$8"}</definedName>
    <definedName name="ghhghd" localSheetId="18"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8" hidden="1">{#N/A,#N/A,FALSE,"ORIX CSC"}</definedName>
    <definedName name="ghhhg" hidden="1">{#N/A,#N/A,FALSE,"ORIX CSC"}</definedName>
    <definedName name="GHJK" localSheetId="19" hidden="1">#REF!</definedName>
    <definedName name="GHJK" localSheetId="20" hidden="1">#REF!</definedName>
    <definedName name="GHJK" hidden="1">#REF!</definedName>
    <definedName name="gogu" localSheetId="18" hidden="1">{#N/A,#N/A,FALSE,"Ventes V.P. V.U.";#N/A,#N/A,FALSE,"Les Concurences";#N/A,#N/A,FALSE,"DACIA"}</definedName>
    <definedName name="gogu" hidden="1">{#N/A,#N/A,FALSE,"Ventes V.P. V.U.";#N/A,#N/A,FALSE,"Les Concurences";#N/A,#N/A,FALSE,"DACIA"}</definedName>
    <definedName name="GOGU2" localSheetId="18" hidden="1">{#N/A,#N/A,FALSE,"Ventes V.P. V.U.";#N/A,#N/A,FALSE,"Les Concurences";#N/A,#N/A,FALSE,"DACIA"}</definedName>
    <definedName name="GOGU2" hidden="1">{#N/A,#N/A,FALSE,"Ventes V.P. V.U.";#N/A,#N/A,FALSE,"Les Concurences";#N/A,#N/A,FALSE,"DACIA"}</definedName>
    <definedName name="gresit" localSheetId="19" hidden="1">{"MV_CF",#N/A,FALSE,"MV_B_CF";"MV_Cumm",#N/A,FALSE,"MV_B_IS";"MV_BS",#N/A,FALSE,"MV_B_BS"}</definedName>
    <definedName name="gresit" localSheetId="20" hidden="1">{"MV_CF",#N/A,FALSE,"MV_B_CF";"MV_Cumm",#N/A,FALSE,"MV_B_IS";"MV_BS",#N/A,FALSE,"MV_B_BS"}</definedName>
    <definedName name="gresit" localSheetId="18" hidden="1">{"MV_CF",#N/A,FALSE,"MV_B_CF";"MV_Cumm",#N/A,FALSE,"MV_B_IS";"MV_BS",#N/A,FALSE,"MV_B_BS"}</definedName>
    <definedName name="gresit" hidden="1">{"MV_CF",#N/A,FALSE,"MV_B_CF";"MV_Cumm",#N/A,FALSE,"MV_B_IS";"MV_BS",#N/A,FALSE,"MV_B_BS"}</definedName>
    <definedName name="GuV_BP" localSheetId="18" hidden="1">{"'Daten'!$A$3:$J$9"}</definedName>
    <definedName name="GuV_BP" hidden="1">{"'Daten'!$A$3:$J$9"}</definedName>
    <definedName name="gykyugyuk" hidden="1">#REF!</definedName>
    <definedName name="h" localSheetId="19" hidden="1">{"Mnth_D_YTDA",#N/A,FALSE,"YTD_Calc";"Mnth_D_YTDA",#N/A,FALSE,"YTD_Calc";"YTD_Lei",#N/A,FALSE,"Mnth_Calc";"Mnth_Lei",#N/A,FALSE,"Mnth_Calc";"Diff_M",#N/A,FALSE,"Difference";"Diff_Cumm",#N/A,FALSE,"Difference";"Mnth_D_M",#N/A,FALSE,"Mnth_Calc"}</definedName>
    <definedName name="h" localSheetId="20" hidden="1">{"Mnth_D_YTDA",#N/A,FALSE,"YTD_Calc";"Mnth_D_YTDA",#N/A,FALSE,"YTD_Calc";"YTD_Lei",#N/A,FALSE,"Mnth_Calc";"Mnth_Lei",#N/A,FALSE,"Mnth_Calc";"Diff_M",#N/A,FALSE,"Difference";"Diff_Cumm",#N/A,FALSE,"Difference";"Mnth_D_M",#N/A,FALSE,"Mnth_Calc"}</definedName>
    <definedName name="h" localSheetId="18"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8" hidden="1">{"'Jan - March 2000'!$A$5:$J$46"}</definedName>
    <definedName name="HC_e" hidden="1">{"'Jan - March 2000'!$A$5:$J$46"}</definedName>
    <definedName name="hgfgdsa" localSheetId="19" hidden="1">#REF!</definedName>
    <definedName name="hgfgdsa" localSheetId="20" hidden="1">#REF!</definedName>
    <definedName name="hgfgdsa" hidden="1">#REF!</definedName>
    <definedName name="hgfgh" localSheetId="18" hidden="1">{#N/A,#N/A,FALSE,"Sammeleingabe"}</definedName>
    <definedName name="hgfgh" hidden="1">{#N/A,#N/A,FALSE,"Sammeleingabe"}</definedName>
    <definedName name="hgrth" localSheetId="18" hidden="1">{"orixcsc",#N/A,FALSE,"ORIX CSC";"orixcsc2",#N/A,FALSE,"ORIX CSC"}</definedName>
    <definedName name="hgrth" hidden="1">{"orixcsc",#N/A,FALSE,"ORIX CSC";"orixcsc2",#N/A,FALSE,"ORIX CSC"}</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9" hidden="1">{"Meas",#N/A,FALSE,"Tot Europe"}</definedName>
    <definedName name="hhhhh" localSheetId="20" hidden="1">{"Meas",#N/A,FALSE,"Tot Europe"}</definedName>
    <definedName name="hhhhh" localSheetId="18" hidden="1">{"Meas",#N/A,FALSE,"Tot Europe"}</definedName>
    <definedName name="hhhhh" hidden="1">{"Meas",#N/A,FALSE,"Tot Europe"}</definedName>
    <definedName name="hhhhhhhhhhhhhhhhh" hidden="1">[1]OtherKPI!#REF!</definedName>
    <definedName name="hi" localSheetId="19" hidden="1">{"LBO Summary",#N/A,FALSE,"Summary"}</definedName>
    <definedName name="hi" localSheetId="20" hidden="1">{"LBO Summary",#N/A,FALSE,"Summary"}</definedName>
    <definedName name="hi" localSheetId="18" hidden="1">{"LBO Summary",#N/A,FALSE,"Summary"}</definedName>
    <definedName name="hi" hidden="1">{"LBO Summary",#N/A,FALSE,"Summary"}</definedName>
    <definedName name="HiddenRows" hidden="1">#REF!</definedName>
    <definedName name="hjhjj" localSheetId="18" hidden="1">{#N/A,#N/A,FALSE,"ORIX CSC"}</definedName>
    <definedName name="hjhjj" hidden="1">{#N/A,#N/A,FALSE,"ORIX CSC"}</definedName>
    <definedName name="hjjjjjjjjjjjjjjjjjjjjj" localSheetId="18" hidden="1">{#N/A,#N/A,FALSE,"Completion of MBudget"}</definedName>
    <definedName name="hjjjjjjjjjjjjjjjjjjjjj" hidden="1">{#N/A,#N/A,FALSE,"Completion of MBudget"}</definedName>
    <definedName name="hkl" localSheetId="19" hidden="1">{"Red",#N/A,FALSE,"Tot Europe"}</definedName>
    <definedName name="hkl" localSheetId="20" hidden="1">{"Red",#N/A,FALSE,"Tot Europe"}</definedName>
    <definedName name="hkl" localSheetId="18"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9" hidden="1">{#N/A,#N/A,TRUE,"index";#N/A,#N/A,TRUE,"Summary";#N/A,#N/A,TRUE,"Continuing Business";#N/A,#N/A,TRUE,"Disposals";#N/A,#N/A,TRUE,"Acquisitions";#N/A,#N/A,TRUE,"Actual &amp; Plan Reconciliation"}</definedName>
    <definedName name="hoja11" localSheetId="20" hidden="1">{#N/A,#N/A,TRUE,"index";#N/A,#N/A,TRUE,"Summary";#N/A,#N/A,TRUE,"Continuing Business";#N/A,#N/A,TRUE,"Disposals";#N/A,#N/A,TRUE,"Acquisitions";#N/A,#N/A,TRUE,"Actual &amp; Plan Reconciliation"}</definedName>
    <definedName name="hoja11" localSheetId="18"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localSheetId="20" hidden="1">{#N/A,#N/A,TRUE,"index";#N/A,#N/A,TRUE,"Summary";#N/A,#N/A,TRUE,"Continuing Business";#N/A,#N/A,TRUE,"Disposals";#N/A,#N/A,TRUE,"Acquisitions";#N/A,#N/A,TRUE,"Actual &amp; Plan Reconciliation"}</definedName>
    <definedName name="hoja12" localSheetId="18"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8"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9" hidden="1">{"'August 2000'!$A$1:$J$101"}</definedName>
    <definedName name="HTML_Control" localSheetId="20" hidden="1">{"'August 2000'!$A$1:$J$101"}</definedName>
    <definedName name="HTML_Control" localSheetId="18" hidden="1">{"'August 2000'!$A$1:$J$101"}</definedName>
    <definedName name="HTML_Control" hidden="1">{"'August 2000'!$A$1:$J$101"}</definedName>
    <definedName name="HTML_Control2" localSheetId="19" hidden="1">{"'Private Investments-Debt Like'!$A$5:$D$26"}</definedName>
    <definedName name="HTML_Control2" localSheetId="20" hidden="1">{"'Private Investments-Debt Like'!$A$5:$D$26"}</definedName>
    <definedName name="HTML_Control2" localSheetId="18"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8" hidden="1">{"'Jan - March 2000'!$A$5:$J$46"}</definedName>
    <definedName name="html2" hidden="1">{"'Jan - March 2000'!$A$5:$J$46"}</definedName>
    <definedName name="HTML3" localSheetId="18" hidden="1">{"'Jan - March 2000'!$A$5:$J$46"}</definedName>
    <definedName name="HTML3" hidden="1">{"'Jan - March 2000'!$A$5:$J$46"}</definedName>
    <definedName name="HTML4" localSheetId="18" hidden="1">{"'Jan - March 2000'!$A$5:$J$46"}</definedName>
    <definedName name="HTML4" hidden="1">{"'Jan - March 2000'!$A$5:$J$46"}</definedName>
    <definedName name="html5" localSheetId="18" hidden="1">{"'Jan - March 2000'!$A$5:$J$46"}</definedName>
    <definedName name="html5" hidden="1">{"'Jan - March 2000'!$A$5:$J$46"}</definedName>
    <definedName name="html6" localSheetId="18" hidden="1">{"'Jan - March 2000'!$A$5:$J$46"}</definedName>
    <definedName name="html6" hidden="1">{"'Jan - March 2000'!$A$5:$J$46"}</definedName>
    <definedName name="html8" localSheetId="18" hidden="1">{"'Jan - March 2000'!$A$5:$J$46"}</definedName>
    <definedName name="html8" hidden="1">{"'Jan - March 2000'!$A$5:$J$46"}</definedName>
    <definedName name="i" localSheetId="19" hidden="1">#REF!</definedName>
    <definedName name="i" localSheetId="20" hidden="1">#REF!</definedName>
    <definedName name="i" hidden="1">#REF!</definedName>
    <definedName name="IDL.Connector.UDF" hidden="1">0</definedName>
    <definedName name="IDL.Connector.Version" hidden="1">"10.0.0.4"</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9" hidden="1">{"Tages_D",#N/A,FALSE,"Tagesbericht";"Tages_PL",#N/A,FALSE,"Tagesbericht"}</definedName>
    <definedName name="iiiii" localSheetId="20" hidden="1">{"Tages_D",#N/A,FALSE,"Tagesbericht";"Tages_PL",#N/A,FALSE,"Tagesbericht"}</definedName>
    <definedName name="iiiii" localSheetId="18" hidden="1">{"Tages_D",#N/A,FALSE,"Tagesbericht";"Tages_PL",#N/A,FALSE,"Tagesbericht"}</definedName>
    <definedName name="iiiii" hidden="1">{"Tages_D",#N/A,FALSE,"Tagesbericht";"Tages_PL",#N/A,FALSE,"Tagesbericht"}</definedName>
    <definedName name="Income" localSheetId="19" hidden="1">{#N/A,#N/A,TRUE,"index";#N/A,#N/A,TRUE,"Summary";#N/A,#N/A,TRUE,"Continuing Business";#N/A,#N/A,TRUE,"Disposals";#N/A,#N/A,TRUE,"Acquisitions";#N/A,#N/A,TRUE,"Actual &amp; Plan Reconciliation"}</definedName>
    <definedName name="Income" localSheetId="20" hidden="1">{#N/A,#N/A,TRUE,"index";#N/A,#N/A,TRUE,"Summary";#N/A,#N/A,TRUE,"Continuing Business";#N/A,#N/A,TRUE,"Disposals";#N/A,#N/A,TRUE,"Acquisitions";#N/A,#N/A,TRUE,"Actual &amp; Plan Reconciliation"}</definedName>
    <definedName name="Income" localSheetId="18"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8"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8" hidden="1">{"'listino'!$A$1:$D$55"}</definedName>
    <definedName name="investimenti" hidden="1">{"'listino'!$A$1:$D$55"}</definedName>
    <definedName name="investitii" localSheetId="18" hidden="1">{#N/A,#N/A,FALSE,"Ventes V.P. V.U.";#N/A,#N/A,FALSE,"Les Concurences";#N/A,#N/A,FALSE,"DACIA"}</definedName>
    <definedName name="investitii" hidden="1">{#N/A,#N/A,FALSE,"Ventes V.P. V.U.";#N/A,#N/A,FALSE,"Les Concurences";#N/A,#N/A,FALSE,"DACIA"}</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8"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9" hidden="1">{"weichwaren",#N/A,FALSE,"Liste 1";"hartwaren",#N/A,FALSE,"Liste 1";"food",#N/A,FALSE,"Liste 1";"fleisch",#N/A,FALSE,"Liste 1"}</definedName>
    <definedName name="j" localSheetId="20" hidden="1">{"weichwaren",#N/A,FALSE,"Liste 1";"hartwaren",#N/A,FALSE,"Liste 1";"food",#N/A,FALSE,"Liste 1";"fleisch",#N/A,FALSE,"Liste 1"}</definedName>
    <definedName name="j" localSheetId="18" hidden="1">{"weichwaren",#N/A,FALSE,"Liste 1";"hartwaren",#N/A,FALSE,"Liste 1";"food",#N/A,FALSE,"Liste 1";"fleisch",#N/A,FALSE,"Liste 1"}</definedName>
    <definedName name="j" hidden="1">{"weichwaren",#N/A,FALSE,"Liste 1";"hartwaren",#N/A,FALSE,"Liste 1";"food",#N/A,FALSE,"Liste 1";"fleisch",#N/A,FALSE,"Liste 1"}</definedName>
    <definedName name="jeine" localSheetId="19" hidden="1">{"Tages_D",#N/A,FALSE,"Tagesbericht";"Tages_PL",#N/A,FALSE,"Tagesbericht"}</definedName>
    <definedName name="jeine" localSheetId="20" hidden="1">{"Tages_D",#N/A,FALSE,"Tagesbericht";"Tages_PL",#N/A,FALSE,"Tagesbericht"}</definedName>
    <definedName name="jeine" localSheetId="18" hidden="1">{"Tages_D",#N/A,FALSE,"Tagesbericht";"Tages_PL",#N/A,FALSE,"Tagesbericht"}</definedName>
    <definedName name="jeine" hidden="1">{"Tages_D",#N/A,FALSE,"Tagesbericht";"Tages_PL",#N/A,FALSE,"Tagesbericht"}</definedName>
    <definedName name="jhgjhgjghj" localSheetId="18"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[39]Data!#REF!</definedName>
    <definedName name="jhjh" localSheetId="19" hidden="1">#REF!</definedName>
    <definedName name="jhjh" localSheetId="20" hidden="1">#REF!</definedName>
    <definedName name="jhjh" hidden="1">#REF!</definedName>
    <definedName name="jhkkjk" localSheetId="18"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19" hidden="1">#REF!</definedName>
    <definedName name="jhv" localSheetId="20" hidden="1">#REF!</definedName>
    <definedName name="jhv" hidden="1">#REF!</definedName>
    <definedName name="jj" localSheetId="19" hidden="1">[39]Data!#REF!</definedName>
    <definedName name="jj" localSheetId="20" hidden="1">[39]Data!#REF!</definedName>
    <definedName name="jj" hidden="1">[39]Data!#REF!</definedName>
    <definedName name="jjj" localSheetId="19" hidden="1">{"weichwaren",#N/A,FALSE,"Liste 1";"hartwaren",#N/A,FALSE,"Liste 1";"food",#N/A,FALSE,"Liste 1";"fleisch",#N/A,FALSE,"Liste 1"}</definedName>
    <definedName name="jjj" localSheetId="20" hidden="1">{"weichwaren",#N/A,FALSE,"Liste 1";"hartwaren",#N/A,FALSE,"Liste 1";"food",#N/A,FALSE,"Liste 1";"fleisch",#N/A,FALSE,"Liste 1"}</definedName>
    <definedName name="jjj" localSheetId="18" hidden="1">{"weichwaren",#N/A,FALSE,"Liste 1";"hartwaren",#N/A,FALSE,"Liste 1";"food",#N/A,FALSE,"Liste 1";"fleisch",#N/A,FALSE,"Liste 1"}</definedName>
    <definedName name="jjj" hidden="1">{"weichwaren",#N/A,FALSE,"Liste 1";"hartwaren",#N/A,FALSE,"Liste 1";"food",#N/A,FALSE,"Liste 1";"fleisch",#N/A,FALSE,"Liste 1"}</definedName>
    <definedName name="jjjjj" localSheetId="19" hidden="1">{"fleisch",#N/A,FALSE,"WG HK";"food",#N/A,FALSE,"WG HK";"hartwaren",#N/A,FALSE,"WG HK";"weichwaren",#N/A,FALSE,"WG HK"}</definedName>
    <definedName name="jjjjj" localSheetId="20" hidden="1">{"fleisch",#N/A,FALSE,"WG HK";"food",#N/A,FALSE,"WG HK";"hartwaren",#N/A,FALSE,"WG HK";"weichwaren",#N/A,FALSE,"WG HK"}</definedName>
    <definedName name="jjjjj" localSheetId="18" hidden="1">{"fleisch",#N/A,FALSE,"WG HK";"food",#N/A,FALSE,"WG HK";"hartwaren",#N/A,FALSE,"WG HK";"weichwaren",#N/A,FALSE,"WG HK"}</definedName>
    <definedName name="jjjjj" hidden="1">{"fleisch",#N/A,FALSE,"WG HK";"food",#N/A,FALSE,"WG HK";"hartwaren",#N/A,FALSE,"WG HK";"weichwaren",#N/A,FALSE,"WG HK"}</definedName>
    <definedName name="jjjjjj" localSheetId="19" hidden="1">{"Red",#N/A,FALSE,"Tot Europe"}</definedName>
    <definedName name="jjjjjj" localSheetId="20" hidden="1">{"Red",#N/A,FALSE,"Tot Europe"}</definedName>
    <definedName name="jjjjjj" localSheetId="18" hidden="1">{"Red",#N/A,FALSE,"Tot Europe"}</definedName>
    <definedName name="jjjjjj" hidden="1">{"Red",#N/A,FALSE,"Tot Europe"}</definedName>
    <definedName name="jjjklll" localSheetId="19" hidden="1">{"fleisch",#N/A,FALSE,"WG HK";"food",#N/A,FALSE,"WG HK";"hartwaren",#N/A,FALSE,"WG HK";"weichwaren",#N/A,FALSE,"WG HK"}</definedName>
    <definedName name="jjjklll" localSheetId="20" hidden="1">{"fleisch",#N/A,FALSE,"WG HK";"food",#N/A,FALSE,"WG HK";"hartwaren",#N/A,FALSE,"WG HK";"weichwaren",#N/A,FALSE,"WG HK"}</definedName>
    <definedName name="jjjklll" localSheetId="18" hidden="1">{"fleisch",#N/A,FALSE,"WG HK";"food",#N/A,FALSE,"WG HK";"hartwaren",#N/A,FALSE,"WG HK";"weichwaren",#N/A,FALSE,"WG HK"}</definedName>
    <definedName name="jjjklll" hidden="1">{"fleisch",#N/A,FALSE,"WG HK";"food",#N/A,FALSE,"WG HK";"hartwaren",#N/A,FALSE,"WG HK";"weichwaren",#N/A,FALSE,"WG HK"}</definedName>
    <definedName name="JKHUGJFHTDFU" localSheetId="18" hidden="1">{#N/A,#N/A,FALSE,"FinPl"}</definedName>
    <definedName name="JKHUGJFHTDFU" hidden="1">{#N/A,#N/A,FALSE,"FinPl"}</definedName>
    <definedName name="JKLK" localSheetId="19" hidden="1">#REF!</definedName>
    <definedName name="JKLK" localSheetId="20" hidden="1">#REF!</definedName>
    <definedName name="JKLK" hidden="1">#REF!</definedName>
    <definedName name="Jose" localSheetId="19" hidden="1">{"vi1",#N/A,FALSE,"Financial Statements";"vi2",#N/A,FALSE,"Financial Statements";#N/A,#N/A,FALSE,"DCF"}</definedName>
    <definedName name="Jose" localSheetId="20" hidden="1">{"vi1",#N/A,FALSE,"Financial Statements";"vi2",#N/A,FALSE,"Financial Statements";#N/A,#N/A,FALSE,"DCF"}</definedName>
    <definedName name="Jose" localSheetId="18" hidden="1">{"vi1",#N/A,FALSE,"Financial Statements";"vi2",#N/A,FALSE,"Financial Statements";#N/A,#N/A,FALSE,"DCF"}</definedName>
    <definedName name="Jose" hidden="1">{"vi1",#N/A,FALSE,"Financial Statements";"vi2",#N/A,FALSE,"Financial Statements";#N/A,#N/A,FALSE,"DCF"}</definedName>
    <definedName name="k" localSheetId="18"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9" hidden="1">{"Meas",#N/A,FALSE,"Tot Europe"}</definedName>
    <definedName name="kfjakfja" localSheetId="20" hidden="1">{"Meas",#N/A,FALSE,"Tot Europe"}</definedName>
    <definedName name="kfjakfja" localSheetId="18" hidden="1">{"Meas",#N/A,FALSE,"Tot Europe"}</definedName>
    <definedName name="kfjakfja" hidden="1">{"Meas",#N/A,FALSE,"Tot Europe"}</definedName>
    <definedName name="kh" localSheetId="19" hidden="1">{#N/A,#N/A,FALSE,"DI 2 YEAR MASTER SCHEDULE"}</definedName>
    <definedName name="kh" localSheetId="20" hidden="1">{#N/A,#N/A,FALSE,"DI 2 YEAR MASTER SCHEDULE"}</definedName>
    <definedName name="kh" localSheetId="18" hidden="1">{#N/A,#N/A,FALSE,"DI 2 YEAR MASTER SCHEDULE"}</definedName>
    <definedName name="kh" hidden="1">{#N/A,#N/A,FALSE,"DI 2 YEAR MASTER SCHEDULE"}</definedName>
    <definedName name="KIKI" localSheetId="19" hidden="1">{#N/A,#N/A,FALSE,"Valsum";#N/A,#N/A,FALSE,"Value";#N/A,#N/A,FALSE,"Ton strap";#N/A,#N/A,FALSE,"PackVal"}</definedName>
    <definedName name="KIKI" localSheetId="20" hidden="1">{#N/A,#N/A,FALSE,"Valsum";#N/A,#N/A,FALSE,"Value";#N/A,#N/A,FALSE,"Ton strap";#N/A,#N/A,FALSE,"PackVal"}</definedName>
    <definedName name="KIKI" localSheetId="18" hidden="1">{#N/A,#N/A,FALSE,"Valsum";#N/A,#N/A,FALSE,"Value";#N/A,#N/A,FALSE,"Ton strap";#N/A,#N/A,FALSE,"PackVal"}</definedName>
    <definedName name="KIKI" hidden="1">{#N/A,#N/A,FALSE,"Valsum";#N/A,#N/A,FALSE,"Value";#N/A,#N/A,FALSE,"Ton strap";#N/A,#N/A,FALSE,"PackVal"}</definedName>
    <definedName name="kjfggifkjfdlkj" localSheetId="19" hidden="1">{"weichwaren",#N/A,FALSE,"Liste 1";"hartwaren",#N/A,FALSE,"Liste 1";"food",#N/A,FALSE,"Liste 1";"fleisch",#N/A,FALSE,"Liste 1"}</definedName>
    <definedName name="kjfggifkjfdlkj" localSheetId="20" hidden="1">{"weichwaren",#N/A,FALSE,"Liste 1";"hartwaren",#N/A,FALSE,"Liste 1";"food",#N/A,FALSE,"Liste 1";"fleisch",#N/A,FALSE,"Liste 1"}</definedName>
    <definedName name="kjfggifkjfdlkj" localSheetId="18" hidden="1">{"weichwaren",#N/A,FALSE,"Liste 1";"hartwaren",#N/A,FALSE,"Liste 1";"food",#N/A,FALSE,"Liste 1";"fleisch",#N/A,FALSE,"Liste 1"}</definedName>
    <definedName name="kjfggifkjfdlkj" hidden="1">{"weichwaren",#N/A,FALSE,"Liste 1";"hartwaren",#N/A,FALSE,"Liste 1";"food",#N/A,FALSE,"Liste 1";"fleisch",#N/A,FALSE,"Liste 1"}</definedName>
    <definedName name="kk" localSheetId="19" hidden="1">{"weichwaren",#N/A,FALSE,"Liste 1";"hartwaren",#N/A,FALSE,"Liste 1";"food",#N/A,FALSE,"Liste 1";"fleisch",#N/A,FALSE,"Liste 1"}</definedName>
    <definedName name="kk" localSheetId="20" hidden="1">{"weichwaren",#N/A,FALSE,"Liste 1";"hartwaren",#N/A,FALSE,"Liste 1";"food",#N/A,FALSE,"Liste 1";"fleisch",#N/A,FALSE,"Liste 1"}</definedName>
    <definedName name="kk" localSheetId="18" hidden="1">{"weichwaren",#N/A,FALSE,"Liste 1";"hartwaren",#N/A,FALSE,"Liste 1";"food",#N/A,FALSE,"Liste 1";"fleisch",#N/A,FALSE,"Liste 1"}</definedName>
    <definedName name="kk" hidden="1">{"weichwaren",#N/A,FALSE,"Liste 1";"hartwaren",#N/A,FALSE,"Liste 1";"food",#N/A,FALSE,"Liste 1";"fleisch",#N/A,FALSE,"Liste 1"}</definedName>
    <definedName name="kkk" localSheetId="18"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9" hidden="1">{"Meas",#N/A,FALSE,"Tot Europe";"Red",#N/A,FALSE,"Tot Europe"}</definedName>
    <definedName name="kkkkkk" localSheetId="20" hidden="1">{"Meas",#N/A,FALSE,"Tot Europe";"Red",#N/A,FALSE,"Tot Europe"}</definedName>
    <definedName name="kkkkkk" localSheetId="18" hidden="1">{"Meas",#N/A,FALSE,"Tot Europe";"Red",#N/A,FALSE,"Tot Europe"}</definedName>
    <definedName name="kkkkkk" hidden="1">{"Meas",#N/A,FALSE,"Tot Europe";"Red",#N/A,FALSE,"Tot Europe"}</definedName>
    <definedName name="kkkkkkkkk" localSheetId="19" hidden="1">{#N/A,#N/A,FALSE,"P&amp;L";#N/A,#N/A,FALSE,"Var_Fixed_cost"}</definedName>
    <definedName name="kkkkkkkkk" localSheetId="20" hidden="1">{#N/A,#N/A,FALSE,"P&amp;L";#N/A,#N/A,FALSE,"Var_Fixed_cost"}</definedName>
    <definedName name="kkkkkkkkk" localSheetId="18" hidden="1">{#N/A,#N/A,FALSE,"P&amp;L";#N/A,#N/A,FALSE,"Var_Fixed_cost"}</definedName>
    <definedName name="kkkkkkkkk" hidden="1">{#N/A,#N/A,FALSE,"P&amp;L";#N/A,#N/A,FALSE,"Var_Fixed_cost"}</definedName>
    <definedName name="kkkkkkkkkkkkkkkkk" hidden="1">#REF!</definedName>
    <definedName name="kkkkkkkkkkkkkkkkkkkk" hidden="1">[1]OtherKPI!#REF!</definedName>
    <definedName name="kklleinene" localSheetId="19" hidden="1">{"Tages_D",#N/A,FALSE,"Tagesbericht";"Tages_PL",#N/A,FALSE,"Tagesbericht"}</definedName>
    <definedName name="kklleinene" localSheetId="20" hidden="1">{"Tages_D",#N/A,FALSE,"Tagesbericht";"Tages_PL",#N/A,FALSE,"Tagesbericht"}</definedName>
    <definedName name="kklleinene" localSheetId="18" hidden="1">{"Tages_D",#N/A,FALSE,"Tagesbericht";"Tages_PL",#N/A,FALSE,"Tagesbericht"}</definedName>
    <definedName name="kklleinene" hidden="1">{"Tages_D",#N/A,FALSE,"Tagesbericht";"Tages_PL",#N/A,FALSE,"Tagesbericht"}</definedName>
    <definedName name="klein1" localSheetId="19" hidden="1">{"weichwaren",#N/A,FALSE,"Liste 1";"hartwaren",#N/A,FALSE,"Liste 1";"food",#N/A,FALSE,"Liste 1";"fleisch",#N/A,FALSE,"Liste 1"}</definedName>
    <definedName name="klein1" localSheetId="20" hidden="1">{"weichwaren",#N/A,FALSE,"Liste 1";"hartwaren",#N/A,FALSE,"Liste 1";"food",#N/A,FALSE,"Liste 1";"fleisch",#N/A,FALSE,"Liste 1"}</definedName>
    <definedName name="klein1" localSheetId="18" hidden="1">{"weichwaren",#N/A,FALSE,"Liste 1";"hartwaren",#N/A,FALSE,"Liste 1";"food",#N/A,FALSE,"Liste 1";"fleisch",#N/A,FALSE,"Liste 1"}</definedName>
    <definedName name="klein1" hidden="1">{"weichwaren",#N/A,FALSE,"Liste 1";"hartwaren",#N/A,FALSE,"Liste 1";"food",#N/A,FALSE,"Liste 1";"fleisch",#N/A,FALSE,"Liste 1"}</definedName>
    <definedName name="kleine" localSheetId="19" hidden="1">{"TAG1AGMS",#N/A,FALSE,"TAG 1A"}</definedName>
    <definedName name="kleine" localSheetId="20" hidden="1">{"TAG1AGMS",#N/A,FALSE,"TAG 1A"}</definedName>
    <definedName name="kleine" localSheetId="18" hidden="1">{"TAG1AGMS",#N/A,FALSE,"TAG 1A"}</definedName>
    <definedName name="kleine" hidden="1">{"TAG1AGMS",#N/A,FALSE,"TAG 1A"}</definedName>
    <definedName name="knkmmkmkl" localSheetId="19" hidden="1">{"Cumm_TH",#N/A,FALSE,"IS";"BS_TH",#N/A,FALSE,"98_B_BS";"Cumm_TH",#N/A,FALSE,"98_B_CF"}</definedName>
    <definedName name="knkmmkmkl" localSheetId="20" hidden="1">{"Cumm_TH",#N/A,FALSE,"IS";"BS_TH",#N/A,FALSE,"98_B_BS";"Cumm_TH",#N/A,FALSE,"98_B_CF"}</definedName>
    <definedName name="knkmmkmkl" localSheetId="18" hidden="1">{"Cumm_TH",#N/A,FALSE,"IS";"BS_TH",#N/A,FALSE,"98_B_BS";"Cumm_TH",#N/A,FALSE,"98_B_CF"}</definedName>
    <definedName name="knkmmkmkl" hidden="1">{"Cumm_TH",#N/A,FALSE,"IS";"BS_TH",#N/A,FALSE,"98_B_BS";"Cumm_TH",#N/A,FALSE,"98_B_CF"}</definedName>
    <definedName name="KTO_BILGUV_1" hidden="1">[45]Salden!$B$12:$B$13,[45]Salden!$B$15,[45]Salden!$B$20:$B$23,[45]Salden!$B$25:$B$29,[45]Salden!$B$33:$B$34,[45]Salden!$B$36:$B$37,[45]Salden!$B$39:$B$41,[45]Salden!$B$43,[45]Salden!$B$45,[45]Salden!$B$47:$B$48,[45]Salden!$B$56:$B$63,[45]Salden!$B$65,[45]Salden!$B$72:$B$75,[45]Salden!$B$77:$B$80,[45]Salden!$B$82:$B$83,[45]Salden!$B$88:$B$91,[45]Salden!$B$93:$B$96,[45]Salden!$B$100:$B$101,[45]Salden!$B$107:$B$109,[45]Salden!$B$111:$B$115,[45]Salden!$B$117:$B$121,[45]Salden!$B$126:$B$128,[45]Salden!$B$131:$B$132,[45]Salden!$B$137:$B$138,[45]Salden!$B$140:$B$141,[45]Salden!$B$145</definedName>
    <definedName name="KTO_BILGUV_2" hidden="1">[45]Salden!$B$151:$B$152,[45]Salden!$B$154,[45]Salden!$B$156:$B$161,[45]Salden!$B$165,[45]Salden!$B$169:$B$170,[45]Salden!$B$173,[45]Salden!$B$177,[45]Salden!$B$179:$B$184,[45]Salden!$B$186:$B$209,[45]Salden!$B$214:$B$216,[45]Salden!$B$223:$B$225,[45]Salden!$B$230:$B$232,[45]Salden!$B$235:$B$237,[45]Salden!$B$239:$B$241,[45]Salden!$B$243:$B$245,[45]Salden!$B$249:$B$254,[45]Salden!$B$256:$B$261,[45]Salden!$B$264:$B$266,[45]Salden!$B$271:$B$274,[45]Salden!$B$276:$B$279,[45]Salden!$B$284:$B$285,[45]Salden!$B$289:$B$290,[45]Salden!$B$296,[45]Salden!$B$615,[45]Salden!$B$617:$B$621,[45]Salden!$B$623,[45]Salden!$B$625:$B$629,[45]Salden!$B$631:$B$632</definedName>
    <definedName name="KTO_BILGUV_3" hidden="1">[45]Salden!$B$425:$B$437,[45]Salden!$B$439:$B$440,[45]Salden!$B$442:$B$443,[45]Salden!$B$448:$B$453,[45]Salden!$B$455:$B$475,[45]Salden!$B$550:$B$554,[45]Salden!$B$559:$B$560,[45]Salden!$B$563:$B$565,[45]Salden!$B$588:$B$589,[45]Salden!$B$610,[45]Salden!$B$612</definedName>
    <definedName name="KTO_BILGUV_4" hidden="1">[45]Salden!$B$482:$B$483,[45]Salden!$B$485:$B$486,[45]Salden!$B$493:$B$496,[45]Salden!$B$498:$B$503,[45]Salden!$B$507:$B$508,[45]Salden!$B$517:$B$519,[45]Salden!$B$521:$B$546,[45]Salden!$B$555:$B$556,[45]Salden!$B$571:$B$573,[45]Salden!$B$580:$B$582,[45]Salden!$B$590:$B$591,[45]Salden!$B$593,[45]Salden!$B$597:$B$605</definedName>
    <definedName name="KTO_H" hidden="1">[45]Salden!$B$151:$B$152,[45]Salden!$B$154,[45]Salden!$B$156:$B$161,[45]Salden!$B$165,[45]Salden!$B$169:$B$170,[45]Salden!$B$173,[45]Salden!$B$177,[45]Salden!$B$179:$B$184,[45]Salden!$B$186:$B$209,[45]Salden!$B$214:$B$216,[45]Salden!$B$218,[45]Salden!$B$220,[45]Salden!$B$223:$B$225,[45]Salden!$B$227,[45]Salden!$B$230:$B$232,[45]Salden!$B$235:$B$237,[45]Salden!$B$239:$B$241,[45]Salden!$B$243:$B$245,[45]Salden!$B$249:$B$254,[45]Salden!$B$256:$B$261,[45]Salden!$B$264:$B$266,[45]Salden!$B$271:$B$274,[45]Salden!$B$276:$B$279,[45]Salden!$B$284:$B$285,[45]Salden!$B$289:$B$290,[45]Salden!$B$296,[45]Salden!$B$301:$B$306,[45]Salden!$B$309:$B$311,[45]Salden!$B$313:$B$315,[45]Salden!$B$323:$B$324,[45]Salden!$B$326:$B$327,[45]Salden!$B$329:$B$330,[45]Salden!$B$332:$B$333,[45]Salden!$B$336:$B$338,[45]Salden!$B$341:$B$342,[45]Salden!$B$344:$B$345,[45]Salden!$B$347:$B$348,[45]Salden!$B$350:$B$351,[45]Salden!$B$356:$B$359,[45]Salden!$B$361:$B$363,[45]Salden!$B$369:$B$372,[45]Salden!$B$374,[45]Salden!$B$379,[45]Salden!$B$418,[45]Salden!$B$425:$B$437,[45]Salden!$B$439:$B$440,[45]Salden!$B$442:$B$443,[45]Salden!$B$448:$B$453,[45]Salden!$B$455:$B$475,[45]Salden!$B$550:$B$556,[45]Salden!$B$559:$B$560,[45]Salden!$B$563:$B$565,[45]Salden!$B$568,[45]Salden!$B$588:$B$591,[45]Salden!$B$612,[45]Salden!$B$615,[45]Salden!$B$617:$B$621,[45]Salden!$B$623,[45]Salden!$B$625:$B$629,[45]Salden!$B$631:$B$632</definedName>
    <definedName name="KTO_S" hidden="1">[45]Salden!$B$12:$B$13,[45]Salden!$B$15,[45]Salden!$B$20:$B$23,[45]Salden!$B$25:$B$29,[45]Salden!$B$33:$B$34,[45]Salden!$B$36:$B$37,[45]Salden!$B$39:$B$41,[45]Salden!$B$43,[45]Salden!$B$45,[45]Salden!$B$47:$B$48,[45]Salden!$B$56:$B$63,[45]Salden!$B$65,[45]Salden!$B$72:$B$75,[45]Salden!$B$77:$B$80,[45]Salden!$B$82:$B$83,[45]Salden!$B$88:$B$91,[45]Salden!$B$93:$B$96,[45]Salden!$B$100:$B$101,[45]Salden!$B$105,[45]Salden!$B$107:$B$109,[45]Salden!$B$111:$B$115,[45]Salden!$B$117:$B$121,[45]Salden!$B$126:$B$128,[45]Salden!$B$131:$B$132,[45]Salden!$B$137:$B$138,[45]Salden!$B$140:$B$141,[45]Salden!$B$145,[45]Salden!$B$367,[45]Salden!$B$381,[45]Salden!$B$383,[45]Salden!$B$385:$B$391,[45]Salden!$B$394,[45]Salden!$B$397,[45]Salden!$B$399:$B$400,[45]Salden!$B$404,[45]Salden!$B$406,[45]Salden!$B$408,[45]Salden!$B$410,[45]Salden!$B$414,[45]Salden!$B$416,[45]Salden!$B$480,[45]Salden!$B$482:$B$483,[45]Salden!$B$485:$B$486,[45]Salden!$B$491,[45]Salden!$B$493:$B$496,[45]Salden!$B$498:$B$503,[45]Salden!$B$507:$B$508,[45]Salden!$B$510,[45]Salden!$B$512,[45]Salden!$B$517:$B$519,[45]Salden!$B$521:$B$546,[45]Salden!$B$571:$B$573,[45]Salden!$B$576,[45]Salden!$B$580:$B$582,[45]Salden!$B$593,[45]Salden!$B$597:$B$605,[45]Salden!$B$607:$B$608,[45]Salden!$B$610</definedName>
    <definedName name="KtoKnz2_L" hidden="1">[45]Salden!$B$617:$B$621,[45]Salden!$B$623,[45]Salden!$B$625:$B$629,[45]Salden!$B$631:$B$632</definedName>
    <definedName name="l" localSheetId="18"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8" hidden="1">{#N/A,#N/A,FALSE,"94-95";"SAMANDR",#N/A,FALSE,"94-95"}</definedName>
    <definedName name="laal" hidden="1">{#N/A,#N/A,FALSE,"94-95";"SAMANDR",#N/A,FALSE,"94-95"}</definedName>
    <definedName name="Language">[46]Cover!$B$2</definedName>
    <definedName name="latrell" localSheetId="19" hidden="1">{#N/A,#N/A,FALSE,"Completion of MBudget"}</definedName>
    <definedName name="latrell" localSheetId="20" hidden="1">{#N/A,#N/A,FALSE,"Completion of MBudget"}</definedName>
    <definedName name="latrell" localSheetId="18" hidden="1">{#N/A,#N/A,FALSE,"Completion of MBudget"}</definedName>
    <definedName name="latrell" hidden="1">{#N/A,#N/A,FALSE,"Completion of MBudget"}</definedName>
    <definedName name="LDC" localSheetId="19" hidden="1">{"AS",#N/A,FALSE,"Dec_BS";"LIAB",#N/A,FALSE,"Dec_BS"}</definedName>
    <definedName name="LDC" localSheetId="20" hidden="1">{"AS",#N/A,FALSE,"Dec_BS";"LIAB",#N/A,FALSE,"Dec_BS"}</definedName>
    <definedName name="LDC" localSheetId="18" hidden="1">{"AS",#N/A,FALSE,"Dec_BS";"LIAB",#N/A,FALSE,"Dec_BS"}</definedName>
    <definedName name="LDC" hidden="1">{"AS",#N/A,FALSE,"Dec_BS";"LIAB",#N/A,FALSE,"Dec_BS"}</definedName>
    <definedName name="Legacy_Rij" localSheetId="19" hidden="1">{"SCH1",#N/A,TRUE,"ECONEVAL";"SCH6",#N/A,TRUE,"AR1278";"SCH2",#N/A,TRUE,"ECONEVAL";"SCH7",#N/A,TRUE,"AR1278";"DEP",#N/A,TRUE,"AR1278";"ASSUMPTIONS",#N/A,TRUE,"AR1278"}</definedName>
    <definedName name="Legacy_Rij" localSheetId="20" hidden="1">{"SCH1",#N/A,TRUE,"ECONEVAL";"SCH6",#N/A,TRUE,"AR1278";"SCH2",#N/A,TRUE,"ECONEVAL";"SCH7",#N/A,TRUE,"AR1278";"DEP",#N/A,TRUE,"AR1278";"ASSUMPTIONS",#N/A,TRUE,"AR1278"}</definedName>
    <definedName name="Legacy_Rij" localSheetId="18"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9" hidden="1">{"Hw_All",#N/A,FALSE,"Hollywood FF";"HwFF_Tech",#N/A,FALSE,"Hollywood FF";"HwFF_PerMille",#N/A,FALSE,"Hollywood FF";"HwFF_Pricing",#N/A,FALSE,"Hollywood FF"}</definedName>
    <definedName name="legfE" localSheetId="20" hidden="1">{"Hw_All",#N/A,FALSE,"Hollywood FF";"HwFF_Tech",#N/A,FALSE,"Hollywood FF";"HwFF_PerMille",#N/A,FALSE,"Hollywood FF";"HwFF_Pricing",#N/A,FALSE,"Hollywood FF"}</definedName>
    <definedName name="legfE" localSheetId="18"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9" hidden="1">{"fleisch",#N/A,FALSE,"WG HK";"food",#N/A,FALSE,"WG HK";"hartwaren",#N/A,FALSE,"WG HK";"weichwaren",#N/A,FALSE,"WG HK"}</definedName>
    <definedName name="leien" localSheetId="20" hidden="1">{"fleisch",#N/A,FALSE,"WG HK";"food",#N/A,FALSE,"WG HK";"hartwaren",#N/A,FALSE,"WG HK";"weichwaren",#N/A,FALSE,"WG HK"}</definedName>
    <definedName name="leien" localSheetId="18"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9" hidden="1">{"weichwaren",#N/A,FALSE,"Liste 1";"hartwaren",#N/A,FALSE,"Liste 1";"food",#N/A,FALSE,"Liste 1";"fleisch",#N/A,FALSE,"Liste 1"}</definedName>
    <definedName name="lkfjdsj" localSheetId="20" hidden="1">{"weichwaren",#N/A,FALSE,"Liste 1";"hartwaren",#N/A,FALSE,"Liste 1";"food",#N/A,FALSE,"Liste 1";"fleisch",#N/A,FALSE,"Liste 1"}</definedName>
    <definedName name="lkfjdsj" localSheetId="18" hidden="1">{"weichwaren",#N/A,FALSE,"Liste 1";"hartwaren",#N/A,FALSE,"Liste 1";"food",#N/A,FALSE,"Liste 1";"fleisch",#N/A,FALSE,"Liste 1"}</definedName>
    <definedName name="lkfjdsj" hidden="1">{"weichwaren",#N/A,FALSE,"Liste 1";"hartwaren",#N/A,FALSE,"Liste 1";"food",#N/A,FALSE,"Liste 1";"fleisch",#N/A,FALSE,"Liste 1"}</definedName>
    <definedName name="LLL" localSheetId="19" hidden="1">{#N/A,#N/A,TRUE,"Sum";#N/A,#N/A,TRUE,"P&amp;L";#N/A,#N/A,TRUE,"B-S";#N/A,#N/A,TRUE,"C-F";#N/A,#N/A,TRUE,"Strap";#N/A,#N/A,TRUE,"SAP"}</definedName>
    <definedName name="LLL" localSheetId="20" hidden="1">{#N/A,#N/A,TRUE,"Sum";#N/A,#N/A,TRUE,"P&amp;L";#N/A,#N/A,TRUE,"B-S";#N/A,#N/A,TRUE,"C-F";#N/A,#N/A,TRUE,"Strap";#N/A,#N/A,TRUE,"SAP"}</definedName>
    <definedName name="LLL" localSheetId="18" hidden="1">{#N/A,#N/A,TRUE,"Sum";#N/A,#N/A,TRUE,"P&amp;L";#N/A,#N/A,TRUE,"B-S";#N/A,#N/A,TRUE,"C-F";#N/A,#N/A,TRUE,"Strap";#N/A,#N/A,TRUE,"SAP"}</definedName>
    <definedName name="LLL" hidden="1">{#N/A,#N/A,TRUE,"Sum";#N/A,#N/A,TRUE,"P&amp;L";#N/A,#N/A,TRUE,"B-S";#N/A,#N/A,TRUE,"C-F";#N/A,#N/A,TRUE,"Strap";#N/A,#N/A,TRUE,"SAP"}</definedName>
    <definedName name="lllll" localSheetId="19" hidden="1">{"Meas",#N/A,FALSE,"Tot Europe"}</definedName>
    <definedName name="lllll" localSheetId="20" hidden="1">{"Meas",#N/A,FALSE,"Tot Europe"}</definedName>
    <definedName name="lllll" localSheetId="18" hidden="1">{"Meas",#N/A,FALSE,"Tot Europe"}</definedName>
    <definedName name="lllll" hidden="1">{"Meas",#N/A,FALSE,"Tot Europe"}</definedName>
    <definedName name="lllllllllllllllllll" hidden="1">[1]OtherKPI!#REF!</definedName>
    <definedName name="lllllllllllllllllllllllll" hidden="1">[1]OtherKPI!#REF!</definedName>
    <definedName name="llllllllllllllllllllllllllllllllllllllll" hidden="1">[1]OtherKPI!#REF!</definedName>
    <definedName name="llpppppppppppppppppppppppppppp" localSheetId="18"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9" hidden="1">{"assumptions",#N/A,FALSE,"Scenario 1";"valuation",#N/A,FALSE,"Scenario 1"}</definedName>
    <definedName name="loan" localSheetId="20" hidden="1">{"assumptions",#N/A,FALSE,"Scenario 1";"valuation",#N/A,FALSE,"Scenario 1"}</definedName>
    <definedName name="loan" localSheetId="18" hidden="1">{"assumptions",#N/A,FALSE,"Scenario 1";"valuation",#N/A,FALSE,"Scenario 1"}</definedName>
    <definedName name="loan" hidden="1">{"assumptions",#N/A,FALSE,"Scenario 1";"valuation",#N/A,FALSE,"Scenario 1"}</definedName>
    <definedName name="M2_SE" localSheetId="19" hidden="1">{"AS",#N/A,FALSE,"Dec_BS";"LIAB",#N/A,FALSE,"Dec_BS"}</definedName>
    <definedName name="M2_SE" localSheetId="20" hidden="1">{"AS",#N/A,FALSE,"Dec_BS";"LIAB",#N/A,FALSE,"Dec_BS"}</definedName>
    <definedName name="M2_SE" localSheetId="18" hidden="1">{"AS",#N/A,FALSE,"Dec_BS";"LIAB",#N/A,FALSE,"Dec_BS"}</definedName>
    <definedName name="M2_SE" hidden="1">{"AS",#N/A,FALSE,"Dec_BS";"LIAB",#N/A,FALSE,"Dec_BS"}</definedName>
    <definedName name="manu" localSheetId="18" hidden="1">{"'listino'!$A$1:$D$55"}</definedName>
    <definedName name="manu" hidden="1">{"'listino'!$A$1:$D$55"}</definedName>
    <definedName name="mape1" localSheetId="19" hidden="1">{#N/A,#N/A,FALSE,"Inhalt";#N/A,#N/A,FALSE,"Kommentar";#N/A,#N/A,FALSE,"Ergebnisrechnung";#N/A,#N/A,FALSE,"Umsatz";#N/A,#N/A,FALSE,"Bilanz"}</definedName>
    <definedName name="mape1" localSheetId="20" hidden="1">{#N/A,#N/A,FALSE,"Inhalt";#N/A,#N/A,FALSE,"Kommentar";#N/A,#N/A,FALSE,"Ergebnisrechnung";#N/A,#N/A,FALSE,"Umsatz";#N/A,#N/A,FALSE,"Bilanz"}</definedName>
    <definedName name="mape1" localSheetId="18" hidden="1">{#N/A,#N/A,FALSE,"Inhalt";#N/A,#N/A,FALSE,"Kommentar";#N/A,#N/A,FALSE,"Ergebnisrechnung";#N/A,#N/A,FALSE,"Umsatz";#N/A,#N/A,FALSE,"Bilanz"}</definedName>
    <definedName name="mape1" hidden="1">{#N/A,#N/A,FALSE,"Inhalt";#N/A,#N/A,FALSE,"Kommentar";#N/A,#N/A,FALSE,"Ergebnisrechnung";#N/A,#N/A,FALSE,"Umsatz";#N/A,#N/A,FALSE,"Bilanz"}</definedName>
    <definedName name="mappe1" localSheetId="19" hidden="1">{#N/A,#N/A,FALSE,"Inhalt";#N/A,#N/A,FALSE,"Kommentar";#N/A,#N/A,FALSE,"Ergebnisrechnung";#N/A,#N/A,FALSE,"Bilanz";#N/A,#N/A,FALSE,"Absatz";#N/A,#N/A,FALSE,"Umsatz";#N/A,#N/A,FALSE,"Preise";#N/A,#N/A,FALSE,"Kennzahlen"}</definedName>
    <definedName name="mappe1" localSheetId="20" hidden="1">{#N/A,#N/A,FALSE,"Inhalt";#N/A,#N/A,FALSE,"Kommentar";#N/A,#N/A,FALSE,"Ergebnisrechnung";#N/A,#N/A,FALSE,"Bilanz";#N/A,#N/A,FALSE,"Absatz";#N/A,#N/A,FALSE,"Umsatz";#N/A,#N/A,FALSE,"Preise";#N/A,#N/A,FALSE,"Kennzahlen"}</definedName>
    <definedName name="mappe1" localSheetId="18"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9" hidden="1">{"frvgl_ag",#N/A,FALSE,"FRPRINT";"frvgl_domestic",#N/A,FALSE,"FRPRINT";"frvgl_int_sales",#N/A,FALSE,"FRPRINT"}</definedName>
    <definedName name="Marcin" localSheetId="20" hidden="1">{"frvgl_ag",#N/A,FALSE,"FRPRINT";"frvgl_domestic",#N/A,FALSE,"FRPRINT";"frvgl_int_sales",#N/A,FALSE,"FRPRINT"}</definedName>
    <definedName name="Marcin" localSheetId="18" hidden="1">{"frvgl_ag",#N/A,FALSE,"FRPRINT";"frvgl_domestic",#N/A,FALSE,"FRPRINT";"frvgl_int_sales",#N/A,FALSE,"FRPRINT"}</definedName>
    <definedName name="Marcin" hidden="1">{"frvgl_ag",#N/A,FALSE,"FRPRINT";"frvgl_domestic",#N/A,FALSE,"FRPRINT";"frvgl_int_sales",#N/A,FALSE,"FRPRINT"}</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8" hidden="1">{#N/A,#N/A,FALSE,"Ventes V.P. V.U.";#N/A,#N/A,FALSE,"Les Concurences";#N/A,#N/A,FALSE,"DACIA"}</definedName>
    <definedName name="matrite" hidden="1">{#N/A,#N/A,FALSE,"Ventes V.P. V.U.";#N/A,#N/A,FALSE,"Les Concurences";#N/A,#N/A,FALSE,"DACIA"}</definedName>
    <definedName name="mbnmn" hidden="1">[1]OtherKPI!#REF!</definedName>
    <definedName name="Megoszlás2002"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9" hidden="1">{"weichwaren",#N/A,FALSE,"Liste 1";"hartwaren",#N/A,FALSE,"Liste 1";"food",#N/A,FALSE,"Liste 1";"fleisch",#N/A,FALSE,"Liste 1"}</definedName>
    <definedName name="mm" localSheetId="20" hidden="1">{"weichwaren",#N/A,FALSE,"Liste 1";"hartwaren",#N/A,FALSE,"Liste 1";"food",#N/A,FALSE,"Liste 1";"fleisch",#N/A,FALSE,"Liste 1"}</definedName>
    <definedName name="mm" localSheetId="18" hidden="1">{"weichwaren",#N/A,FALSE,"Liste 1";"hartwaren",#N/A,FALSE,"Liste 1";"food",#N/A,FALSE,"Liste 1";"fleisch",#N/A,FALSE,"Liste 1"}</definedName>
    <definedName name="mm" hidden="1">{"weichwaren",#N/A,FALSE,"Liste 1";"hartwaren",#N/A,FALSE,"Liste 1";"food",#N/A,FALSE,"Liste 1";"fleisch",#N/A,FALSE,"Liste 1"}</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8" hidden="1">{"orixcsc",#N/A,FALSE,"ORIX CSC";"orixcsc2",#N/A,FALSE,"ORIX CSC"}</definedName>
    <definedName name="mmm" hidden="1">{"orixcsc",#N/A,FALSE,"ORIX CSC";"orixcsc2",#N/A,FALSE,"ORIX CSC"}</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8"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8" hidden="1">{#N/A,#N/A,FALSE,"Contribution Analysis"}</definedName>
    <definedName name="mmmmmm" hidden="1">{#N/A,#N/A,FALSE,"Contribution Analysis"}</definedName>
    <definedName name="mmmmmmmhm" localSheetId="18"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8" hidden="1">{#N/A,#N/A,FALSE,"ORIX CSC"}</definedName>
    <definedName name="mmmmmmmm" hidden="1">{#N/A,#N/A,FALSE,"ORIX CSC"}</definedName>
    <definedName name="n" localSheetId="19" hidden="1">{#N/A,#N/A,FALSE,"Aging Summary";#N/A,#N/A,FALSE,"Ratio Analysis";#N/A,#N/A,FALSE,"Test 120 Day Accts";#N/A,#N/A,FALSE,"Tickmarks"}</definedName>
    <definedName name="n" localSheetId="20" hidden="1">{#N/A,#N/A,FALSE,"Aging Summary";#N/A,#N/A,FALSE,"Ratio Analysis";#N/A,#N/A,FALSE,"Test 120 Day Accts";#N/A,#N/A,FALSE,"Tickmarks"}</definedName>
    <definedName name="n" localSheetId="18" hidden="1">{#N/A,#N/A,FALSE,"Aging Summary";#N/A,#N/A,FALSE,"Ratio Analysis";#N/A,#N/A,FALSE,"Test 120 Day Accts";#N/A,#N/A,FALSE,"Tickmarks"}</definedName>
    <definedName name="n" hidden="1">{#N/A,#N/A,FALSE,"Aging Summary";#N/A,#N/A,FALSE,"Ratio Analysis";#N/A,#N/A,FALSE,"Test 120 Day Accts";#N/A,#N/A,FALSE,"Tickmarks"}</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localSheetId="20" hidden="1">{"LBO Summary",#N/A,FALSE,"Summary";"Income Statement",#N/A,FALSE,"Model";"Cash Flow",#N/A,FALSE,"Model";"Balance Sheet",#N/A,FALSE,"Model";"Working Capital",#N/A,FALSE,"Model";"Pro Forma Balance Sheets",#N/A,FALSE,"PFBS";"Debt Balances",#N/A,FALSE,"Model";"Fee Schedules",#N/A,FALSE,"Model"}</definedName>
    <definedName name="name" localSheetId="18"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9" hidden="1">{"CSheet",#N/A,FALSE,"C";"SmCap",#N/A,FALSE,"VAL1";"GulfCoast",#N/A,FALSE,"VAL1";"nav",#N/A,FALSE,"NAV";"Summary",#N/A,FALSE,"NAV"}</definedName>
    <definedName name="naveeds" localSheetId="20" hidden="1">{"CSheet",#N/A,FALSE,"C";"SmCap",#N/A,FALSE,"VAL1";"GulfCoast",#N/A,FALSE,"VAL1";"nav",#N/A,FALSE,"NAV";"Summary",#N/A,FALSE,"NAV"}</definedName>
    <definedName name="naveeds" localSheetId="18" hidden="1">{"CSheet",#N/A,FALSE,"C";"SmCap",#N/A,FALSE,"VAL1";"GulfCoast",#N/A,FALSE,"VAL1";"nav",#N/A,FALSE,"NAV";"Summary",#N/A,FALSE,"NAV"}</definedName>
    <definedName name="naveeds" hidden="1">{"CSheet",#N/A,FALSE,"C";"SmCap",#N/A,FALSE,"VAL1";"GulfCoast",#N/A,FALSE,"VAL1";"nav",#N/A,FALSE,"NAV";"Summary",#N/A,FALSE,"NAV"}</definedName>
    <definedName name="ncvfghdtr" localSheetId="19" hidden="1">{#N/A,#N/A,FALSE,"Completion of MBudget"}</definedName>
    <definedName name="ncvfghdtr" localSheetId="20" hidden="1">{#N/A,#N/A,FALSE,"Completion of MBudget"}</definedName>
    <definedName name="ncvfghdtr" localSheetId="18"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9" hidden="1">{"assumptions",#N/A,FALSE,"Scenario 1";"valuation",#N/A,FALSE,"Scenario 1"}</definedName>
    <definedName name="neuci" localSheetId="20" hidden="1">{"assumptions",#N/A,FALSE,"Scenario 1";"valuation",#N/A,FALSE,"Scenario 1"}</definedName>
    <definedName name="neuci" localSheetId="18" hidden="1">{"assumptions",#N/A,FALSE,"Scenario 1";"valuation",#N/A,FALSE,"Scenario 1"}</definedName>
    <definedName name="neuci" hidden="1">{"assumptions",#N/A,FALSE,"Scenario 1";"valuation",#N/A,FALSE,"Scenario 1"}</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localSheetId="20" hidden="1">{"LBO Summary",#N/A,FALSE,"Summary";"Income Statement",#N/A,FALSE,"Model";"Cash Flow",#N/A,FALSE,"Model";"Balance Sheet",#N/A,FALSE,"Model";"Working Capital",#N/A,FALSE,"Model";"Pro Forma Balance Sheets",#N/A,FALSE,"PFBS";"Debt Balances",#N/A,FALSE,"Model";"Fee Schedules",#N/A,FALSE,"Model"}</definedName>
    <definedName name="neudoi" localSheetId="18"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9" hidden="1">{"Co1statements",#N/A,FALSE,"Cmpy1";"Co2statement",#N/A,FALSE,"Cmpy2";"co1pm",#N/A,FALSE,"Co1PM";"co2PM",#N/A,FALSE,"Co2PM";"value",#N/A,FALSE,"value";"opco",#N/A,FALSE,"NewSparkle";"adjusts",#N/A,FALSE,"Adjustments"}</definedName>
    <definedName name="neuop" localSheetId="20" hidden="1">{"Co1statements",#N/A,FALSE,"Cmpy1";"Co2statement",#N/A,FALSE,"Cmpy2";"co1pm",#N/A,FALSE,"Co1PM";"co2PM",#N/A,FALSE,"Co2PM";"value",#N/A,FALSE,"value";"opco",#N/A,FALSE,"NewSparkle";"adjusts",#N/A,FALSE,"Adjustments"}</definedName>
    <definedName name="neuop" localSheetId="18"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9" hidden="1">{"LBO Summary",#N/A,FALSE,"Summary"}</definedName>
    <definedName name="neupa" localSheetId="20" hidden="1">{"LBO Summary",#N/A,FALSE,"Summary"}</definedName>
    <definedName name="neupa" localSheetId="18" hidden="1">{"LBO Summary",#N/A,FALSE,"Summary"}</definedName>
    <definedName name="neupa" hidden="1">{"LBO Summary",#N/A,FALSE,"Summary"}</definedName>
    <definedName name="neusa" localSheetId="19" hidden="1">{"LBO Summary",#N/A,FALSE,"Summary"}</definedName>
    <definedName name="neusa" localSheetId="20" hidden="1">{"LBO Summary",#N/A,FALSE,"Summary"}</definedName>
    <definedName name="neusa" localSheetId="18" hidden="1">{"LBO Summary",#N/A,FALSE,"Summary"}</definedName>
    <definedName name="neusa" hidden="1">{"LBO Summary",#N/A,FALSE,"Summary"}</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localSheetId="20" hidden="1">{"LBO Summary",#N/A,FALSE,"Summary";"Income Statement",#N/A,FALSE,"Model";"Cash Flow",#N/A,FALSE,"Model";"Balance Sheet",#N/A,FALSE,"Model";"Working Capital",#N/A,FALSE,"Model";"Pro Forma Balance Sheets",#N/A,FALSE,"PFBS";"Debt Balances",#N/A,FALSE,"Model";"Fee Schedules",#N/A,FALSE,"Model"}</definedName>
    <definedName name="neusap" localSheetId="18"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9" hidden="1">{"LBO Summary",#N/A,FALSE,"Summary"}</definedName>
    <definedName name="neutrei" localSheetId="20" hidden="1">{"LBO Summary",#N/A,FALSE,"Summary"}</definedName>
    <definedName name="neutrei" localSheetId="18" hidden="1">{"LBO Summary",#N/A,FALSE,"Summary"}</definedName>
    <definedName name="neutrei" hidden="1">{"LBO Summary",#N/A,FALSE,"Summary"}</definedName>
    <definedName name="new" localSheetId="19" hidden="1">{#N/A,#N/A,FALSE,"COP CONS SK";#N/A,#N/A,FALSE,"COP CONS RG";#N/A,#N/A,FALSE,"COP CONS SK BC";#N/A,#N/A,FALSE,"COP CONS RG BC";#N/A,#N/A,FALSE,"ALLIANCE SK";#N/A,#N/A,FALSE,"ALLIANCE RG";#N/A,#N/A,FALSE,"CPC SK";#N/A,#N/A,FALSE,"CPC RG"}</definedName>
    <definedName name="new" localSheetId="20" hidden="1">{#N/A,#N/A,FALSE,"COP CONS SK";#N/A,#N/A,FALSE,"COP CONS RG";#N/A,#N/A,FALSE,"COP CONS SK BC";#N/A,#N/A,FALSE,"COP CONS RG BC";#N/A,#N/A,FALSE,"ALLIANCE SK";#N/A,#N/A,FALSE,"ALLIANCE RG";#N/A,#N/A,FALSE,"CPC SK";#N/A,#N/A,FALSE,"CPC RG"}</definedName>
    <definedName name="new" localSheetId="18"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9" hidden="1">{"assumptions",#N/A,FALSE,"Scenario 1";"valuation",#N/A,FALSE,"Scenario 1"}</definedName>
    <definedName name="newcin" localSheetId="20" hidden="1">{"assumptions",#N/A,FALSE,"Scenario 1";"valuation",#N/A,FALSE,"Scenario 1"}</definedName>
    <definedName name="newcin" localSheetId="18" hidden="1">{"assumptions",#N/A,FALSE,"Scenario 1";"valuation",#N/A,FALSE,"Scenario 1"}</definedName>
    <definedName name="newcin" hidden="1">{"assumptions",#N/A,FALSE,"Scenario 1";"valuation",#N/A,FALSE,"Scenario 1"}</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localSheetId="20" hidden="1">{"LBO Summary",#N/A,FALSE,"Summary";"Income Statement",#N/A,FALSE,"Model";"Cash Flow",#N/A,FALSE,"Model";"Balance Sheet",#N/A,FALSE,"Model";"Working Capital",#N/A,FALSE,"Model";"Pro Forma Balance Sheets",#N/A,FALSE,"PFBS";"Debt Balances",#N/A,FALSE,"Model";"Fee Schedules",#N/A,FALSE,"Model"}</definedName>
    <definedName name="newdoi" localSheetId="18"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9" hidden="1">{"Co1statements",#N/A,FALSE,"Cmpy1";"Co2statement",#N/A,FALSE,"Cmpy2";"co1pm",#N/A,FALSE,"Co1PM";"co2PM",#N/A,FALSE,"Co2PM";"value",#N/A,FALSE,"value";"opco",#N/A,FALSE,"NewSparkle";"adjusts",#N/A,FALSE,"Adjustments"}</definedName>
    <definedName name="newopt" localSheetId="20" hidden="1">{"Co1statements",#N/A,FALSE,"Cmpy1";"Co2statement",#N/A,FALSE,"Cmpy2";"co1pm",#N/A,FALSE,"Co1PM";"co2PM",#N/A,FALSE,"Co2PM";"value",#N/A,FALSE,"value";"opco",#N/A,FALSE,"NewSparkle";"adjusts",#N/A,FALSE,"Adjustments"}</definedName>
    <definedName name="newopt" localSheetId="18"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9" hidden="1">{"LBO Summary",#N/A,FALSE,"Summary"}</definedName>
    <definedName name="newpa" localSheetId="20" hidden="1">{"LBO Summary",#N/A,FALSE,"Summary"}</definedName>
    <definedName name="newpa" localSheetId="18" hidden="1">{"LBO Summary",#N/A,FALSE,"Summary"}</definedName>
    <definedName name="newpa" hidden="1">{"LBO Summary",#N/A,FALSE,"Summary"}</definedName>
    <definedName name="newsa" localSheetId="19" hidden="1">{"LBO Summary",#N/A,FALSE,"Summary"}</definedName>
    <definedName name="newsa" localSheetId="20" hidden="1">{"LBO Summary",#N/A,FALSE,"Summary"}</definedName>
    <definedName name="newsa" localSheetId="18" hidden="1">{"LBO Summary",#N/A,FALSE,"Summary"}</definedName>
    <definedName name="newsa" hidden="1">{"LBO Summary",#N/A,FALSE,"Summary"}</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localSheetId="20" hidden="1">{"LBO Summary",#N/A,FALSE,"Summary";"Income Statement",#N/A,FALSE,"Model";"Cash Flow",#N/A,FALSE,"Model";"Balance Sheet",#N/A,FALSE,"Model";"Working Capital",#N/A,FALSE,"Model";"Pro Forma Balance Sheets",#N/A,FALSE,"PFBS";"Debt Balances",#N/A,FALSE,"Model";"Fee Schedules",#N/A,FALSE,"Model"}</definedName>
    <definedName name="newsap" localSheetId="18"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9" hidden="1">{"LBO Summary",#N/A,FALSE,"Summary"}</definedName>
    <definedName name="newtrei" localSheetId="20" hidden="1">{"LBO Summary",#N/A,FALSE,"Summary"}</definedName>
    <definedName name="newtrei" localSheetId="18" hidden="1">{"LBO Summary",#N/A,FALSE,"Summary"}</definedName>
    <definedName name="newtrei" hidden="1">{"LBO Summary",#N/A,FALSE,"Summary"}</definedName>
    <definedName name="nHTML" localSheetId="18" hidden="1">{"'Jan - March 2000'!$A$5:$J$46"}</definedName>
    <definedName name="nHTML" hidden="1">{"'Jan - March 2000'!$A$5:$J$46"}</definedName>
    <definedName name="nn" localSheetId="19" hidden="1">{#N/A,#N/A,FALSE,"PRJCTED QTRLY $'s"}</definedName>
    <definedName name="nn" localSheetId="20" hidden="1">{#N/A,#N/A,FALSE,"PRJCTED QTRLY $'s"}</definedName>
    <definedName name="nn" localSheetId="18" hidden="1">{#N/A,#N/A,FALSE,"PRJCTED QTRLY $'s"}</definedName>
    <definedName name="nn" hidden="1">{#N/A,#N/A,FALSE,"PRJCTED QTRLY $'s"}</definedName>
    <definedName name="nnn" localSheetId="19" hidden="1">{"Vic_FF_All",#N/A,FALSE,"Viceroy";"Vic_FF_Tech",#N/A,FALSE,"Viceroy";"Vic_FF_Pricing",#N/A,FALSE,"Viceroy";"Vic_FF_perMille",#N/A,FALSE,"Viceroy"}</definedName>
    <definedName name="nnn" localSheetId="20" hidden="1">{"Vic_FF_All",#N/A,FALSE,"Viceroy";"Vic_FF_Tech",#N/A,FALSE,"Viceroy";"Vic_FF_Pricing",#N/A,FALSE,"Viceroy";"Vic_FF_perMille",#N/A,FALSE,"Viceroy"}</definedName>
    <definedName name="nnn" localSheetId="18"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9" hidden="1">{"Meas",#N/A,FALSE,"Tot Europe";"Red",#N/A,FALSE,"Tot Europe"}</definedName>
    <definedName name="nnnnn" localSheetId="20" hidden="1">{"Meas",#N/A,FALSE,"Tot Europe";"Red",#N/A,FALSE,"Tot Europe"}</definedName>
    <definedName name="nnnnn" localSheetId="18" hidden="1">{"Meas",#N/A,FALSE,"Tot Europe";"Red",#N/A,FALSE,"Tot Europe"}</definedName>
    <definedName name="nnnnn" hidden="1">{"Meas",#N/A,FALSE,"Tot Europe";"Red",#N/A,FALSE,"Tot Europe"}</definedName>
    <definedName name="No" localSheetId="19" hidden="1">{"frvgl_ag",#N/A,FALSE,"FRPRINT";"frvgl_domestic",#N/A,FALSE,"FRPRINT";"frvgl_int_sales",#N/A,FALSE,"FRPRINT"}</definedName>
    <definedName name="No" localSheetId="20" hidden="1">{"frvgl_ag",#N/A,FALSE,"FRPRINT";"frvgl_domestic",#N/A,FALSE,"FRPRINT";"frvgl_int_sales",#N/A,FALSE,"FRPRINT"}</definedName>
    <definedName name="No" localSheetId="18" hidden="1">{"frvgl_ag",#N/A,FALSE,"FRPRINT";"frvgl_domestic",#N/A,FALSE,"FRPRINT";"frvgl_int_sales",#N/A,FALSE,"FRPRINT"}</definedName>
    <definedName name="No" hidden="1">{"frvgl_ag",#N/A,FALSE,"FRPRINT";"frvgl_domestic",#N/A,FALSE,"FRPRINT";"frvgl_int_sales",#N/A,FALSE,"FRPRINT"}</definedName>
    <definedName name="nuovo" localSheetId="18" hidden="1">{"'listino'!$A$1:$D$55"}</definedName>
    <definedName name="nuovo" hidden="1">{"'listino'!$A$1:$D$55"}</definedName>
    <definedName name="nx" localSheetId="18" hidden="1">{"'Jan - March 2000'!$A$5:$J$46"}</definedName>
    <definedName name="nx" hidden="1">{"'Jan - March 2000'!$A$5:$J$46"}</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8" hidden="1">{"AS",#N/A,FALSE,"Dec_BS";"LIAB",#N/A,FALSE,"Dec_BS"}</definedName>
    <definedName name="okokokooooooooooooooooooooo" hidden="1">{"AS",#N/A,FALSE,"Dec_BS";"LIAB",#N/A,FALSE,"Dec_BS"}</definedName>
    <definedName name="OKRE" localSheetId="19" hidden="1">{"frvgl_ag",#N/A,FALSE,"FRPRINT";"frvgl_domestic",#N/A,FALSE,"FRPRINT";"frvgl_int_sales",#N/A,FALSE,"FRPRINT"}</definedName>
    <definedName name="OKRE" localSheetId="20" hidden="1">{"frvgl_ag",#N/A,FALSE,"FRPRINT";"frvgl_domestic",#N/A,FALSE,"FRPRINT";"frvgl_int_sales",#N/A,FALSE,"FRPRINT"}</definedName>
    <definedName name="OKRE" localSheetId="18" hidden="1">{"frvgl_ag",#N/A,FALSE,"FRPRINT";"frvgl_domestic",#N/A,FALSE,"FRPRINT";"frvgl_int_sales",#N/A,FALSE,"FRPRINT"}</definedName>
    <definedName name="OKRE" hidden="1">{"frvgl_ag",#N/A,FALSE,"FRPRINT";"frvgl_domestic",#N/A,FALSE,"FRPRINT";"frvgl_int_sales",#N/A,FALSE,"FRPRINT"}</definedName>
    <definedName name="oo" localSheetId="19" hidden="1">{"fleisch",#N/A,FALSE,"WG HK";"food",#N/A,FALSE,"WG HK";"hartwaren",#N/A,FALSE,"WG HK";"weichwaren",#N/A,FALSE,"WG HK"}</definedName>
    <definedName name="oo" localSheetId="20" hidden="1">{"fleisch",#N/A,FALSE,"WG HK";"food",#N/A,FALSE,"WG HK";"hartwaren",#N/A,FALSE,"WG HK";"weichwaren",#N/A,FALSE,"WG HK"}</definedName>
    <definedName name="oo" localSheetId="18" hidden="1">{"fleisch",#N/A,FALSE,"WG HK";"food",#N/A,FALSE,"WG HK";"hartwaren",#N/A,FALSE,"WG HK";"weichwaren",#N/A,FALSE,"WG HK"}</definedName>
    <definedName name="oo" hidden="1">{"fleisch",#N/A,FALSE,"WG HK";"food",#N/A,FALSE,"WG HK";"hartwaren",#N/A,FALSE,"WG HK";"weichwaren",#N/A,FALSE,"WG HK"}</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9" hidden="1">{#N/A,#N/A,TRUE,"index";#N/A,#N/A,TRUE,"Summary";#N/A,#N/A,TRUE,"Continuing Business";#N/A,#N/A,TRUE,"Disposals";#N/A,#N/A,TRUE,"Acquisitions";#N/A,#N/A,TRUE,"Actual &amp; Plan Reconciliation"}</definedName>
    <definedName name="opopop" localSheetId="20" hidden="1">{#N/A,#N/A,TRUE,"index";#N/A,#N/A,TRUE,"Summary";#N/A,#N/A,TRUE,"Continuing Business";#N/A,#N/A,TRUE,"Disposals";#N/A,#N/A,TRUE,"Acquisitions";#N/A,#N/A,TRUE,"Actual &amp; Plan Reconciliation"}</definedName>
    <definedName name="opopop" localSheetId="18"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localSheetId="20" hidden="1">{#N/A,#N/A,TRUE,"index";#N/A,#N/A,TRUE,"Summary";#N/A,#N/A,TRUE,"Continuing Business";#N/A,#N/A,TRUE,"Disposals";#N/A,#N/A,TRUE,"Acquisitions";#N/A,#N/A,TRUE,"Actual &amp; Plan Reconciliation"}</definedName>
    <definedName name="opopop2" localSheetId="18"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8" hidden="1">{"'Summary'!$A$1:$J$46"}</definedName>
    <definedName name="PDO" hidden="1">{"'Summary'!$A$1:$J$46"}</definedName>
    <definedName name="PE" localSheetId="18" hidden="1">{#N/A,#N/A,FALSE,"Ventes V.P. V.U.";#N/A,#N/A,FALSE,"Les Concurences";#N/A,#N/A,FALSE,"DACIA"}</definedName>
    <definedName name="PE" hidden="1">{#N/A,#N/A,FALSE,"Ventes V.P. V.U.";#N/A,#N/A,FALSE,"Les Concurences";#N/A,#N/A,FALSE,"DACIA"}</definedName>
    <definedName name="PERF" localSheetId="18" hidden="1">{#N/A,#N/A,FALSE,"Ventes V.P. V.U.";#N/A,#N/A,FALSE,"Les Concurences";#N/A,#N/A,FALSE,"DACIA"}</definedName>
    <definedName name="PERF" hidden="1">{#N/A,#N/A,FALSE,"Ventes V.P. V.U.";#N/A,#N/A,FALSE,"Les Concurences";#N/A,#N/A,FALSE,"DACIA"}</definedName>
    <definedName name="performanta" localSheetId="18"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19" hidden="1">'[47]Period 1'!#REF!</definedName>
    <definedName name="PERIOD" localSheetId="20" hidden="1">'[47]Period 1'!#REF!</definedName>
    <definedName name="PERIOD" hidden="1">'[47]Period 1'!#REF!</definedName>
    <definedName name="pHILIP" localSheetId="19" hidden="1">{"Inter_Business_Direct_Alloc (XNV)",#N/A,FALSE,"XNV";"Inter_Business_Indirect_Alloc (XNV)",#N/A,FALSE,"XNV";"Corporate_Services (XNV)",#N/A,FALSE,"XNV"}</definedName>
    <definedName name="pHILIP" localSheetId="20" hidden="1">{"Inter_Business_Direct_Alloc (XNV)",#N/A,FALSE,"XNV";"Inter_Business_Indirect_Alloc (XNV)",#N/A,FALSE,"XNV";"Corporate_Services (XNV)",#N/A,FALSE,"XNV"}</definedName>
    <definedName name="pHILIP" localSheetId="18"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9" hidden="1">{"'Private Investments-Debt Like'!$A$5:$D$26"}</definedName>
    <definedName name="pHTML_Control" localSheetId="20" hidden="1">{"'Private Investments-Debt Like'!$A$5:$D$26"}</definedName>
    <definedName name="pHTML_Control" localSheetId="18" hidden="1">{"'Private Investments-Debt Like'!$A$5:$D$26"}</definedName>
    <definedName name="pHTML_Control" hidden="1">{"'Private Investments-Debt Like'!$A$5:$D$26"}</definedName>
    <definedName name="pohl12" localSheetId="19" hidden="1">{#N/A,#N/A,FALSE,"Inhalt";#N/A,#N/A,FALSE,"Kommentar";#N/A,#N/A,FALSE,"Ergebnisrechnung";#N/A,#N/A,FALSE,"Umsatz";#N/A,#N/A,FALSE,"Bilanz"}</definedName>
    <definedName name="pohl12" localSheetId="20" hidden="1">{#N/A,#N/A,FALSE,"Inhalt";#N/A,#N/A,FALSE,"Kommentar";#N/A,#N/A,FALSE,"Ergebnisrechnung";#N/A,#N/A,FALSE,"Umsatz";#N/A,#N/A,FALSE,"Bilanz"}</definedName>
    <definedName name="pohl12" localSheetId="18" hidden="1">{#N/A,#N/A,FALSE,"Inhalt";#N/A,#N/A,FALSE,"Kommentar";#N/A,#N/A,FALSE,"Ergebnisrechnung";#N/A,#N/A,FALSE,"Umsatz";#N/A,#N/A,FALSE,"Bilanz"}</definedName>
    <definedName name="pohl12" hidden="1">{#N/A,#N/A,FALSE,"Inhalt";#N/A,#N/A,FALSE,"Kommentar";#N/A,#N/A,FALSE,"Ergebnisrechnung";#N/A,#N/A,FALSE,"Umsatz";#N/A,#N/A,FALSE,"Bilanz"}</definedName>
    <definedName name="pohl13" localSheetId="19" hidden="1">{#N/A,#N/A,FALSE,"Inhalt";#N/A,#N/A,FALSE,"Kommentar";#N/A,#N/A,FALSE,"Ergebnisrechnung";#N/A,#N/A,FALSE,"Umsatz"}</definedName>
    <definedName name="pohl13" localSheetId="20" hidden="1">{#N/A,#N/A,FALSE,"Inhalt";#N/A,#N/A,FALSE,"Kommentar";#N/A,#N/A,FALSE,"Ergebnisrechnung";#N/A,#N/A,FALSE,"Umsatz"}</definedName>
    <definedName name="pohl13" localSheetId="18" hidden="1">{#N/A,#N/A,FALSE,"Inhalt";#N/A,#N/A,FALSE,"Kommentar";#N/A,#N/A,FALSE,"Ergebnisrechnung";#N/A,#N/A,FALSE,"Umsatz"}</definedName>
    <definedName name="pohl13" hidden="1">{#N/A,#N/A,FALSE,"Inhalt";#N/A,#N/A,FALSE,"Kommentar";#N/A,#N/A,FALSE,"Ergebnisrechnung";#N/A,#N/A,FALSE,"Umsatz"}</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localSheetId="20" hidden="1">{#N/A,#N/A,FALSE,"Inhalt";#N/A,#N/A,FALSE,"Kommentar";#N/A,#N/A,FALSE,"Ergebnisrechnung";#N/A,#N/A,FALSE,"Bilanz";#N/A,#N/A,FALSE,"Umsatz";#N/A,#N/A,FALSE,"Absatz";#N/A,#N/A,FALSE,"Preise";#N/A,#N/A,FALSE,"DB absolut";#N/A,#N/A,FALSE,"DB2 je SGB";#N/A,#N/A,FALSE,"Kennzahlen";#N/A,#N/A,FALSE,"Investitionen"}</definedName>
    <definedName name="pohl16" localSheetId="18"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9" hidden="1">{#N/A,#N/A,FALSE,"Inhalt";#N/A,#N/A,FALSE,"Kommentar";#N/A,#N/A,FALSE,"Ergebnisrechnung";#N/A,#N/A,FALSE,"Bilanz";#N/A,#N/A,FALSE,"Absatz";#N/A,#N/A,FALSE,"Umsatz";#N/A,#N/A,FALSE,"Preise";#N/A,#N/A,FALSE,"Kennzahlen"}</definedName>
    <definedName name="Pohledávky" localSheetId="20" hidden="1">{#N/A,#N/A,FALSE,"Inhalt";#N/A,#N/A,FALSE,"Kommentar";#N/A,#N/A,FALSE,"Ergebnisrechnung";#N/A,#N/A,FALSE,"Bilanz";#N/A,#N/A,FALSE,"Absatz";#N/A,#N/A,FALSE,"Umsatz";#N/A,#N/A,FALSE,"Preise";#N/A,#N/A,FALSE,"Kennzahlen"}</definedName>
    <definedName name="Pohledávky" localSheetId="18"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9" hidden="1">{#N/A,#N/A,TRUE,"Title Page";#N/A,#N/A,TRUE,"Page 2 Radical";#N/A,#N/A,TRUE,"Page 1 Radical";#N/A,#N/A,TRUE,"Page 1.1 Radical";#N/A,#N/A,TRUE,"Page 3 Radical";#N/A,#N/A,TRUE,"Page 4 Radical"}</definedName>
    <definedName name="pok" localSheetId="20" hidden="1">{#N/A,#N/A,TRUE,"Title Page";#N/A,#N/A,TRUE,"Page 2 Radical";#N/A,#N/A,TRUE,"Page 1 Radical";#N/A,#N/A,TRUE,"Page 1.1 Radical";#N/A,#N/A,TRUE,"Page 3 Radical";#N/A,#N/A,TRUE,"Page 4 Radical"}</definedName>
    <definedName name="pok" localSheetId="18"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9" hidden="1">{"fleisch",#N/A,FALSE,"WG HK";"food",#N/A,FALSE,"WG HK";"hartwaren",#N/A,FALSE,"WG HK";"weichwaren",#N/A,FALSE,"WG HK"}</definedName>
    <definedName name="pp" localSheetId="20" hidden="1">{"fleisch",#N/A,FALSE,"WG HK";"food",#N/A,FALSE,"WG HK";"hartwaren",#N/A,FALSE,"WG HK";"weichwaren",#N/A,FALSE,"WG HK"}</definedName>
    <definedName name="pp" localSheetId="18" hidden="1">{"fleisch",#N/A,FALSE,"WG HK";"food",#N/A,FALSE,"WG HK";"hartwaren",#N/A,FALSE,"WG HK";"weichwaren",#N/A,FALSE,"WG HK"}</definedName>
    <definedName name="pp" hidden="1">{"fleisch",#N/A,FALSE,"WG HK";"food",#N/A,FALSE,"WG HK";"hartwaren",#N/A,FALSE,"WG HK";"weichwaren",#N/A,FALSE,"WG HK"}</definedName>
    <definedName name="pplpl" localSheetId="18"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8" hidden="1">{"view02",#N/A,TRUE,"02";"view03",#N/A,TRUE,"03"}</definedName>
    <definedName name="ppp" hidden="1">{"view02",#N/A,TRUE,"02";"view03",#N/A,TRUE,"03"}</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8" hidden="1">{#N/A,#N/A,FALSE,"$ ACS";#N/A,#N/A,FALSE,"$ P&amp;L";#N/A,#N/A,FALSE,"$ BS";#N/A,#N/A,FALSE,"$ CF"}</definedName>
    <definedName name="ppppppppppppppppppppppp" hidden="1">{#N/A,#N/A,FALSE,"$ ACS";#N/A,#N/A,FALSE,"$ P&amp;L";#N/A,#N/A,FALSE,"$ BS";#N/A,#N/A,FALSE,"$ CF"}</definedName>
    <definedName name="ppppppppppppppppppppppppppp" hidden="1">[1]OtherKPI!#REF!</definedName>
    <definedName name="pppppppppppppppppppppppppppp" localSheetId="18" hidden="1">{"Tages_D",#N/A,FALSE,"Tagesbericht";"Tages_PL",#N/A,FALSE,"Tagesbericht"}</definedName>
    <definedName name="pppppppppppppppppppppppppppp" hidden="1">{"Tages_D",#N/A,FALSE,"Tagesbericht";"Tages_PL",#N/A,FALSE,"Tagesbericht"}</definedName>
    <definedName name="praf" localSheetId="18" hidden="1">{#N/A,#N/A,FALSE,"Ventes V.P. V.U.";#N/A,#N/A,FALSE,"Les Concurences";#N/A,#N/A,FALSE,"DACIA"}</definedName>
    <definedName name="praf" hidden="1">{#N/A,#N/A,FALSE,"Ventes V.P. V.U.";#N/A,#N/A,FALSE,"Les Concurences";#N/A,#N/A,FALSE,"DACIA"}</definedName>
    <definedName name="_xlnm.Print_Titles" localSheetId="17">'BS Mapping std'!$1:$1</definedName>
    <definedName name="_xlnm.Print_Titles" localSheetId="18">'PL mapping Std'!$2:$2</definedName>
    <definedName name="ProdForm" localSheetId="19" hidden="1">#REF!</definedName>
    <definedName name="ProdForm" localSheetId="20" hidden="1">#REF!</definedName>
    <definedName name="ProdForm" hidden="1">#REF!</definedName>
    <definedName name="Product" localSheetId="19" hidden="1">#REF!</definedName>
    <definedName name="Product" localSheetId="20" hidden="1">#REF!</definedName>
    <definedName name="Product" hidden="1">#REF!</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localSheetId="20" hidden="1">{#N/A,#N/A,FALSE,"summary";#N/A,#N/A,FALSE,"exhibit";#N/A,#N/A,FALSE,"bs";#N/A,#N/A,FALSE,"m1a";#N/A,#N/A,FALSE,"is";#N/A,#N/A,FALSE,"m3 sales";#N/A,#N/A,FALSE,"m4";#N/A,#N/A,FALSE,"m5";#N/A,#N/A,FALSE,"m6";#N/A,#N/A,FALSE,"m7";#N/A,#N/A,FALSE,"m8";#N/A,#N/A,FALSE,"m9";#N/A,#N/A,FALSE,"m10";#N/A,#N/A,FALSE,"m14";#N/A,#N/A,FALSE,"q15";#N/A,#N/A,FALSE,"q16";#N/A,#N/A,FALSE,"q17";#N/A,#N/A,FALSE,"q18"}</definedName>
    <definedName name="pwrn.all" localSheetId="18"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9" hidden="1">{"Quarterly",#N/A,FALSE,"Belgium";"Quarterly",#N/A,FALSE,"France";"Quarterly",#N/A,FALSE,"Germany";"Quarterly",#N/A,FALSE,"Italy";"Quarterly",#N/A,FALSE,"UK"}</definedName>
    <definedName name="pwrn.Commission._.Subs." localSheetId="20" hidden="1">{"Quarterly",#N/A,FALSE,"Belgium";"Quarterly",#N/A,FALSE,"France";"Quarterly",#N/A,FALSE,"Germany";"Quarterly",#N/A,FALSE,"Italy";"Quarterly",#N/A,FALSE,"UK"}</definedName>
    <definedName name="pwrn.Commission._.Subs." localSheetId="18"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9" hidden="1">{#N/A,#N/A,FALSE,"Line of Business";#N/A,#N/A,FALSE,"Line of Business YTD";#N/A,#N/A,FALSE,"Line of Business Forecast"}</definedName>
    <definedName name="pwrn.LOB" localSheetId="20" hidden="1">{#N/A,#N/A,FALSE,"Line of Business";#N/A,#N/A,FALSE,"Line of Business YTD";#N/A,#N/A,FALSE,"Line of Business Forecast"}</definedName>
    <definedName name="pwrn.LOB" localSheetId="18"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9" hidden="1">{#N/A,#N/A,FALSE,"Pan Europe Belgium";#N/A,#N/A,FALSE,"Pan Europe France";#N/A,#N/A,FALSE,"Pan Europe Germany";#N/A,#N/A,FALSE,"Pan Europe Italy";#N/A,#N/A,FALSE,"Pan Europe Sweden";#N/A,#N/A,FALSE,"Pan Europe UK"}</definedName>
    <definedName name="pwrn.Pan._.Europe" localSheetId="20" hidden="1">{#N/A,#N/A,FALSE,"Pan Europe Belgium";#N/A,#N/A,FALSE,"Pan Europe France";#N/A,#N/A,FALSE,"Pan Europe Germany";#N/A,#N/A,FALSE,"Pan Europe Italy";#N/A,#N/A,FALSE,"Pan Europe Sweden";#N/A,#N/A,FALSE,"Pan Europe UK"}</definedName>
    <definedName name="pwrn.Pan._.Europe" localSheetId="18"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9" hidden="1">{#N/A,#N/A,FALSE,"Default Data";#N/A,#N/A,FALSE,"25% case";#N/A,#N/A,FALSE,"99 Tax Model";#N/A,#N/A,FALSE,"ROY CALCS";#N/A,#N/A,FALSE,"Acquisition Royalty";#N/A,#N/A,FALSE,"Cisco FSC"}</definedName>
    <definedName name="pwrn.Planning." localSheetId="20" hidden="1">{#N/A,#N/A,FALSE,"Default Data";#N/A,#N/A,FALSE,"25% case";#N/A,#N/A,FALSE,"99 Tax Model";#N/A,#N/A,FALSE,"ROY CALCS";#N/A,#N/A,FALSE,"Acquisition Royalty";#N/A,#N/A,FALSE,"Cisco FSC"}</definedName>
    <definedName name="pwrn.Planning." localSheetId="18"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9" hidden="1">{#N/A,#N/A,FALSE,"EOC";#N/A,#N/A,FALSE,"Distributor";#N/A,#N/A,FALSE,"Manufacturing";#N/A,#N/A,FALSE,"Service"}</definedName>
    <definedName name="pwrn.Planning._.PL" localSheetId="20" hidden="1">{#N/A,#N/A,FALSE,"EOC";#N/A,#N/A,FALSE,"Distributor";#N/A,#N/A,FALSE,"Manufacturing";#N/A,#N/A,FALSE,"Service"}</definedName>
    <definedName name="pwrn.Planning._.PL" localSheetId="18" hidden="1">{#N/A,#N/A,FALSE,"EOC";#N/A,#N/A,FALSE,"Distributor";#N/A,#N/A,FALSE,"Manufacturing";#N/A,#N/A,FALSE,"Service"}</definedName>
    <definedName name="pwrn.Planning._.PL" hidden="1">{#N/A,#N/A,FALSE,"EOC";#N/A,#N/A,FALSE,"Distributor";#N/A,#N/A,FALSE,"Manufacturing";#N/A,#N/A,FALSE,"Service"}</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9" hidden="1">{#N/A,#N/A,FALSE,"EOC YTD ACTUAL";#N/A,#N/A,FALSE,"Distributor YTD Actual";#N/A,#N/A,FALSE,"Manufacturing YTD Actual";#N/A,#N/A,FALSE,"Service YTD Actual"}</definedName>
    <definedName name="pwrn.Y" localSheetId="20" hidden="1">{#N/A,#N/A,FALSE,"EOC YTD ACTUAL";#N/A,#N/A,FALSE,"Distributor YTD Actual";#N/A,#N/A,FALSE,"Manufacturing YTD Actual";#N/A,#N/A,FALSE,"Service YTD Actual"}</definedName>
    <definedName name="pwrn.Y" localSheetId="18"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localSheetId="20" hidden="1">{#N/A,#N/A,FALSE,"EOC YTD ACTUAL";#N/A,#N/A,FALSE,"Distributor YTD Actual";#N/A,#N/A,FALSE,"Manufacturing YTD Actual";#N/A,#N/A,FALSE,"Service YTD Actual"}</definedName>
    <definedName name="pwrn.YTD._.Reporting." localSheetId="18"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9" hidden="1">{#N/A,#N/A,FALSE,"Completion of MBudget"}</definedName>
    <definedName name="q" localSheetId="20" hidden="1">{#N/A,#N/A,FALSE,"Completion of MBudget"}</definedName>
    <definedName name="q" localSheetId="18" hidden="1">{#N/A,#N/A,FALSE,"Completion of MBudget"}</definedName>
    <definedName name="q" hidden="1">{#N/A,#N/A,FALSE,"Completion of MBudget"}</definedName>
    <definedName name="qdwsdds" hidden="1">#REF!</definedName>
    <definedName name="qer" localSheetId="18"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9" hidden="1">{#N/A,#N/A,TRUE,"index";#N/A,#N/A,TRUE,"Summary";#N/A,#N/A,TRUE,"Continuing Business";#N/A,#N/A,TRUE,"Disposals";#N/A,#N/A,TRUE,"Acquisitions";#N/A,#N/A,TRUE,"Actual &amp; Plan Reconciliation"}</definedName>
    <definedName name="QIYTD" localSheetId="20" hidden="1">{#N/A,#N/A,TRUE,"index";#N/A,#N/A,TRUE,"Summary";#N/A,#N/A,TRUE,"Continuing Business";#N/A,#N/A,TRUE,"Disposals";#N/A,#N/A,TRUE,"Acquisitions";#N/A,#N/A,TRUE,"Actual &amp; Plan Reconciliation"}</definedName>
    <definedName name="QIYTD" localSheetId="18"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9" hidden="1">{#N/A,#N/A,FALSE,"Aging Summary";#N/A,#N/A,FALSE,"Ratio Analysis";#N/A,#N/A,FALSE,"Test 120 Day Accts";#N/A,#N/A,FALSE,"Tickmarks"}</definedName>
    <definedName name="QQ" localSheetId="20" hidden="1">{#N/A,#N/A,FALSE,"Aging Summary";#N/A,#N/A,FALSE,"Ratio Analysis";#N/A,#N/A,FALSE,"Test 120 Day Accts";#N/A,#N/A,FALSE,"Tickmarks"}</definedName>
    <definedName name="QQ" localSheetId="18" hidden="1">{#N/A,#N/A,FALSE,"Aging Summary";#N/A,#N/A,FALSE,"Ratio Analysis";#N/A,#N/A,FALSE,"Test 120 Day Accts";#N/A,#N/A,FALSE,"Tickmarks"}</definedName>
    <definedName name="QQ" hidden="1">{#N/A,#N/A,FALSE,"Aging Summary";#N/A,#N/A,FALSE,"Ratio Analysis";#N/A,#N/A,FALSE,"Test 120 Day Accts";#N/A,#N/A,FALSE,"Tickmarks"}</definedName>
    <definedName name="qqq" localSheetId="18" hidden="1">{"vi1",#N/A,FALSE,"Financial Statements";"vi2",#N/A,FALSE,"Financial Statements";#N/A,#N/A,FALSE,"DCF"}</definedName>
    <definedName name="qqq" hidden="1">{"vi1",#N/A,FALSE,"Financial Statements";"vi2",#N/A,FALSE,"Financial Statements";#N/A,#N/A,FALSE,"DCF"}</definedName>
    <definedName name="qqqq" localSheetId="19" hidden="1">{"AS",#N/A,FALSE,"Dec_BS";"LIAB",#N/A,FALSE,"Dec_BS"}</definedName>
    <definedName name="qqqq" localSheetId="20" hidden="1">{"AS",#N/A,FALSE,"Dec_BS";"LIAB",#N/A,FALSE,"Dec_BS"}</definedName>
    <definedName name="qqqq" localSheetId="18" hidden="1">{"AS",#N/A,FALSE,"Dec_BS";"LIAB",#N/A,FALSE,"Dec_BS"}</definedName>
    <definedName name="qqqq" hidden="1">{"AS",#N/A,FALSE,"Dec_BS";"LIAB",#N/A,FALSE,"Dec_BS"}</definedName>
    <definedName name="qqqqqq" localSheetId="19" hidden="1">{"Meas",#N/A,FALSE,"Tot Europe";"Red",#N/A,FALSE,"Tot Europe"}</definedName>
    <definedName name="qqqqqq" localSheetId="20" hidden="1">{"Meas",#N/A,FALSE,"Tot Europe";"Red",#N/A,FALSE,"Tot Europe"}</definedName>
    <definedName name="qqqqqq" localSheetId="18" hidden="1">{"Meas",#N/A,FALSE,"Tot Europe";"Red",#N/A,FALSE,"Tot Europe"}</definedName>
    <definedName name="qqqqqq" hidden="1">{"Meas",#N/A,FALSE,"Tot Europe";"Red",#N/A,FALSE,"Tot Europe"}</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9" hidden="1">{#N/A,#N/A,FALSE,"Aging Summary";#N/A,#N/A,FALSE,"Ratio Analysis";#N/A,#N/A,FALSE,"Test 120 Day Accts";#N/A,#N/A,FALSE,"Tickmarks"}</definedName>
    <definedName name="QQQQQQQQQQQQ" localSheetId="20" hidden="1">{#N/A,#N/A,FALSE,"Aging Summary";#N/A,#N/A,FALSE,"Ratio Analysis";#N/A,#N/A,FALSE,"Test 120 Day Accts";#N/A,#N/A,FALSE,"Tickmarks"}</definedName>
    <definedName name="QQQQQQQQQQQQ" localSheetId="18"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localSheetId="20" hidden="1">{#N/A,#N/A,FALSE,"Aging Summary";#N/A,#N/A,FALSE,"Ratio Analysis";#N/A,#N/A,FALSE,"Test 120 Day Accts";#N/A,#N/A,FALSE,"Tickmarks"}</definedName>
    <definedName name="qqqqqqqqqqqqqqqq" localSheetId="18"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localSheetId="20" hidden="1">{#N/A,#N/A,FALSE,"Aging Summary";#N/A,#N/A,FALSE,"Ratio Analysis";#N/A,#N/A,FALSE,"Test 120 Day Accts";#N/A,#N/A,FALSE,"Tickmarks"}</definedName>
    <definedName name="qqqqqqqqqqqqqqqqq" localSheetId="18"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9" hidden="1">{#N/A,#N/A,FALSE,"Completion of MBudget"}</definedName>
    <definedName name="qqwe" localSheetId="20" hidden="1">{#N/A,#N/A,FALSE,"Completion of MBudget"}</definedName>
    <definedName name="qqwe" localSheetId="18" hidden="1">{#N/A,#N/A,FALSE,"Completion of MBudget"}</definedName>
    <definedName name="qqwe" hidden="1">{#N/A,#N/A,FALSE,"Completion of MBudget"}</definedName>
    <definedName name="QUERY1.keep_password" hidden="1">TRUE</definedName>
    <definedName name="QUERY1.query_connection" localSheetId="19" hidden="1">{"DRIVER={SQL Server};SERVER=sqltoma;UID=Kostal;PWD=sqlsql;APP=Microsoft® Query;WSID=KOUBAS;DATABASE=master"}</definedName>
    <definedName name="QUERY1.query_connection" localSheetId="20" hidden="1">{"DRIVER={SQL Server};SERVER=sqltoma;UID=Kostal;PWD=sqlsql;APP=Microsoft® Query;WSID=KOUBAS;DATABASE=master"}</definedName>
    <definedName name="QUERY1.query_connection" localSheetId="18"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9" hidden="1">{TRUE;FALSE}</definedName>
    <definedName name="QUERY1.query_options" localSheetId="20" hidden="1">{TRUE;FALSE}</definedName>
    <definedName name="QUERY1.query_options" localSheetId="18" hidden="1">{TRUE;FALSE}</definedName>
    <definedName name="QUERY1.query_options" hidden="1">{TRUE;FALSE}</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8" hidden="1">{#N/A,#N/A,FALSE,"Ventes V.P. V.U.";#N/A,#N/A,FALSE,"Les Concurences";#N/A,#N/A,FALSE,"DACIA"}</definedName>
    <definedName name="QVG" hidden="1">{#N/A,#N/A,FALSE,"Ventes V.P. V.U.";#N/A,#N/A,FALSE,"Les Concurences";#N/A,#N/A,FALSE,"DACIA"}</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8"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8" hidden="1">{"orixcsc",#N/A,FALSE,"ORIX CSC";"orixcsc2",#N/A,FALSE,"ORIX CSC"}</definedName>
    <definedName name="qwerqwerqwe" hidden="1">{"orixcsc",#N/A,FALSE,"ORIX CSC";"orixcsc2",#N/A,FALSE,"ORIX CSC"}</definedName>
    <definedName name="qwerw" localSheetId="19" hidden="1">{#N/A,#N/A,FALSE,"Completion of MBudget"}</definedName>
    <definedName name="qwerw" localSheetId="20" hidden="1">{#N/A,#N/A,FALSE,"Completion of MBudget"}</definedName>
    <definedName name="qwerw" localSheetId="18" hidden="1">{#N/A,#N/A,FALSE,"Completion of MBudget"}</definedName>
    <definedName name="qwerw" hidden="1">{#N/A,#N/A,FALSE,"Completion of MBudget"}</definedName>
    <definedName name="qwq" localSheetId="19" hidden="1">{#N/A,#N/A,FALSE,"Completion of MBudget"}</definedName>
    <definedName name="qwq" localSheetId="20" hidden="1">{#N/A,#N/A,FALSE,"Completion of MBudget"}</definedName>
    <definedName name="qwq" localSheetId="18" hidden="1">{#N/A,#N/A,FALSE,"Completion of MBudget"}</definedName>
    <definedName name="qwq" hidden="1">{#N/A,#N/A,FALSE,"Completion of MBudget"}</definedName>
    <definedName name="qwwew" localSheetId="19" hidden="1">{#N/A,#N/A,FALSE,"Completion of MBudget"}</definedName>
    <definedName name="qwwew" localSheetId="20" hidden="1">{#N/A,#N/A,FALSE,"Completion of MBudget"}</definedName>
    <definedName name="qwwew" localSheetId="18" hidden="1">{#N/A,#N/A,FALSE,"Completion of MBudget"}</definedName>
    <definedName name="qwwew" hidden="1">{#N/A,#N/A,FALSE,"Completion of MBudget"}</definedName>
    <definedName name="RAARZARFZFRZZRZAZ" localSheetId="18" hidden="1">{#N/A,#N/A,FALSE,"Ventes V.P. V.U.";#N/A,#N/A,FALSE,"Les Concurences";#N/A,#N/A,FALSE,"DACIA"}</definedName>
    <definedName name="RAARZARFZFRZZRZAZ" hidden="1">{#N/A,#N/A,FALSE,"Ventes V.P. V.U.";#N/A,#N/A,FALSE,"Les Concurences";#N/A,#N/A,FALSE,"DACIA"}</definedName>
    <definedName name="RCArea" localSheetId="19" hidden="1">#REF!</definedName>
    <definedName name="RCArea" localSheetId="20" hidden="1">#REF!</definedName>
    <definedName name="RCArea" hidden="1">#REF!</definedName>
    <definedName name="Regression_Out_AT" localSheetId="19" hidden="1">#REF!</definedName>
    <definedName name="Regression_Out_AT" localSheetId="20" hidden="1">#REF!</definedName>
    <definedName name="Regression_Out_AT" hidden="1">#REF!</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localSheetId="20" hidden="1">{#N/A,#N/A,FALSE,"Inhalt";#N/A,#N/A,FALSE,"Kommentar";#N/A,#N/A,FALSE,"Ergebnisrechnung";#N/A,#N/A,FALSE,"Bilanz";#N/A,#N/A,FALSE,"Umsatz";#N/A,#N/A,FALSE,"Absatz";#N/A,#N/A,FALSE,"Preise";#N/A,#N/A,FALSE,"DB absolut";#N/A,#N/A,FALSE,"DB2 je SGB";#N/A,#N/A,FALSE,"Kennzahlen";#N/A,#N/A,FALSE,"Investitionen"}</definedName>
    <definedName name="rep" localSheetId="18"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9" hidden="1">{"Quarterly",#N/A,FALSE,"Belgium";"Quarterly",#N/A,FALSE,"France";"Quarterly",#N/A,FALSE,"Germany";"Quarterly",#N/A,FALSE,"Italy";"Quarterly",#N/A,FALSE,"UK"}</definedName>
    <definedName name="replacement1" localSheetId="20" hidden="1">{"Quarterly",#N/A,FALSE,"Belgium";"Quarterly",#N/A,FALSE,"France";"Quarterly",#N/A,FALSE,"Germany";"Quarterly",#N/A,FALSE,"Italy";"Quarterly",#N/A,FALSE,"UK"}</definedName>
    <definedName name="replacement1" localSheetId="18"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9" hidden="1">{#N/A,#N/A,FALSE,"Line of Business";#N/A,#N/A,FALSE,"Line of Business YTD";#N/A,#N/A,FALSE,"Line of Business Forecast"}</definedName>
    <definedName name="replacement2" localSheetId="20" hidden="1">{#N/A,#N/A,FALSE,"Line of Business";#N/A,#N/A,FALSE,"Line of Business YTD";#N/A,#N/A,FALSE,"Line of Business Forecast"}</definedName>
    <definedName name="replacement2" localSheetId="18"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9" hidden="1">{#N/A,#N/A,FALSE,"Pan Europe Belgium";#N/A,#N/A,FALSE,"Pan Europe France";#N/A,#N/A,FALSE,"Pan Europe Germany";#N/A,#N/A,FALSE,"Pan Europe Italy";#N/A,#N/A,FALSE,"Pan Europe Sweden";#N/A,#N/A,FALSE,"Pan Europe UK"}</definedName>
    <definedName name="replacement3" localSheetId="20" hidden="1">{#N/A,#N/A,FALSE,"Pan Europe Belgium";#N/A,#N/A,FALSE,"Pan Europe France";#N/A,#N/A,FALSE,"Pan Europe Germany";#N/A,#N/A,FALSE,"Pan Europe Italy";#N/A,#N/A,FALSE,"Pan Europe Sweden";#N/A,#N/A,FALSE,"Pan Europe UK"}</definedName>
    <definedName name="replacement3" localSheetId="18"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9" hidden="1">{#N/A,#N/A,FALSE,"Default Data";#N/A,#N/A,FALSE,"25% case";#N/A,#N/A,FALSE,"99 Tax Model";#N/A,#N/A,FALSE,"ROY CALCS";#N/A,#N/A,FALSE,"Acquisition Royalty";#N/A,#N/A,FALSE,"Cisco FSC"}</definedName>
    <definedName name="replacement4" localSheetId="20" hidden="1">{#N/A,#N/A,FALSE,"Default Data";#N/A,#N/A,FALSE,"25% case";#N/A,#N/A,FALSE,"99 Tax Model";#N/A,#N/A,FALSE,"ROY CALCS";#N/A,#N/A,FALSE,"Acquisition Royalty";#N/A,#N/A,FALSE,"Cisco FSC"}</definedName>
    <definedName name="replacement4" localSheetId="18"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9" hidden="1">{#N/A,#N/A,FALSE,"EOC";#N/A,#N/A,FALSE,"Distributor";#N/A,#N/A,FALSE,"Manufacturing";#N/A,#N/A,FALSE,"Service"}</definedName>
    <definedName name="replacement5" localSheetId="20" hidden="1">{#N/A,#N/A,FALSE,"EOC";#N/A,#N/A,FALSE,"Distributor";#N/A,#N/A,FALSE,"Manufacturing";#N/A,#N/A,FALSE,"Service"}</definedName>
    <definedName name="replacement5" localSheetId="18" hidden="1">{#N/A,#N/A,FALSE,"EOC";#N/A,#N/A,FALSE,"Distributor";#N/A,#N/A,FALSE,"Manufacturing";#N/A,#N/A,FALSE,"Service"}</definedName>
    <definedName name="replacement5" hidden="1">{#N/A,#N/A,FALSE,"EOC";#N/A,#N/A,FALSE,"Distributor";#N/A,#N/A,FALSE,"Manufacturing";#N/A,#N/A,FALSE,"Service"}</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9" hidden="1">{#N/A,#N/A,FALSE,"EOC";#N/A,#N/A,FALSE,"Distributor";#N/A,#N/A,FALSE,"Manufacturing";#N/A,#N/A,FALSE,"Service"}</definedName>
    <definedName name="replacement8" localSheetId="20" hidden="1">{#N/A,#N/A,FALSE,"EOC";#N/A,#N/A,FALSE,"Distributor";#N/A,#N/A,FALSE,"Manufacturing";#N/A,#N/A,FALSE,"Service"}</definedName>
    <definedName name="replacement8" localSheetId="18" hidden="1">{#N/A,#N/A,FALSE,"EOC";#N/A,#N/A,FALSE,"Distributor";#N/A,#N/A,FALSE,"Manufacturing";#N/A,#N/A,FALSE,"Service"}</definedName>
    <definedName name="replacement8" hidden="1">{#N/A,#N/A,FALSE,"EOC";#N/A,#N/A,FALSE,"Distributor";#N/A,#N/A,FALSE,"Manufacturing";#N/A,#N/A,FALSE,"Service"}</definedName>
    <definedName name="replacement9" localSheetId="19" hidden="1">{#N/A,#N/A,FALSE,"EOC YTD ACTUAL";#N/A,#N/A,FALSE,"Distributor YTD Actual";#N/A,#N/A,FALSE,"Manufacturing YTD Actual";#N/A,#N/A,FALSE,"Service YTD Actual"}</definedName>
    <definedName name="replacement9" localSheetId="20" hidden="1">{#N/A,#N/A,FALSE,"EOC YTD ACTUAL";#N/A,#N/A,FALSE,"Distributor YTD Actual";#N/A,#N/A,FALSE,"Manufacturing YTD Actual";#N/A,#N/A,FALSE,"Service YTD Actual"}</definedName>
    <definedName name="replacement9" localSheetId="18"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8" hidden="1">{#N/A,#N/A,FALSE,"ORIX CSC"}</definedName>
    <definedName name="rere" hidden="1">{#N/A,#N/A,FALSE,"ORIX CSC"}</definedName>
    <definedName name="rerere" localSheetId="18"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8" hidden="1">{"'Jan - March 2000'!$A$5:$J$46"}</definedName>
    <definedName name="retea" hidden="1">{"'Jan - March 2000'!$A$5:$J$46"}</definedName>
    <definedName name="retpoueirt" localSheetId="19" hidden="1">{#N/A,#N/A,TRUE,"Inhalt";#N/A,#N/A,TRUE,"Kommentar";#N/A,#N/A,TRUE,"Ergebnisrechnung";#N/A,#N/A,TRUE,"Südzuckerschema";#N/A,#N/A,TRUE,"Bilanz";#N/A,#N/A,TRUE,"Verkaufsstatistik";#N/A,#N/A,TRUE,"Investitionen";#N/A,#N/A,TRUE,"Personal";#N/A,#N/A,TRUE,"Kennzahlen"}</definedName>
    <definedName name="retpoueirt" localSheetId="20" hidden="1">{#N/A,#N/A,TRUE,"Inhalt";#N/A,#N/A,TRUE,"Kommentar";#N/A,#N/A,TRUE,"Ergebnisrechnung";#N/A,#N/A,TRUE,"Südzuckerschema";#N/A,#N/A,TRUE,"Bilanz";#N/A,#N/A,TRUE,"Verkaufsstatistik";#N/A,#N/A,TRUE,"Investitionen";#N/A,#N/A,TRUE,"Personal";#N/A,#N/A,TRUE,"Kennzahlen"}</definedName>
    <definedName name="retpoueirt" localSheetId="18"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9" hidden="1">{#N/A,#N/A,TRUE,"SOMMAIRE";#N/A,#N/A,TRUE,"COMMENT";#N/A,#N/A,TRUE,"RESULTAT";#N/A,#N/A,TRUE,"ENDETTEMENT";#N/A,#N/A,TRUE,"CRÉDITS CT-LT";#N/A,#N/A,TRUE,"CLIENTS";#N/A,#N/A,TRUE,"CRÉANS CHALEUR";#N/A,#N/A,TRUE,"EFFECTIF";#N/A,#N/A,TRUE,"INVEST"}</definedName>
    <definedName name="réunion" localSheetId="20" hidden="1">{#N/A,#N/A,TRUE,"SOMMAIRE";#N/A,#N/A,TRUE,"COMMENT";#N/A,#N/A,TRUE,"RESULTAT";#N/A,#N/A,TRUE,"ENDETTEMENT";#N/A,#N/A,TRUE,"CRÉDITS CT-LT";#N/A,#N/A,TRUE,"CLIENTS";#N/A,#N/A,TRUE,"CRÉANS CHALEUR";#N/A,#N/A,TRUE,"EFFECTIF";#N/A,#N/A,TRUE,"INVEST"}</definedName>
    <definedName name="réunion" localSheetId="18"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localSheetId="20" hidden="1">{"LBO Summary",#N/A,FALSE,"Summary";"Income Statement",#N/A,FALSE,"Model";"Cash Flow",#N/A,FALSE,"Model";"Balance Sheet",#N/A,FALSE,"Model";"Working Capital",#N/A,FALSE,"Model";"Pro Forma Balance Sheets",#N/A,FALSE,"PFBS";"Debt Balances",#N/A,FALSE,"Model";"Fee Schedules",#N/A,FALSE,"Model"}</definedName>
    <definedName name="Rock2" localSheetId="18"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9" hidden="1">{"LBO Summary",#N/A,FALSE,"Summary"}</definedName>
    <definedName name="Rockwell" localSheetId="20" hidden="1">{"LBO Summary",#N/A,FALSE,"Summary"}</definedName>
    <definedName name="Rockwell" localSheetId="18" hidden="1">{"LBO Summary",#N/A,FALSE,"Summary"}</definedName>
    <definedName name="Rockwell" hidden="1">{"LBO Summary",#N/A,FALSE,"Summary"}</definedName>
    <definedName name="rp_fnl1" localSheetId="19" hidden="1">{"AS",#N/A,FALSE,"Dec_BS_Fnl";"LIAB",#N/A,FALSE,"Dec_BS_Fnl"}</definedName>
    <definedName name="rp_fnl1" localSheetId="20" hidden="1">{"AS",#N/A,FALSE,"Dec_BS_Fnl";"LIAB",#N/A,FALSE,"Dec_BS_Fnl"}</definedName>
    <definedName name="rp_fnl1" localSheetId="18" hidden="1">{"AS",#N/A,FALSE,"Dec_BS_Fnl";"LIAB",#N/A,FALSE,"Dec_BS_Fnl"}</definedName>
    <definedName name="rp_fnl1" hidden="1">{"AS",#N/A,FALSE,"Dec_BS_Fnl";"LIAB",#N/A,FALSE,"Dec_BS_Fnl"}</definedName>
    <definedName name="rr" localSheetId="18"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9" hidden="1">{"Tages_D",#N/A,FALSE,"Tagesbericht";"Tages_PL",#N/A,FALSE,"Tagesbericht"}</definedName>
    <definedName name="rrehe" localSheetId="20" hidden="1">{"Tages_D",#N/A,FALSE,"Tagesbericht";"Tages_PL",#N/A,FALSE,"Tagesbericht"}</definedName>
    <definedName name="rrehe" localSheetId="18" hidden="1">{"Tages_D",#N/A,FALSE,"Tagesbericht";"Tages_PL",#N/A,FALSE,"Tagesbericht"}</definedName>
    <definedName name="rrehe" hidden="1">{"Tages_D",#N/A,FALSE,"Tagesbericht";"Tages_PL",#N/A,FALSE,"Tagesbericht"}</definedName>
    <definedName name="rrr" localSheetId="19" hidden="1">{"Tages_D",#N/A,FALSE,"Tagesbericht";"Tages_PL",#N/A,FALSE,"Tagesbericht"}</definedName>
    <definedName name="rrr" localSheetId="20" hidden="1">{"Tages_D",#N/A,FALSE,"Tagesbericht";"Tages_PL",#N/A,FALSE,"Tagesbericht"}</definedName>
    <definedName name="rrr" localSheetId="18" hidden="1">{"Tages_D",#N/A,FALSE,"Tagesbericht";"Tages_PL",#N/A,FALSE,"Tagesbericht"}</definedName>
    <definedName name="rrr" hidden="1">{"Tages_D",#N/A,FALSE,"Tagesbericht";"Tages_PL",#N/A,FALSE,"Tagesbericht"}</definedName>
    <definedName name="rrrrr" localSheetId="19" hidden="1">{"Meas",#N/A,FALSE,"Tot Europe"}</definedName>
    <definedName name="rrrrr" localSheetId="20" hidden="1">{"Meas",#N/A,FALSE,"Tot Europe"}</definedName>
    <definedName name="rrrrr" localSheetId="18" hidden="1">{"Meas",#N/A,FALSE,"Tot Europe"}</definedName>
    <definedName name="rrrrr" hidden="1">{"Meas",#N/A,FALSE,"Tot Europe"}</definedName>
    <definedName name="rte" localSheetId="18" hidden="1">{#N/A,#N/A,FALSE,"Ventes V.P. V.U.";#N/A,#N/A,FALSE,"Les Concurences";#N/A,#N/A,FALSE,"DACIA"}</definedName>
    <definedName name="rte" hidden="1">{#N/A,#N/A,FALSE,"Ventes V.P. V.U.";#N/A,#N/A,FALSE,"Les Concurences";#N/A,#N/A,FALSE,"DACIA"}</definedName>
    <definedName name="rtrr" localSheetId="19" hidden="1">{"Tages_D",#N/A,FALSE,"Tagesbericht";"Tages_PL",#N/A,FALSE,"Tagesbericht"}</definedName>
    <definedName name="rtrr" localSheetId="20" hidden="1">{"Tages_D",#N/A,FALSE,"Tagesbericht";"Tages_PL",#N/A,FALSE,"Tagesbericht"}</definedName>
    <definedName name="rtrr" localSheetId="18" hidden="1">{"Tages_D",#N/A,FALSE,"Tagesbericht";"Tages_PL",#N/A,FALSE,"Tagesbericht"}</definedName>
    <definedName name="rtrr" hidden="1">{"Tages_D",#N/A,FALSE,"Tagesbericht";"Tages_PL",#N/A,FALSE,"Tagesbericht"}</definedName>
    <definedName name="RUS_ИтогоКонПериода" hidden="1">[48]XLR_NoRangeSheet!$AC$8</definedName>
    <definedName name="RUS_ИтогоНачПериода" hidden="1">[48]XLR_NoRangeSheet!$AB$8</definedName>
    <definedName name="RUS_СКАмортизация" hidden="1">[48]XLR_NoRangeSheet!$V$8</definedName>
    <definedName name="RUS_СКБУОстатСтоимостьСоц" hidden="1">[48]XLR_NoRangeSheet!$AA$8</definedName>
    <definedName name="RUS_СКДобАктивы" hidden="1">[48]XLR_NoRangeSheet!$W$8</definedName>
    <definedName name="RUS_СКИстощение" hidden="1">[48]XLR_NoRangeSheet!$X$8</definedName>
    <definedName name="RUS_СККапвложения" hidden="1">[48]XLR_NoRangeSheet!$Y$8</definedName>
    <definedName name="RUS_СКОС100" hidden="1">[48]XLR_NoRangeSheet!$AE$8</definedName>
    <definedName name="RUS_СКОС101" hidden="1">[48]XLR_NoRangeSheet!$N$8</definedName>
    <definedName name="RUS_СКОС102" hidden="1">[48]XLR_NoRangeSheet!$O$8</definedName>
    <definedName name="RUS_СКОС103" hidden="1">[48]XLR_NoRangeSheet!$P$8</definedName>
    <definedName name="RUS_СКОС104" hidden="1">[48]XLR_NoRangeSheet!$Q$8</definedName>
    <definedName name="RUS_СКОС105" hidden="1">[48]XLR_NoRangeSheet!$R$8</definedName>
    <definedName name="RUS_СКОС106" hidden="1">[48]XLR_NoRangeSheet!$S$8</definedName>
    <definedName name="RUS_СКОС107" hidden="1">[48]XLR_NoRangeSheet!$T$8</definedName>
    <definedName name="RUS_СКОС114" hidden="1">[48]XLR_NoRangeSheet!$U$8</definedName>
    <definedName name="RUS_СНАмортизация" hidden="1">[48]XLR_NoRangeSheet!$J$8</definedName>
    <definedName name="RUS_СНБУОстатСтоимостьСоц" hidden="1">[48]XLR_NoRangeSheet!$Z$8</definedName>
    <definedName name="RUS_СНДобАктивы" hidden="1">[48]XLR_NoRangeSheet!$K$8</definedName>
    <definedName name="RUS_СНИстощение" hidden="1">[48]XLR_NoRangeSheet!$L$8</definedName>
    <definedName name="RUS_СНКапвложения" hidden="1">[48]XLR_NoRangeSheet!$M$8</definedName>
    <definedName name="RUS_СНОС100" hidden="1">[48]XLR_NoRangeSheet!$AD$8</definedName>
    <definedName name="RUS_СНОС101" hidden="1">[48]XLR_NoRangeSheet!$B$8</definedName>
    <definedName name="RUS_СНОС102" hidden="1">[48]XLR_NoRangeSheet!$C$8</definedName>
    <definedName name="RUS_СНОС103" hidden="1">[48]XLR_NoRangeSheet!$D$8</definedName>
    <definedName name="RUS_СНОС104" hidden="1">[48]XLR_NoRangeSheet!$E$8</definedName>
    <definedName name="RUS_СНОС105" hidden="1">[48]XLR_NoRangeSheet!$F$8</definedName>
    <definedName name="RUS_СНОС106" hidden="1">[48]XLR_NoRangeSheet!$G$8</definedName>
    <definedName name="RUS_СНОС107" hidden="1">[48]XLR_NoRangeSheet!$H$8</definedName>
    <definedName name="RUS_СНОС114" hidden="1">[48]XLR_NoRangeSheet!$I$8</definedName>
    <definedName name="Rwvu.CapersView." localSheetId="19" hidden="1">#REF!</definedName>
    <definedName name="Rwvu.CapersView." localSheetId="20" hidden="1">#REF!</definedName>
    <definedName name="Rwvu.CapersView." hidden="1">#REF!</definedName>
    <definedName name="Rwvu.Japan_Capers_Ed_Pub." localSheetId="19" hidden="1">#REF!</definedName>
    <definedName name="Rwvu.Japan_Capers_Ed_Pub." localSheetId="20" hidden="1">#REF!</definedName>
    <definedName name="Rwvu.Japan_Capers_Ed_Pub." hidden="1">#REF!</definedName>
    <definedName name="Rwvu.KJP_CC." localSheetId="19" hidden="1">#REF!</definedName>
    <definedName name="Rwvu.KJP_CC." localSheetId="20" hidden="1">#REF!</definedName>
    <definedName name="Rwvu.KJP_CC." hidden="1">#REF!</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localSheetId="20" hidden="1">{#N/A,#N/A,FALSE,"Inhalt";#N/A,#N/A,FALSE,"Kommentar";#N/A,#N/A,FALSE,"Ergebnisrechnung";#N/A,#N/A,FALSE,"Bilanz";#N/A,#N/A,FALSE,"Umsatz";#N/A,#N/A,FALSE,"Absatz";#N/A,#N/A,FALSE,"Preise";#N/A,#N/A,FALSE,"DB absolut";#N/A,#N/A,FALSE,"DB2 je SGB";#N/A,#N/A,FALSE,"Kennzahlen";#N/A,#N/A,FALSE,"Investitionen"}</definedName>
    <definedName name="Rx.R_June05" localSheetId="18"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9" hidden="1">{"Meas",#N/A,FALSE,"Tot Europe"}</definedName>
    <definedName name="s" localSheetId="20" hidden="1">{"Meas",#N/A,FALSE,"Tot Europe"}</definedName>
    <definedName name="s" localSheetId="18" hidden="1">{"Meas",#N/A,FALSE,"Tot Europe"}</definedName>
    <definedName name="s" hidden="1">{"Meas",#N/A,FALSE,"Tot Europe"}</definedName>
    <definedName name="sadf" localSheetId="18"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9" hidden="1">{#N/A,#N/A,FALSE,"Virgin Flightdeck"}</definedName>
    <definedName name="sadfasf" localSheetId="20" hidden="1">{#N/A,#N/A,FALSE,"Virgin Flightdeck"}</definedName>
    <definedName name="sadfasf" localSheetId="18" hidden="1">{#N/A,#N/A,FALSE,"Virgin Flightdeck"}</definedName>
    <definedName name="sadfasf" hidden="1">{#N/A,#N/A,FALSE,"Virgin Flightdeck"}</definedName>
    <definedName name="sadfasfasdf" localSheetId="19" hidden="1">{#N/A,#N/A,FALSE,"Completion of MBudget"}</definedName>
    <definedName name="sadfasfasdf" localSheetId="20" hidden="1">{#N/A,#N/A,FALSE,"Completion of MBudget"}</definedName>
    <definedName name="sadfasfasdf" localSheetId="18" hidden="1">{#N/A,#N/A,FALSE,"Completion of MBudget"}</definedName>
    <definedName name="sadfasfasdf" hidden="1">{#N/A,#N/A,FALSE,"Completion of MBudget"}</definedName>
    <definedName name="sadfasfds" localSheetId="19" hidden="1">{#N/A,#N/A,FALSE,"Virgin Flightdeck"}</definedName>
    <definedName name="sadfasfds" localSheetId="20" hidden="1">{#N/A,#N/A,FALSE,"Virgin Flightdeck"}</definedName>
    <definedName name="sadfasfds" localSheetId="18" hidden="1">{#N/A,#N/A,FALSE,"Virgin Flightdeck"}</definedName>
    <definedName name="sadfasfds" hidden="1">{#N/A,#N/A,FALSE,"Virgin Flightdeck"}</definedName>
    <definedName name="saf" hidden="1">13</definedName>
    <definedName name="safddf" localSheetId="19" hidden="1">{#N/A,#N/A,FALSE,"Virgin Flightdeck"}</definedName>
    <definedName name="safddf" localSheetId="20" hidden="1">{#N/A,#N/A,FALSE,"Virgin Flightdeck"}</definedName>
    <definedName name="safddf" localSheetId="18"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9" hidden="1">Main.SAPF4Help()</definedName>
    <definedName name="SAPFuncF4Help" localSheetId="20" hidden="1">Main.SAPF4Help()</definedName>
    <definedName name="SAPFuncF4Help" localSheetId="18" hidden="1">Main.SAPF4Help()</definedName>
    <definedName name="SAPFuncF4Help" hidden="1">Main.SAPF4Help()</definedName>
    <definedName name="SAPsysID" hidden="1">"708C5W7SBKP804JT78WJ0JNKI"</definedName>
    <definedName name="SAPwbID" hidden="1">"ARS"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8" hidden="1">{#N/A,#N/A,FALSE,"94-95";"SAMANDR",#N/A,FALSE,"94-95"}</definedName>
    <definedName name="Schedule" hidden="1">{#N/A,#N/A,FALSE,"94-95";"SAMANDR",#N/A,FALSE,"94-95"}</definedName>
    <definedName name="sd" hidden="1">"AS2DocumentBrowse"</definedName>
    <definedName name="sdas" localSheetId="19" hidden="1">{"Total",#N/A,FALSE,"Six Fields";"PDP",#N/A,FALSE,"Six Fields";"PNP",#N/A,FALSE,"Six Fields";"PUD",#N/A,FALSE,"Six Fields";"Prob",#N/A,FALSE,"Six Fields"}</definedName>
    <definedName name="sdas" localSheetId="20" hidden="1">{"Total",#N/A,FALSE,"Six Fields";"PDP",#N/A,FALSE,"Six Fields";"PNP",#N/A,FALSE,"Six Fields";"PUD",#N/A,FALSE,"Six Fields";"Prob",#N/A,FALSE,"Six Fields"}</definedName>
    <definedName name="sdas" localSheetId="18"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9" hidden="1">{"Vic_Lg_All",#N/A,FALSE,"Viceroy Lights";"Vic_Lg_Tech",#N/A,FALSE,"Viceroy Lights";"Vic_Lg_Pricing",#N/A,FALSE,"Viceroy Lights";"Vic_Lg_PerMille",#N/A,FALSE,"Viceroy Lights"}</definedName>
    <definedName name="sdasd" localSheetId="20" hidden="1">{"Vic_Lg_All",#N/A,FALSE,"Viceroy Lights";"Vic_Lg_Tech",#N/A,FALSE,"Viceroy Lights";"Vic_Lg_Pricing",#N/A,FALSE,"Viceroy Lights";"Vic_Lg_PerMille",#N/A,FALSE,"Viceroy Lights"}</definedName>
    <definedName name="sdasd" localSheetId="18"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8" hidden="1">{#N/A,#N/A,FALSE,"ORIX CSC"}</definedName>
    <definedName name="sdf" hidden="1">{#N/A,#N/A,FALSE,"ORIX CSC"}</definedName>
    <definedName name="sdfasfda" localSheetId="19" hidden="1">{"Mnth_D_YTDA",#N/A,FALSE,"YTD_Calc";"Mnth_D_YTDA",#N/A,FALSE,"YTD_Calc";"YTD_Lei",#N/A,FALSE,"Mnth_Calc";"Mnth_Lei",#N/A,FALSE,"Mnth_Calc";"Diff_M",#N/A,FALSE,"Difference";"Diff_Cumm",#N/A,FALSE,"Difference";"Mnth_D_M",#N/A,FALSE,"Mnth_Calc"}</definedName>
    <definedName name="sdfasfda" localSheetId="20" hidden="1">{"Mnth_D_YTDA",#N/A,FALSE,"YTD_Calc";"Mnth_D_YTDA",#N/A,FALSE,"YTD_Calc";"YTD_Lei",#N/A,FALSE,"Mnth_Calc";"Mnth_Lei",#N/A,FALSE,"Mnth_Calc";"Diff_M",#N/A,FALSE,"Difference";"Diff_Cumm",#N/A,FALSE,"Difference";"Mnth_D_M",#N/A,FALSE,"Mnth_Calc"}</definedName>
    <definedName name="sdfasfda" localSheetId="18"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8" hidden="1">{"'Summary'!$A$1:$J$46"}</definedName>
    <definedName name="sdfd" hidden="1">{"'Summary'!$A$1:$J$46"}</definedName>
    <definedName name="sdfgdsfkgsdmkf" localSheetId="19" hidden="1">{#N/A,#N/A,FALSE,"Completion of MBudget"}</definedName>
    <definedName name="sdfgdsfkgsdmkf" localSheetId="20" hidden="1">{#N/A,#N/A,FALSE,"Completion of MBudget"}</definedName>
    <definedName name="sdfgdsfkgsdmkf" localSheetId="18" hidden="1">{#N/A,#N/A,FALSE,"Completion of MBudget"}</definedName>
    <definedName name="sdfgdsfkgsdmkf" hidden="1">{#N/A,#N/A,FALSE,"Completion of MBudget"}</definedName>
    <definedName name="sdfgsdfbsdf" localSheetId="19" hidden="1">{#N/A,#N/A,FALSE,"Completion of MBudget"}</definedName>
    <definedName name="sdfgsdfbsdf" localSheetId="20" hidden="1">{#N/A,#N/A,FALSE,"Completion of MBudget"}</definedName>
    <definedName name="sdfgsdfbsdf" localSheetId="18" hidden="1">{#N/A,#N/A,FALSE,"Completion of MBudget"}</definedName>
    <definedName name="sdfgsdfbsdf" hidden="1">{#N/A,#N/A,FALSE,"Completion of MBudget"}</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8" hidden="1">{#N/A,#N/A,FALSE,"Ventes V.P. V.U.";#N/A,#N/A,FALSE,"Les Concurences";#N/A,#N/A,FALSE,"DACIA"}</definedName>
    <definedName name="sdfh" hidden="1">{#N/A,#N/A,FALSE,"Ventes V.P. V.U.";#N/A,#N/A,FALSE,"Les Concurences";#N/A,#N/A,FALSE,"DACIA"}</definedName>
    <definedName name="sdfsdf" localSheetId="18"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9" hidden="1">{#N/A,#N/A,FALSE,"Completion of MBudget"}</definedName>
    <definedName name="sdfsdfsdgf" localSheetId="20" hidden="1">{#N/A,#N/A,FALSE,"Completion of MBudget"}</definedName>
    <definedName name="sdfsdfsdgf" localSheetId="18" hidden="1">{#N/A,#N/A,FALSE,"Completion of MBudget"}</definedName>
    <definedName name="sdfsdfsdgf" hidden="1">{#N/A,#N/A,FALSE,"Completion of MBudget"}</definedName>
    <definedName name="Seg_LBO_Summ" localSheetId="19" hidden="1">{"LBO Summary",#N/A,FALSE,"Summary"}</definedName>
    <definedName name="Seg_LBO_Summ" localSheetId="20" hidden="1">{"LBO Summary",#N/A,FALSE,"Summary"}</definedName>
    <definedName name="Seg_LBO_Summ" localSheetId="18" hidden="1">{"LBO Summary",#N/A,FALSE,"Summary"}</definedName>
    <definedName name="Seg_LBO_Summ" hidden="1">{"LBO Summary",#N/A,FALSE,"Summary"}</definedName>
    <definedName name="sencount" hidden="1">1</definedName>
    <definedName name="September" localSheetId="19" hidden="1">{#N/A,#N/A,FALSE,"Inhalt";#N/A,#N/A,FALSE,"Kommentar";#N/A,#N/A,FALSE,"Ergebnisrechnung";#N/A,#N/A,FALSE,"Bilanz";#N/A,#N/A,FALSE,"Absatz";#N/A,#N/A,FALSE,"Umsatz";#N/A,#N/A,FALSE,"Preise";#N/A,#N/A,FALSE,"Kennzahlen"}</definedName>
    <definedName name="September" localSheetId="20" hidden="1">{#N/A,#N/A,FALSE,"Inhalt";#N/A,#N/A,FALSE,"Kommentar";#N/A,#N/A,FALSE,"Ergebnisrechnung";#N/A,#N/A,FALSE,"Bilanz";#N/A,#N/A,FALSE,"Absatz";#N/A,#N/A,FALSE,"Umsatz";#N/A,#N/A,FALSE,"Preise";#N/A,#N/A,FALSE,"Kennzahlen"}</definedName>
    <definedName name="September" localSheetId="18"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9" hidden="1">{#N/A,#N/A,FALSE,"Inhalt";#N/A,#N/A,FALSE,"Kommentar";#N/A,#N/A,FALSE,"Ergebnisrechnung";#N/A,#N/A,FALSE,"Umsatz"}</definedName>
    <definedName name="sesit1" localSheetId="20" hidden="1">{#N/A,#N/A,FALSE,"Inhalt";#N/A,#N/A,FALSE,"Kommentar";#N/A,#N/A,FALSE,"Ergebnisrechnung";#N/A,#N/A,FALSE,"Umsatz"}</definedName>
    <definedName name="sesit1" localSheetId="18" hidden="1">{#N/A,#N/A,FALSE,"Inhalt";#N/A,#N/A,FALSE,"Kommentar";#N/A,#N/A,FALSE,"Ergebnisrechnung";#N/A,#N/A,FALSE,"Umsatz"}</definedName>
    <definedName name="sesit1" hidden="1">{#N/A,#N/A,FALSE,"Inhalt";#N/A,#N/A,FALSE,"Kommentar";#N/A,#N/A,FALSE,"Ergebnisrechnung";#N/A,#N/A,FALSE,"Umsatz"}</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9" hidden="1">{"Red",#N/A,FALSE,"Tot Europe"}</definedName>
    <definedName name="sfd" localSheetId="20" hidden="1">{"Red",#N/A,FALSE,"Tot Europe"}</definedName>
    <definedName name="sfd" localSheetId="18" hidden="1">{"Red",#N/A,FALSE,"Tot Europe"}</definedName>
    <definedName name="sfd" hidden="1">{"Red",#N/A,FALSE,"Tot Europe"}</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9" hidden="1">{#N/A,#N/A,FALSE,"Aging Summary";#N/A,#N/A,FALSE,"Ratio Analysis";#N/A,#N/A,FALSE,"Test 120 Day Accts";#N/A,#N/A,FALSE,"Tickmarks"}</definedName>
    <definedName name="shit" localSheetId="20" hidden="1">{#N/A,#N/A,FALSE,"Aging Summary";#N/A,#N/A,FALSE,"Ratio Analysis";#N/A,#N/A,FALSE,"Test 120 Day Accts";#N/A,#N/A,FALSE,"Tickmarks"}</definedName>
    <definedName name="shit" localSheetId="18" hidden="1">{#N/A,#N/A,FALSE,"Aging Summary";#N/A,#N/A,FALSE,"Ratio Analysis";#N/A,#N/A,FALSE,"Test 120 Day Accts";#N/A,#N/A,FALSE,"Tickmarks"}</definedName>
    <definedName name="shit" hidden="1">{#N/A,#N/A,FALSE,"Aging Summary";#N/A,#N/A,FALSE,"Ratio Analysis";#N/A,#N/A,FALSE,"Test 120 Day Accts";#N/A,#N/A,FALSE,"Tickmarks"}</definedName>
    <definedName name="shit1" localSheetId="19" hidden="1">{#N/A,#N/A,FALSE,"Aging Summary";#N/A,#N/A,FALSE,"Ratio Analysis";#N/A,#N/A,FALSE,"Test 120 Day Accts";#N/A,#N/A,FALSE,"Tickmarks"}</definedName>
    <definedName name="shit1" localSheetId="20" hidden="1">{#N/A,#N/A,FALSE,"Aging Summary";#N/A,#N/A,FALSE,"Ratio Analysis";#N/A,#N/A,FALSE,"Test 120 Day Accts";#N/A,#N/A,FALSE,"Tickmarks"}</definedName>
    <definedName name="shit1" localSheetId="18" hidden="1">{#N/A,#N/A,FALSE,"Aging Summary";#N/A,#N/A,FALSE,"Ratio Analysis";#N/A,#N/A,FALSE,"Test 120 Day Accts";#N/A,#N/A,FALSE,"Tickmarks"}</definedName>
    <definedName name="shit1" hidden="1">{#N/A,#N/A,FALSE,"Aging Summary";#N/A,#N/A,FALSE,"Ratio Analysis";#N/A,#N/A,FALSE,"Test 120 Day Accts";#N/A,#N/A,FALSE,"Tickmarks"}</definedName>
    <definedName name="shitt" localSheetId="19" hidden="1">{#N/A,#N/A,FALSE,"Aging Summary";#N/A,#N/A,FALSE,"Ratio Analysis";#N/A,#N/A,FALSE,"Test 120 Day Accts";#N/A,#N/A,FALSE,"Tickmarks"}</definedName>
    <definedName name="shitt" localSheetId="20" hidden="1">{#N/A,#N/A,FALSE,"Aging Summary";#N/A,#N/A,FALSE,"Ratio Analysis";#N/A,#N/A,FALSE,"Test 120 Day Accts";#N/A,#N/A,FALSE,"Tickmarks"}</definedName>
    <definedName name="shitt" localSheetId="18" hidden="1">{#N/A,#N/A,FALSE,"Aging Summary";#N/A,#N/A,FALSE,"Ratio Analysis";#N/A,#N/A,FALSE,"Test 120 Day Accts";#N/A,#N/A,FALSE,"Tickmarks"}</definedName>
    <definedName name="shitt" hidden="1">{#N/A,#N/A,FALSE,"Aging Summary";#N/A,#N/A,FALSE,"Ratio Analysis";#N/A,#N/A,FALSE,"Test 120 Day Accts";#N/A,#N/A,FALSE,"Tickmarks"}</definedName>
    <definedName name="SHS" hidden="1">[1]OtherKPI!#REF!</definedName>
    <definedName name="skdj" localSheetId="19" hidden="1">{"Meas",#N/A,FALSE,"Tot Europe"}</definedName>
    <definedName name="skdj" localSheetId="20" hidden="1">{"Meas",#N/A,FALSE,"Tot Europe"}</definedName>
    <definedName name="skdj" localSheetId="18" hidden="1">{"Meas",#N/A,FALSE,"Tot Europe"}</definedName>
    <definedName name="skdj" hidden="1">{"Meas",#N/A,FALSE,"Tot Europe"}</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localSheetId="20"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8"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9" hidden="1">{#N/A,#N/A,FALSE,"Inhalt";#N/A,#N/A,FALSE,"Kommentar";#N/A,#N/A,FALSE,"Ergebnisrechnung";#N/A,#N/A,FALSE,"Umsatz";#N/A,#N/A,FALSE,"Absatz";#N/A,#N/A,FALSE,"Preise";#N/A,#N/A,FALSE,"DB absolut";#N/A,#N/A,FALSE,"DB je Einheit";#N/A,#N/A,FALSE,"Bilanz"}</definedName>
    <definedName name="smnfna" localSheetId="20" hidden="1">{#N/A,#N/A,FALSE,"Inhalt";#N/A,#N/A,FALSE,"Kommentar";#N/A,#N/A,FALSE,"Ergebnisrechnung";#N/A,#N/A,FALSE,"Umsatz";#N/A,#N/A,FALSE,"Absatz";#N/A,#N/A,FALSE,"Preise";#N/A,#N/A,FALSE,"DB absolut";#N/A,#N/A,FALSE,"DB je Einheit";#N/A,#N/A,FALSE,"Bilanz"}</definedName>
    <definedName name="smnfna" localSheetId="18"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[49]Traffic!$D$45</definedName>
    <definedName name="solver_cvg" hidden="1">0.0001</definedName>
    <definedName name="solver_drv" hidden="1">1</definedName>
    <definedName name="solver_est" hidden="1">1</definedName>
    <definedName name="solver_itr" hidden="1">100</definedName>
    <definedName name="solver_lhs1" localSheetId="19" hidden="1">[50]DIL4!#REF!</definedName>
    <definedName name="solver_lhs1" localSheetId="20" hidden="1">[50]DIL4!#REF!</definedName>
    <definedName name="solver_lhs1" hidden="1">[50]DIL4!#REF!</definedName>
    <definedName name="solver_lin" hidden="1">0</definedName>
    <definedName name="solver_neg" hidden="1">2</definedName>
    <definedName name="solver_num" hidden="1">0</definedName>
    <definedName name="solver_nwt" hidden="1">1</definedName>
    <definedName name="solver_opt" hidden="1">[49]Traffic!$D$45</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[49]Traffic!$D$45</definedName>
    <definedName name="solver_tol" hidden="1">0.05</definedName>
    <definedName name="solver_typ" hidden="1">1</definedName>
    <definedName name="solver_val" hidden="1">0</definedName>
    <definedName name="spackle" localSheetId="18" hidden="1">{"'Jan - March 2000'!$A$5:$J$46"}</definedName>
    <definedName name="spackle" hidden="1">{"'Jan - March 2000'!$A$5:$J$46"}</definedName>
    <definedName name="SpecialPrice" localSheetId="19" hidden="1">#REF!</definedName>
    <definedName name="SpecialPrice" localSheetId="20" hidden="1">#REF!</definedName>
    <definedName name="SpecialPrice" hidden="1">#REF!</definedName>
    <definedName name="Split_by_Division_FooterType" hidden="1">"INTERNAL"</definedName>
    <definedName name="SQ" localSheetId="19" hidden="1">{#N/A,#N/A,FALSE,"SKG_SC";#N/A,#N/A,FALSE,"SKG_KP";#N/A,#N/A,FALSE,"SCG_KC";#N/A,#N/A,FALSE,"SKG_PM";#N/A,#N/A,FALSE,"SKG_Asta";#N/A,#N/A,FALSE,"SKG_DE";#N/A,#N/A,FALSE,"SKG_FA";#N/A,#N/A,FALSE,"SKG_EM";#N/A,#N/A,FALSE,"SKG_AK";#N/A,#N/A,FALSE,"SKG_CER";#N/A,#N/A,FALSE,"SKG_BA";#N/A,#N/A,FALSE,"SKG_KO"}</definedName>
    <definedName name="SQ" localSheetId="20" hidden="1">{#N/A,#N/A,FALSE,"SKG_SC";#N/A,#N/A,FALSE,"SKG_KP";#N/A,#N/A,FALSE,"SCG_KC";#N/A,#N/A,FALSE,"SKG_PM";#N/A,#N/A,FALSE,"SKG_Asta";#N/A,#N/A,FALSE,"SKG_DE";#N/A,#N/A,FALSE,"SKG_FA";#N/A,#N/A,FALSE,"SKG_EM";#N/A,#N/A,FALSE,"SKG_AK";#N/A,#N/A,FALSE,"SKG_CER";#N/A,#N/A,FALSE,"SKG_BA";#N/A,#N/A,FALSE,"SKG_KO"}</definedName>
    <definedName name="SQ" localSheetId="18"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8" hidden="1">{#N/A,#N/A,FALSE,"Ventes V.P. V.U.";#N/A,#N/A,FALSE,"Les Concurences";#N/A,#N/A,FALSE,"DACIA"}</definedName>
    <definedName name="SQDQ" hidden="1">{#N/A,#N/A,FALSE,"Ventes V.P. V.U.";#N/A,#N/A,FALSE,"Les Concurences";#N/A,#N/A,FALSE,"DACIA"}</definedName>
    <definedName name="SQFDQS" localSheetId="18" hidden="1">{#N/A,#N/A,FALSE,"Ventes V.P. V.U.";#N/A,#N/A,FALSE,"Les Concurences";#N/A,#N/A,FALSE,"DACIA"}</definedName>
    <definedName name="SQFDQS" hidden="1">{#N/A,#N/A,FALSE,"Ventes V.P. V.U.";#N/A,#N/A,FALSE,"Les Concurences";#N/A,#N/A,FALSE,"DACIA"}</definedName>
    <definedName name="ss" localSheetId="19" hidden="1">{"weichwaren",#N/A,FALSE,"Liste 1";"hartwaren",#N/A,FALSE,"Liste 1";"food",#N/A,FALSE,"Liste 1";"fleisch",#N/A,FALSE,"Liste 1"}</definedName>
    <definedName name="ss" localSheetId="20" hidden="1">{"weichwaren",#N/A,FALSE,"Liste 1";"hartwaren",#N/A,FALSE,"Liste 1";"food",#N/A,FALSE,"Liste 1";"fleisch",#N/A,FALSE,"Liste 1"}</definedName>
    <definedName name="ss" localSheetId="18" hidden="1">{"weichwaren",#N/A,FALSE,"Liste 1";"hartwaren",#N/A,FALSE,"Liste 1";"food",#N/A,FALSE,"Liste 1";"fleisch",#N/A,FALSE,"Liste 1"}</definedName>
    <definedName name="ss" hidden="1">{"weichwaren",#N/A,FALSE,"Liste 1";"hartwaren",#N/A,FALSE,"Liste 1";"food",#N/A,FALSE,"Liste 1";"fleisch",#N/A,FALSE,"Liste 1"}</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localSheetId="20" hidden="1">{"Sum_Ex",#N/A,FALSE,"Slides";"Tan",#N/A,FALSE,"Slides";"Intan",#N/A,FALSE,"Slides";"TVB_K",#N/A,FALSE,"Slides";"TVB_TAN_O",#N/A,FALSE,"Slides";"TVB_Int",#N/A,FALSE,"Slides";"BCST",#N/A,FALSE,"Broadcast equipment  (2)";"Tech_Eq",#N/A,FALSE,"Slide_Tec_Eq";"CONST",#N/A,FALSE,"Slide_construction"}</definedName>
    <definedName name="ssddd" localSheetId="18"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9" hidden="1">{#N/A,#N/A,TRUE,"index";#N/A,#N/A,TRUE,"Summary";#N/A,#N/A,TRUE,"Continuing Business";#N/A,#N/A,TRUE,"Disposals";#N/A,#N/A,TRUE,"Acquisitions";#N/A,#N/A,TRUE,"Actual &amp; Plan Reconciliation"}</definedName>
    <definedName name="sss" localSheetId="20" hidden="1">{#N/A,#N/A,TRUE,"index";#N/A,#N/A,TRUE,"Summary";#N/A,#N/A,TRUE,"Continuing Business";#N/A,#N/A,TRUE,"Disposals";#N/A,#N/A,TRUE,"Acquisitions";#N/A,#N/A,TRUE,"Actual &amp; Plan Reconciliation"}</definedName>
    <definedName name="sss" localSheetId="18"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9" hidden="1">{"fleisch",#N/A,FALSE,"WG HK";"food",#N/A,FALSE,"WG HK";"hartwaren",#N/A,FALSE,"WG HK";"weichwaren",#N/A,FALSE,"WG HK"}</definedName>
    <definedName name="ssss" localSheetId="20" hidden="1">{"fleisch",#N/A,FALSE,"WG HK";"food",#N/A,FALSE,"WG HK";"hartwaren",#N/A,FALSE,"WG HK";"weichwaren",#N/A,FALSE,"WG HK"}</definedName>
    <definedName name="ssss" localSheetId="18" hidden="1">{"fleisch",#N/A,FALSE,"WG HK";"food",#N/A,FALSE,"WG HK";"hartwaren",#N/A,FALSE,"WG HK";"weichwaren",#N/A,FALSE,"WG HK"}</definedName>
    <definedName name="ssss" hidden="1">{"fleisch",#N/A,FALSE,"WG HK";"food",#N/A,FALSE,"WG HK";"hartwaren",#N/A,FALSE,"WG HK";"weichwaren",#N/A,FALSE,"WG HK"}</definedName>
    <definedName name="sssssss" localSheetId="19" hidden="1">{"fleisch",#N/A,FALSE,"WG HK";"food",#N/A,FALSE,"WG HK";"hartwaren",#N/A,FALSE,"WG HK";"weichwaren",#N/A,FALSE,"WG HK"}</definedName>
    <definedName name="sssssss" localSheetId="20" hidden="1">{"fleisch",#N/A,FALSE,"WG HK";"food",#N/A,FALSE,"WG HK";"hartwaren",#N/A,FALSE,"WG HK";"weichwaren",#N/A,FALSE,"WG HK"}</definedName>
    <definedName name="sssssss" localSheetId="18" hidden="1">{"fleisch",#N/A,FALSE,"WG HK";"food",#N/A,FALSE,"WG HK";"hartwaren",#N/A,FALSE,"WG HK";"weichwaren",#N/A,FALSE,"WG HK"}</definedName>
    <definedName name="sssssss" hidden="1">{"fleisch",#N/A,FALSE,"WG HK";"food",#N/A,FALSE,"WG HK";"hartwaren",#N/A,FALSE,"WG HK";"weichwaren",#N/A,FALSE,"WG HK"}</definedName>
    <definedName name="ssssssss" localSheetId="19" hidden="1">{"weichwaren",#N/A,FALSE,"Liste 1";"hartwaren",#N/A,FALSE,"Liste 1";"food",#N/A,FALSE,"Liste 1";"fleisch",#N/A,FALSE,"Liste 1"}</definedName>
    <definedName name="ssssssss" localSheetId="20" hidden="1">{"weichwaren",#N/A,FALSE,"Liste 1";"hartwaren",#N/A,FALSE,"Liste 1";"food",#N/A,FALSE,"Liste 1";"fleisch",#N/A,FALSE,"Liste 1"}</definedName>
    <definedName name="ssssssss" localSheetId="18" hidden="1">{"weichwaren",#N/A,FALSE,"Liste 1";"hartwaren",#N/A,FALSE,"Liste 1";"food",#N/A,FALSE,"Liste 1";"fleisch",#N/A,FALSE,"Liste 1"}</definedName>
    <definedName name="ssssssss" hidden="1">{"weichwaren",#N/A,FALSE,"Liste 1";"hartwaren",#N/A,FALSE,"Liste 1";"food",#N/A,FALSE,"Liste 1";"fleisch",#N/A,FALSE,"Liste 1"}</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9" hidden="1">{"Meas",#N/A,FALSE,"Tot Europe"}</definedName>
    <definedName name="Summaryeng" localSheetId="20" hidden="1">{"Meas",#N/A,FALSE,"Tot Europe"}</definedName>
    <definedName name="Summaryeng" localSheetId="18" hidden="1">{"Meas",#N/A,FALSE,"Tot Europe"}</definedName>
    <definedName name="Summaryeng" hidden="1">{"Meas",#N/A,FALSE,"Tot Europe"}</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[51]XLR_NoRangeSheet!$G$10</definedName>
    <definedName name="Swvu.CapersView." hidden="1">[11]MASTER!#REF!</definedName>
    <definedName name="Swvu.Japan_Capers_Ed_Pub." localSheetId="19" hidden="1">#REF!</definedName>
    <definedName name="Swvu.Japan_Capers_Ed_Pub." localSheetId="20" hidden="1">#REF!</definedName>
    <definedName name="Swvu.Japan_Capers_Ed_Pub." hidden="1">#REF!</definedName>
    <definedName name="Swvu.KJP_CC." localSheetId="19" hidden="1">#REF!</definedName>
    <definedName name="Swvu.KJP_CC." localSheetId="20" hidden="1">#REF!</definedName>
    <definedName name="Swvu.KJP_CC." hidden="1">#REF!</definedName>
    <definedName name="Swvu.vi1." hidden="1">[12]Munka1!#REF!</definedName>
    <definedName name="sx" localSheetId="18" hidden="1">{"'Jan - March 2000'!$A$5:$J$46"}</definedName>
    <definedName name="sx" hidden="1">{"'Jan - March 2000'!$A$5:$J$46"}</definedName>
    <definedName name="szfs" localSheetId="19" hidden="1">{"fleisch",#N/A,FALSE,"WG HK";"food",#N/A,FALSE,"WG HK";"hartwaren",#N/A,FALSE,"WG HK";"weichwaren",#N/A,FALSE,"WG HK"}</definedName>
    <definedName name="szfs" localSheetId="20" hidden="1">{"fleisch",#N/A,FALSE,"WG HK";"food",#N/A,FALSE,"WG HK";"hartwaren",#N/A,FALSE,"WG HK";"weichwaren",#N/A,FALSE,"WG HK"}</definedName>
    <definedName name="szfs" localSheetId="18" hidden="1">{"fleisch",#N/A,FALSE,"WG HK";"food",#N/A,FALSE,"WG HK";"hartwaren",#N/A,FALSE,"WG HK";"weichwaren",#N/A,FALSE,"WG HK"}</definedName>
    <definedName name="szfs" hidden="1">{"fleisch",#N/A,FALSE,"WG HK";"food",#N/A,FALSE,"WG HK";"hartwaren",#N/A,FALSE,"WG HK";"weichwaren",#N/A,FALSE,"WG HK"}</definedName>
    <definedName name="t" localSheetId="18" hidden="1">{#N/A,#N/A,FALSE,"Oil-Based Mud"}</definedName>
    <definedName name="t" hidden="1">{#N/A,#N/A,FALSE,"Oil-Based Mud"}</definedName>
    <definedName name="TAG_1A_Grudziądz" localSheetId="19" hidden="1">{"fleisch",#N/A,FALSE,"WG HK";"food",#N/A,FALSE,"WG HK";"hartwaren",#N/A,FALSE,"WG HK";"weichwaren",#N/A,FALSE,"WG HK"}</definedName>
    <definedName name="TAG_1A_Grudziądz" localSheetId="20" hidden="1">{"fleisch",#N/A,FALSE,"WG HK";"food",#N/A,FALSE,"WG HK";"hartwaren",#N/A,FALSE,"WG HK";"weichwaren",#N/A,FALSE,"WG HK"}</definedName>
    <definedName name="TAG_1A_Grudziądz" localSheetId="18" hidden="1">{"fleisch",#N/A,FALSE,"WG HK";"food",#N/A,FALSE,"WG HK";"hartwaren",#N/A,FALSE,"WG HK";"weichwaren",#N/A,FALSE,"WG HK"}</definedName>
    <definedName name="TAG_1A_Grudziądz" hidden="1">{"fleisch",#N/A,FALSE,"WG HK";"food",#N/A,FALSE,"WG HK";"hartwaren",#N/A,FALSE,"WG HK";"weichwaren",#N/A,FALSE,"WG HK"}</definedName>
    <definedName name="TAG_1A_SZCZECIN" localSheetId="19" hidden="1">{"weichwaren",#N/A,FALSE,"Liste 1";"hartwaren",#N/A,FALSE,"Liste 1";"food",#N/A,FALSE,"Liste 1";"fleisch",#N/A,FALSE,"Liste 1"}</definedName>
    <definedName name="TAG_1A_SZCZECIN" localSheetId="20" hidden="1">{"weichwaren",#N/A,FALSE,"Liste 1";"hartwaren",#N/A,FALSE,"Liste 1";"food",#N/A,FALSE,"Liste 1";"fleisch",#N/A,FALSE,"Liste 1"}</definedName>
    <definedName name="TAG_1A_SZCZECIN" localSheetId="18" hidden="1">{"weichwaren",#N/A,FALSE,"Liste 1";"hartwaren",#N/A,FALSE,"Liste 1";"food",#N/A,FALSE,"Liste 1";"fleisch",#N/A,FALSE,"Liste 1"}</definedName>
    <definedName name="TAG_1A_SZCZECIN" hidden="1">{"weichwaren",#N/A,FALSE,"Liste 1";"hartwaren",#N/A,FALSE,"Liste 1";"food",#N/A,FALSE,"Liste 1";"fleisch",#N/A,FALSE,"Liste 1"}</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8" hidden="1">{"'listino'!$A$1:$D$55"}</definedName>
    <definedName name="Target" hidden="1">{"'listino'!$A$1:$D$55"}</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8" hidden="1">{#N/A,#N/A,FALSE,"Oil-Based Mud"}</definedName>
    <definedName name="temp" hidden="1">{#N/A,#N/A,FALSE,"Oil-Based Mud"}</definedName>
    <definedName name="test" localSheetId="19" hidden="1">{#N/A,#N/A,FALSE,"Aging Summary";#N/A,#N/A,FALSE,"Ratio Analysis";#N/A,#N/A,FALSE,"Test 120 Day Accts";#N/A,#N/A,FALSE,"Tickmarks"}</definedName>
    <definedName name="test" localSheetId="20" hidden="1">{#N/A,#N/A,FALSE,"Aging Summary";#N/A,#N/A,FALSE,"Ratio Analysis";#N/A,#N/A,FALSE,"Test 120 Day Accts";#N/A,#N/A,FALSE,"Tickmarks"}</definedName>
    <definedName name="test" localSheetId="18" hidden="1">{#N/A,#N/A,FALSE,"Aging Summary";#N/A,#N/A,FALSE,"Ratio Analysis";#N/A,#N/A,FALSE,"Test 120 Day Accts";#N/A,#N/A,FALSE,"Tickmarks"}</definedName>
    <definedName name="test" hidden="1">{#N/A,#N/A,FALSE,"Aging Summary";#N/A,#N/A,FALSE,"Ratio Analysis";#N/A,#N/A,FALSE,"Test 120 Day Accts";#N/A,#N/A,FALSE,"Tickmarks"}</definedName>
    <definedName name="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8" hidden="1">{#N/A,#N/A,FALSE,"F_Plan";#N/A,#N/A,FALSE,"Parameter"}</definedName>
    <definedName name="tests" hidden="1">{#N/A,#N/A,FALSE,"F_Plan";#N/A,#N/A,FALSE,"Parameter"}</definedName>
    <definedName name="TextRefCopyRangeCount" hidden="1">2</definedName>
    <definedName name="therese" localSheetId="19" hidden="1">{"'Sheet1'!$A$1:$AI$34","'Sheet1'!$A$1:$AI$31","'Sheet1'!$B$2:$AM$25"}</definedName>
    <definedName name="therese" localSheetId="20" hidden="1">{"'Sheet1'!$A$1:$AI$34","'Sheet1'!$A$1:$AI$31","'Sheet1'!$B$2:$AM$25"}</definedName>
    <definedName name="therese" localSheetId="18" hidden="1">{"'Sheet1'!$A$1:$AI$34","'Sheet1'!$A$1:$AI$31","'Sheet1'!$B$2:$AM$25"}</definedName>
    <definedName name="therese" hidden="1">{"'Sheet1'!$A$1:$AI$34","'Sheet1'!$A$1:$AI$31","'Sheet1'!$B$2:$AM$25"}</definedName>
    <definedName name="think" hidden="1">#REF!</definedName>
    <definedName name="thinkingcell" hidden="1">#REF!</definedName>
    <definedName name="töktökdftök" localSheetId="19" hidden="1">{"Meas",#N/A,FALSE,"Tot Europe";"Red",#N/A,FALSE,"Tot Europe"}</definedName>
    <definedName name="töktökdftök" localSheetId="20" hidden="1">{"Meas",#N/A,FALSE,"Tot Europe";"Red",#N/A,FALSE,"Tot Europe"}</definedName>
    <definedName name="töktökdftök" localSheetId="18" hidden="1">{"Meas",#N/A,FALSE,"Tot Europe";"Red",#N/A,FALSE,"Tot Europe"}</definedName>
    <definedName name="töktökdftök" hidden="1">{"Meas",#N/A,FALSE,"Tot Europe";"Red",#N/A,FALSE,"Tot Europe"}</definedName>
    <definedName name="total" hidden="1">[42]AlbPrint!#REF!</definedName>
    <definedName name="TP_Footer_User" hidden="1">"JAFRANS"</definedName>
    <definedName name="TP_Footer_Version" hidden="1">"v4.00"</definedName>
    <definedName name="tr" localSheetId="18" hidden="1">{#N/A,#N/A,FALSE,"Ventes V.P. V.U.";#N/A,#N/A,FALSE,"Les Concurences";#N/A,#N/A,FALSE,"DACIA"}</definedName>
    <definedName name="tr" hidden="1">{#N/A,#N/A,FALSE,"Ventes V.P. V.U.";#N/A,#N/A,FALSE,"Les Concurences";#N/A,#N/A,FALSE,"DACIA"}</definedName>
    <definedName name="Transfer_07GAAPNGW" hidden="1">[51]XLR_NoRangeSheet!$M$11</definedName>
    <definedName name="transporturi" localSheetId="18" hidden="1">{#N/A,#N/A,FALSE,"Ventes V.P. V.U.";#N/A,#N/A,FALSE,"Les Concurences";#N/A,#N/A,FALSE,"DACIA"}</definedName>
    <definedName name="transporturi" hidden="1">{#N/A,#N/A,FALSE,"Ventes V.P. V.U.";#N/A,#N/A,FALSE,"Les Concurences";#N/A,#N/A,FALSE,"DACIA"}</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9" hidden="1">{"LBO Summary",#N/A,FALSE,"Summary"}</definedName>
    <definedName name="trial" localSheetId="20" hidden="1">{"LBO Summary",#N/A,FALSE,"Summary"}</definedName>
    <definedName name="trial" localSheetId="18" hidden="1">{"LBO Summary",#N/A,FALSE,"Summary"}</definedName>
    <definedName name="trial" hidden="1">{"LBO Summary",#N/A,FALSE,"Summary"}</definedName>
    <definedName name="tt" localSheetId="18"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9" hidden="1">{#N/A,#N/A,FALSE,"SAnFRR";#N/A,#N/A,FALSE,"SAnERR"}</definedName>
    <definedName name="ttt" localSheetId="20" hidden="1">{#N/A,#N/A,FALSE,"SAnFRR";#N/A,#N/A,FALSE,"SAnERR"}</definedName>
    <definedName name="ttt" localSheetId="18" hidden="1">{#N/A,#N/A,FALSE,"SAnFRR";#N/A,#N/A,FALSE,"SAnERR"}</definedName>
    <definedName name="ttt" hidden="1">{#N/A,#N/A,FALSE,"SAnFRR";#N/A,#N/A,FALSE,"SAnERR"}</definedName>
    <definedName name="tttr" localSheetId="19" hidden="1">{#N/A,#N/A,FALSE,"KCost"}</definedName>
    <definedName name="tttr" localSheetId="20" hidden="1">{#N/A,#N/A,FALSE,"KCost"}</definedName>
    <definedName name="tttr" localSheetId="18" hidden="1">{#N/A,#N/A,FALSE,"KCost"}</definedName>
    <definedName name="tttr" hidden="1">{#N/A,#N/A,FALSE,"KCost"}</definedName>
    <definedName name="tttt" localSheetId="19" hidden="1">{"Meas",#N/A,FALSE,"Tot Europe";"Red",#N/A,FALSE,"Tot Europe"}</definedName>
    <definedName name="tttt" localSheetId="20" hidden="1">{"Meas",#N/A,FALSE,"Tot Europe";"Red",#N/A,FALSE,"Tot Europe"}</definedName>
    <definedName name="tttt" localSheetId="18" hidden="1">{"Meas",#N/A,FALSE,"Tot Europe";"Red",#N/A,FALSE,"Tot Europe"}</definedName>
    <definedName name="tttt" hidden="1">{"Meas",#N/A,FALSE,"Tot Europe";"Red",#N/A,FALSE,"Tot Europe"}</definedName>
    <definedName name="tttttttttttttttttttt" hidden="1">[1]OtherKPI!#REF!</definedName>
    <definedName name="tyu"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9" hidden="1">{"CSheet",#N/A,FALSE,"C";"SmCap",#N/A,FALSE,"VAL1";"GulfCoast",#N/A,FALSE,"VAL1";"nav",#N/A,FALSE,"NAV";"Summary",#N/A,FALSE,"NAV"}</definedName>
    <definedName name="u" localSheetId="20" hidden="1">{"CSheet",#N/A,FALSE,"C";"SmCap",#N/A,FALSE,"VAL1";"GulfCoast",#N/A,FALSE,"VAL1";"nav",#N/A,FALSE,"NAV";"Summary",#N/A,FALSE,"NAV"}</definedName>
    <definedName name="u" localSheetId="18" hidden="1">{"CSheet",#N/A,FALSE,"C";"SmCap",#N/A,FALSE,"VAL1";"GulfCoast",#N/A,FALSE,"VAL1";"nav",#N/A,FALSE,"NAV";"Summary",#N/A,FALSE,"NAV"}</definedName>
    <definedName name="u" hidden="1">{"CSheet",#N/A,FALSE,"C";"SmCap",#N/A,FALSE,"VAL1";"GulfCoast",#N/A,FALSE,"VAL1";"nav",#N/A,FALSE,"NAV";"Summary",#N/A,FALSE,"NAV"}</definedName>
    <definedName name="uio" localSheetId="18"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9" hidden="1">{#N/A,#N/A,TRUE,"index";#N/A,#N/A,TRUE,"Summary";#N/A,#N/A,TRUE,"Continuing Business";#N/A,#N/A,TRUE,"Disposals";#N/A,#N/A,TRUE,"Acquisitions";#N/A,#N/A,TRUE,"Actual &amp; Plan Reconciliation"}</definedName>
    <definedName name="US" localSheetId="20" hidden="1">{#N/A,#N/A,TRUE,"index";#N/A,#N/A,TRUE,"Summary";#N/A,#N/A,TRUE,"Continuing Business";#N/A,#N/A,TRUE,"Disposals";#N/A,#N/A,TRUE,"Acquisitions";#N/A,#N/A,TRUE,"Actual &amp; Plan Reconciliation"}</definedName>
    <definedName name="US" localSheetId="18"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9" hidden="1">{#N/A,#N/A,FALSE,"HMF";#N/A,#N/A,FALSE,"FACIL";#N/A,#N/A,FALSE,"HMFINANCE";#N/A,#N/A,FALSE,"HMEUROPE";#N/A,#N/A,FALSE,"HHAB CONSO";#N/A,#N/A,FALSE,"PAB";#N/A,#N/A,FALSE,"MMC";#N/A,#N/A,FALSE,"THAI";#N/A,#N/A,FALSE,"SINPA";#N/A,#N/A,FALSE,"POLAND"}</definedName>
    <definedName name="USD_311203" localSheetId="20" hidden="1">{#N/A,#N/A,FALSE,"HMF";#N/A,#N/A,FALSE,"FACIL";#N/A,#N/A,FALSE,"HMFINANCE";#N/A,#N/A,FALSE,"HMEUROPE";#N/A,#N/A,FALSE,"HHAB CONSO";#N/A,#N/A,FALSE,"PAB";#N/A,#N/A,FALSE,"MMC";#N/A,#N/A,FALSE,"THAI";#N/A,#N/A,FALSE,"SINPA";#N/A,#N/A,FALSE,"POLAND"}</definedName>
    <definedName name="USD_311203" localSheetId="18"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8" hidden="1">{#N/A,#N/A,FALSE,"Completion of MBudget"}</definedName>
    <definedName name="uuuu" hidden="1">{#N/A,#N/A,FALSE,"Completion of MBudget"}</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localSheetId="20" hidden="1">{#N/A,#N/A,FALSE,"Cover";#N/A,#N/A,FALSE,"1. Conversion Cost Summary";#N/A,#N/A,FALSE,"2. CC YE Forecast INV ";#N/A,#N/A,FALSE,"3. CC YE Forecast ROM";#N/A,#N/A,FALSE,"4.CC YE FORECAST ROM+INV";#N/A,#N/A,FALSE,"5. Material Cost";#N/A,#N/A,FALSE,"6. Waste Calculation"}</definedName>
    <definedName name="uuuuuuuuuuuuuuuuuuuuuuuu" localSheetId="18"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9" hidden="1">{"Inter_Business_Direct_Alloc (XNV)",#N/A,FALSE,"XNV";"Inter_Business_Indirect_Alloc (XNV)",#N/A,FALSE,"XNV";"Corporate_Services (XNV)",#N/A,FALSE,"XNV"}</definedName>
    <definedName name="UYJKTY" localSheetId="20" hidden="1">{"Inter_Business_Direct_Alloc (XNV)",#N/A,FALSE,"XNV";"Inter_Business_Indirect_Alloc (XNV)",#N/A,FALSE,"XNV";"Corporate_Services (XNV)",#N/A,FALSE,"XNV"}</definedName>
    <definedName name="UYJKTY" localSheetId="18"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8"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9" hidden="1">{#N/A,#N/A,FALSE,"Completion of MBudget"}</definedName>
    <definedName name="V" localSheetId="20" hidden="1">{#N/A,#N/A,FALSE,"Completion of MBudget"}</definedName>
    <definedName name="V" localSheetId="18" hidden="1">{#N/A,#N/A,FALSE,"Completion of MBudget"}</definedName>
    <definedName name="V" hidden="1">{#N/A,#N/A,FALSE,"Completion of MBudget"}</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9" hidden="1">{#N/A,#N/A,FALSE,"I&amp;EpDep";"as",#N/A,FALSE,"I&amp;E"}</definedName>
    <definedName name="VG" localSheetId="20" hidden="1">{#N/A,#N/A,FALSE,"I&amp;EpDep";"as",#N/A,FALSE,"I&amp;E"}</definedName>
    <definedName name="VG" localSheetId="18" hidden="1">{#N/A,#N/A,FALSE,"I&amp;EpDep";"as",#N/A,FALSE,"I&amp;E"}</definedName>
    <definedName name="VG" hidden="1">{#N/A,#N/A,FALSE,"I&amp;EpDep";"as",#N/A,FALSE,"I&amp;E"}</definedName>
    <definedName name="VGC" localSheetId="19" hidden="1">{"Exp",#N/A,FALSE,"Technical";"Sal",#N/A,FALSE,"Technical";"Sum",#N/A,FALSE,"Technical"}</definedName>
    <definedName name="VGC" localSheetId="20" hidden="1">{"Exp",#N/A,FALSE,"Technical";"Sal",#N/A,FALSE,"Technical";"Sum",#N/A,FALSE,"Technical"}</definedName>
    <definedName name="VGC" localSheetId="18" hidden="1">{"Exp",#N/A,FALSE,"Technical";"Sal",#N/A,FALSE,"Technical";"Sum",#N/A,FALSE,"Technical"}</definedName>
    <definedName name="VGC" hidden="1">{"Exp",#N/A,FALSE,"Technical";"Sal",#N/A,FALSE,"Technical";"Sum",#N/A,FALSE,"Technical"}</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8" hidden="1">{#N/A,#N/A,FALSE,"Ventes V.P. V.U.";#N/A,#N/A,FALSE,"Les Concurences";#N/A,#N/A,FALSE,"DACIA"}</definedName>
    <definedName name="VN" hidden="1">{#N/A,#N/A,FALSE,"Ventes V.P. V.U.";#N/A,#N/A,FALSE,"Les Concurences";#N/A,#N/A,FALSE,"DACIA"}</definedName>
    <definedName name="VN_PDU_Roumanie" localSheetId="18" hidden="1">{#N/A,#N/A,FALSE,"Ventes V.P. V.U.";#N/A,#N/A,FALSE,"Les Concurences";#N/A,#N/A,FALSE,"DACIA"}</definedName>
    <definedName name="VN_PDU_Roumanie" hidden="1">{#N/A,#N/A,FALSE,"Ventes V.P. V.U.";#N/A,#N/A,FALSE,"Les Concurences";#N/A,#N/A,FALSE,"DACIA"}</definedName>
    <definedName name="volume" localSheetId="18" hidden="1">{#N/A,#N/A,FALSE,"Ventes V.P. V.U.";#N/A,#N/A,FALSE,"Les Concurences";#N/A,#N/A,FALSE,"DACIA"}</definedName>
    <definedName name="volume" hidden="1">{#N/A,#N/A,FALSE,"Ventes V.P. V.U.";#N/A,#N/A,FALSE,"Les Concurences";#N/A,#N/A,FALSE,"DACIA"}</definedName>
    <definedName name="VTM_1" localSheetId="19" hidden="1">#REF!</definedName>
    <definedName name="VTM_1" localSheetId="20" hidden="1">#REF!</definedName>
    <definedName name="VTM_1" hidden="1">#REF!</definedName>
    <definedName name="VTM_2" localSheetId="19" hidden="1">#REF!</definedName>
    <definedName name="VTM_2" localSheetId="20" hidden="1">#REF!</definedName>
    <definedName name="VTM_2" hidden="1">#REF!</definedName>
    <definedName name="VTM_3" hidden="1">#REF!</definedName>
    <definedName name="VTM_4" hidden="1">#REF!</definedName>
    <definedName name="VTM_5" hidden="1">#REF!</definedName>
    <definedName name="VTM_6" hidden="1">[52]Cover!#REF!</definedName>
    <definedName name="VTM_7" hidden="1">[52]Cover!#REF!</definedName>
    <definedName name="vv" localSheetId="18" hidden="1">{"orixcsc",#N/A,FALSE,"ORIX CSC";"orixcsc2",#N/A,FALSE,"ORIX CSC"}</definedName>
    <definedName name="vv" hidden="1">{"orixcsc",#N/A,FALSE,"ORIX CSC";"orixcsc2",#N/A,FALSE,"ORIX CSC"}</definedName>
    <definedName name="vvvc" localSheetId="19" hidden="1">{#N/A,#N/A,FALSE,"1"}</definedName>
    <definedName name="vvvc" localSheetId="20" hidden="1">{#N/A,#N/A,FALSE,"1"}</definedName>
    <definedName name="vvvc" localSheetId="18" hidden="1">{#N/A,#N/A,FALSE,"1"}</definedName>
    <definedName name="vvvc" hidden="1">{#N/A,#N/A,FALSE,"1"}</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localSheetId="20" hidden="1">{#N/A,#N/A,TRUE,"Inhalt";#N/A,#N/A,TRUE,"Kommentar";#N/A,#N/A,TRUE,"Ergebnisrechnung";#N/A,#N/A,TRUE,"Umsatz";#N/A,#N/A,TRUE,"Absatz";#N/A,#N/A,TRUE,"Preise";#N/A,#N/A,TRUE,"DB absolut";#N/A,#N/A,TRUE,"DB je Einheit";#N/A,#N/A,TRUE,"Kennzahlen";#N/A,#N/A,TRUE,"Bilanz";#N/A,#N/A,TRUE,"Investitionen"}</definedName>
    <definedName name="vvvvvv" localSheetId="18"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9" hidden="1">{#N/A,#N/A,FALSE,"Aging Summary";#N/A,#N/A,FALSE,"Ratio Analysis";#N/A,#N/A,FALSE,"Test 120 Day Accts";#N/A,#N/A,FALSE,"Tickmarks"}</definedName>
    <definedName name="VVVVVVVV" localSheetId="20" hidden="1">{#N/A,#N/A,FALSE,"Aging Summary";#N/A,#N/A,FALSE,"Ratio Analysis";#N/A,#N/A,FALSE,"Test 120 Day Accts";#N/A,#N/A,FALSE,"Tickmarks"}</definedName>
    <definedName name="VVVVVVVV" localSheetId="18"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localSheetId="20" hidden="1">{#N/A,#N/A,FALSE,"Aging Summary";#N/A,#N/A,FALSE,"Ratio Analysis";#N/A,#N/A,FALSE,"Test 120 Day Accts";#N/A,#N/A,FALSE,"Tickmarks"}</definedName>
    <definedName name="VVVVVVVVV" localSheetId="18"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localSheetId="20" hidden="1">{#N/A,#N/A,FALSE,"Aging Summary";#N/A,#N/A,FALSE,"Ratio Analysis";#N/A,#N/A,FALSE,"Test 120 Day Accts";#N/A,#N/A,FALSE,"Tickmarks"}</definedName>
    <definedName name="VVVVVVVVVVVVVVVVVVVVVVVVV" localSheetId="18"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localSheetId="20" hidden="1">{#N/A,#N/A,FALSE,"Aging Summary";#N/A,#N/A,FALSE,"Ratio Analysis";#N/A,#N/A,FALSE,"Test 120 Day Accts";#N/A,#N/A,FALSE,"Tickmarks"}</definedName>
    <definedName name="VVVVVVVVVVVVVVVVVVVVVVVVVVVV" localSheetId="18"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9" hidden="1">{#N/A,#N/A,FALSE,"Completion of MBudget"}</definedName>
    <definedName name="vxcbxcvb" localSheetId="20" hidden="1">{#N/A,#N/A,FALSE,"Completion of MBudget"}</definedName>
    <definedName name="vxcbxcvb" localSheetId="18" hidden="1">{#N/A,#N/A,FALSE,"Completion of MBudget"}</definedName>
    <definedName name="vxcbxcvb" hidden="1">{#N/A,#N/A,FALSE,"Completion of MBudget"}</definedName>
    <definedName name="w" localSheetId="18" hidden="1">{"ReportTop",#N/A,FALSE,"report top"}</definedName>
    <definedName name="w" hidden="1">{"ReportTop",#N/A,FALSE,"report top"}</definedName>
    <definedName name="w.vv." localSheetId="19" hidden="1">{"VV_CF",#N/A,FALSE,"VV_B_CF";"VV_IS",#N/A,FALSE,"VV_B_IS";"VV_BS",#N/A,FALSE,"VV_B_BS"}</definedName>
    <definedName name="w.vv." localSheetId="20" hidden="1">{"VV_CF",#N/A,FALSE,"VV_B_CF";"VV_IS",#N/A,FALSE,"VV_B_IS";"VV_BS",#N/A,FALSE,"VV_B_BS"}</definedName>
    <definedName name="w.vv." localSheetId="18" hidden="1">{"VV_CF",#N/A,FALSE,"VV_B_CF";"VV_IS",#N/A,FALSE,"VV_B_IS";"VV_BS",#N/A,FALSE,"VV_B_BS"}</definedName>
    <definedName name="w.vv." hidden="1">{"VV_CF",#N/A,FALSE,"VV_B_CF";"VV_IS",#N/A,FALSE,"VV_B_IS";"VV_BS",#N/A,FALSE,"VV_B_BS"}</definedName>
    <definedName name="wAS" localSheetId="19" hidden="1">{#N/A,#N/A,FALSE,"EOC YTD ACTUAL";#N/A,#N/A,FALSE,"Distributor YTD Actual";#N/A,#N/A,FALSE,"Manufacturing YTD Actual";#N/A,#N/A,FALSE,"Service YTD Actual"}</definedName>
    <definedName name="wAS" localSheetId="20" hidden="1">{#N/A,#N/A,FALSE,"EOC YTD ACTUAL";#N/A,#N/A,FALSE,"Distributor YTD Actual";#N/A,#N/A,FALSE,"Manufacturing YTD Actual";#N/A,#N/A,FALSE,"Service YTD Actual"}</definedName>
    <definedName name="wAS" localSheetId="18"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9" hidden="1">{"AS",#N/A,FALSE,"Dec_BS";"LIAB",#N/A,FALSE,"Dec_BS"}</definedName>
    <definedName name="wdfesefsefefsef" localSheetId="20" hidden="1">{"AS",#N/A,FALSE,"Dec_BS";"LIAB",#N/A,FALSE,"Dec_BS"}</definedName>
    <definedName name="wdfesefsefefsef" localSheetId="18" hidden="1">{"AS",#N/A,FALSE,"Dec_BS";"LIAB",#N/A,FALSE,"Dec_BS"}</definedName>
    <definedName name="wdfesefsefefsef" hidden="1">{"AS",#N/A,FALSE,"Dec_BS";"LIAB",#N/A,FALSE,"Dec_BS"}</definedName>
    <definedName name="wedwdwd" hidden="1">[1]OtherKPI!#REF!</definedName>
    <definedName name="weee"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8"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8"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9" hidden="1">{#N/A,#N/A,FALSE,"Inhalt 1. Fassung";#N/A,#N/A,FALSE,"Ergebnisrechnung";#N/A,#N/A,FALSE,"Bilanz";#N/A,#N/A,FALSE,"Personal"}</definedName>
    <definedName name="wertet" localSheetId="20" hidden="1">{#N/A,#N/A,FALSE,"Inhalt 1. Fassung";#N/A,#N/A,FALSE,"Ergebnisrechnung";#N/A,#N/A,FALSE,"Bilanz";#N/A,#N/A,FALSE,"Personal"}</definedName>
    <definedName name="wertet" localSheetId="18" hidden="1">{#N/A,#N/A,FALSE,"Inhalt 1. Fassung";#N/A,#N/A,FALSE,"Ergebnisrechnung";#N/A,#N/A,FALSE,"Bilanz";#N/A,#N/A,FALSE,"Personal"}</definedName>
    <definedName name="wertet" hidden="1">{#N/A,#N/A,FALSE,"Inhalt 1. Fassung";#N/A,#N/A,FALSE,"Ergebnisrechnung";#N/A,#N/A,FALSE,"Bilanz";#N/A,#N/A,FALSE,"Personal"}</definedName>
    <definedName name="WG" localSheetId="18" hidden="1">{#N/A,#N/A,FALSE,"Ventes V.P. V.U.";#N/A,#N/A,FALSE,"Les Concurences";#N/A,#N/A,FALSE,"DACIA"}</definedName>
    <definedName name="WG" hidden="1">{#N/A,#N/A,FALSE,"Ventes V.P. V.U.";#N/A,#N/A,FALSE,"Les Concurences";#N/A,#N/A,FALSE,"DACIA"}</definedName>
    <definedName name="wko"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19" hidden="1">#REF!</definedName>
    <definedName name="wq" localSheetId="20" hidden="1">#REF!</definedName>
    <definedName name="wq" hidden="1">#REF!</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9" hidden="1">{#N/A,#N/A,FALSE,"Completion of MBudget"}</definedName>
    <definedName name="wqrdqw" localSheetId="20" hidden="1">{#N/A,#N/A,FALSE,"Completion of MBudget"}</definedName>
    <definedName name="wqrdqw" localSheetId="18" hidden="1">{#N/A,#N/A,FALSE,"Completion of MBudget"}</definedName>
    <definedName name="wqrdqw" hidden="1">{#N/A,#N/A,FALSE,"Completion of MBudget"}</definedName>
    <definedName name="wrg.Tages" localSheetId="19" hidden="1">{"Tages_D",#N/A,FALSE,"Tagesbericht";"Tages_PL",#N/A,FALSE,"Tagesbericht"}</definedName>
    <definedName name="wrg.Tages" localSheetId="20" hidden="1">{"Tages_D",#N/A,FALSE,"Tagesbericht";"Tages_PL",#N/A,FALSE,"Tagesbericht"}</definedName>
    <definedName name="wrg.Tages" localSheetId="18" hidden="1">{"Tages_D",#N/A,FALSE,"Tagesbericht";"Tages_PL",#N/A,FALSE,"Tagesbericht"}</definedName>
    <definedName name="wrg.Tages" hidden="1">{"Tages_D",#N/A,FALSE,"Tagesbericht";"Tages_PL",#N/A,FALSE,"Tagesbericht"}</definedName>
    <definedName name="wrn" localSheetId="19" hidden="1">{"Roth_All",#N/A,FALSE,"Rothmans KS";"Roth_Tech",#N/A,FALSE,"Rothmans KS";"Roth_Pricing",#N/A,FALSE,"Rothmans KS";"Roth_PerMille",#N/A,FALSE,"Rothmans KS"}</definedName>
    <definedName name="wrn" localSheetId="20" hidden="1">{"Roth_All",#N/A,FALSE,"Rothmans KS";"Roth_Tech",#N/A,FALSE,"Rothmans KS";"Roth_Pricing",#N/A,FALSE,"Rothmans KS";"Roth_PerMille",#N/A,FALSE,"Rothmans KS"}</definedName>
    <definedName name="wrn" localSheetId="18"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9" hidden="1">{"AS",#N/A,FALSE,"Dec_BS";"LIAB",#N/A,FALSE,"Dec_BS"}</definedName>
    <definedName name="wrn." localSheetId="20" hidden="1">{"AS",#N/A,FALSE,"Dec_BS";"LIAB",#N/A,FALSE,"Dec_BS"}</definedName>
    <definedName name="wrn." localSheetId="18" hidden="1">{"AS",#N/A,FALSE,"Dec_BS";"LIAB",#N/A,FALSE,"Dec_BS"}</definedName>
    <definedName name="wrn." hidden="1">{"AS",#N/A,FALSE,"Dec_BS";"LIAB",#N/A,FALSE,"Dec_BS"}</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9" hidden="1">{#N/A,#N/A,FALSE,"AB1";#N/A,#N/A,FALSE,"AB2";#N/A,#N/A,FALSE,"AB2A";#N/A,#N/A,FALSE,"AB2B";#N/A,#N/A,FALSE,"AB3";#N/A,#N/A,FALSE,"AB4";#N/A,#N/A,FALSE,"AB5";#N/A,#N/A,FALSE,"AB6";#N/A,#N/A,FALSE,"AB7";#N/A,#N/A,FALSE,"AB10";#N/A,#N/A,FALSE,"AB10A";#N/A,#N/A,FALSE,"AB3Q";#N/A,#N/A,FALSE,"AB1Q";#N/A,#N/A,FALSE,"AB2Q"}</definedName>
    <definedName name="wrn.AB._.forms." localSheetId="20" hidden="1">{#N/A,#N/A,FALSE,"AB1";#N/A,#N/A,FALSE,"AB2";#N/A,#N/A,FALSE,"AB2A";#N/A,#N/A,FALSE,"AB2B";#N/A,#N/A,FALSE,"AB3";#N/A,#N/A,FALSE,"AB4";#N/A,#N/A,FALSE,"AB5";#N/A,#N/A,FALSE,"AB6";#N/A,#N/A,FALSE,"AB7";#N/A,#N/A,FALSE,"AB10";#N/A,#N/A,FALSE,"AB10A";#N/A,#N/A,FALSE,"AB3Q";#N/A,#N/A,FALSE,"AB1Q";#N/A,#N/A,FALSE,"AB2Q"}</definedName>
    <definedName name="wrn.AB._.forms." localSheetId="18"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9" hidden="1">{"Exp",#N/A,FALSE,"Admin";"Sal",#N/A,FALSE,"Admin";"Sum",#N/A,FALSE,"Admin"}</definedName>
    <definedName name="wrn.Admin." localSheetId="20" hidden="1">{"Exp",#N/A,FALSE,"Admin";"Sal",#N/A,FALSE,"Admin";"Sum",#N/A,FALSE,"Admin"}</definedName>
    <definedName name="wrn.Admin." localSheetId="18" hidden="1">{"Exp",#N/A,FALSE,"Admin";"Sal",#N/A,FALSE,"Admin";"Sum",#N/A,FALSE,"Admin"}</definedName>
    <definedName name="wrn.Admin." hidden="1">{"Exp",#N/A,FALSE,"Admin";"Sal",#N/A,FALSE,"Admin";"Sum",#N/A,FALSE,"Admin"}</definedName>
    <definedName name="wrn.Aging._.and._.Trend._.Analysis." localSheetId="19" hidden="1">{#N/A,#N/A,FALSE,"Aging Summary";#N/A,#N/A,FALSE,"Ratio Analysis";#N/A,#N/A,FALSE,"Test 120 Day Accts";#N/A,#N/A,FALSE,"Tickmarks"}</definedName>
    <definedName name="wrn.Aging._.and._.Trend._.Analysis." localSheetId="20" hidden="1">{#N/A,#N/A,FALSE,"Aging Summary";#N/A,#N/A,FALSE,"Ratio Analysis";#N/A,#N/A,FALSE,"Test 120 Day Accts";#N/A,#N/A,FALSE,"Tickmarks"}</definedName>
    <definedName name="wrn.Aging._.and._.Trend._.Analysis." localSheetId="18"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localSheetId="20" hidden="1">{#N/A,#N/A,FALSE,"Aging Summary";#N/A,#N/A,FALSE,"Ratio Analysis";#N/A,#N/A,FALSE,"Test 120 Day Accts";#N/A,#N/A,FALSE,"Tickmarks"}</definedName>
    <definedName name="wrn.aging._.and._.Trend._.Analysis1" localSheetId="18"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8" hidden="1">{"Ì1",#N/A,FALSE,"Äîáû÷à";"Ì2",#N/A,FALSE,"Äîáû÷à";"Ì3",#N/A,FALSE,"Äîáû÷à";"Ì4",#N/A,FALSE,"Äîáû÷à"}</definedName>
    <definedName name="wrn.Äîáû÷à." hidden="1">{"Ì1",#N/A,FALSE,"Äîáû÷à";"Ì2",#N/A,FALSE,"Äîáû÷à";"Ì3",#N/A,FALSE,"Äîáû÷à";"Ì4",#N/A,FALSE,"Äîáû÷à"}</definedName>
    <definedName name="wrn.alco." localSheetId="19" hidden="1">{#N/A,#N/A,FALSE,"ALCO SK";#N/A,#N/A,FALSE,"ALCO RG";#N/A,#N/A,FALSE,"ALCO SK BC";#N/A,#N/A,FALSE,"ALCO RG BC";#N/A,#N/A,FALSE,"VALY SK";#N/A,#N/A,FALSE,"VALY RG"}</definedName>
    <definedName name="wrn.alco." localSheetId="20" hidden="1">{#N/A,#N/A,FALSE,"ALCO SK";#N/A,#N/A,FALSE,"ALCO RG";#N/A,#N/A,FALSE,"ALCO SK BC";#N/A,#N/A,FALSE,"ALCO RG BC";#N/A,#N/A,FALSE,"VALY SK";#N/A,#N/A,FALSE,"VALY RG"}</definedName>
    <definedName name="wrn.alco." localSheetId="18"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9" hidden="1">{#N/A,#N/A,FALSE,"IS-BS MAR"}</definedName>
    <definedName name="wrn.alina." localSheetId="20" hidden="1">{#N/A,#N/A,FALSE,"IS-BS MAR"}</definedName>
    <definedName name="wrn.alina." localSheetId="18" hidden="1">{#N/A,#N/A,FALSE,"IS-BS MAR"}</definedName>
    <definedName name="wrn.alina." hidden="1">{#N/A,#N/A,FALSE,"IS-BS MAR"}</definedName>
    <definedName name="wrn.Alison._.revsd." localSheetId="19" hidden="1">{#N/A,#N/A,TRUE,"Title Page";#N/A,#N/A,TRUE,"New Page 1";#N/A,#N/A,TRUE,"New Page 2a";#N/A,#N/A,TRUE,"New Page 3";#N/A,#N/A,TRUE,"New Page 4"}</definedName>
    <definedName name="wrn.Alison._.revsd." localSheetId="20" hidden="1">{#N/A,#N/A,TRUE,"Title Page";#N/A,#N/A,TRUE,"New Page 1";#N/A,#N/A,TRUE,"New Page 2a";#N/A,#N/A,TRUE,"New Page 3";#N/A,#N/A,TRUE,"New Page 4"}</definedName>
    <definedName name="wrn.Alison._.revsd." localSheetId="18"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9" hidden="1">{#N/A,#N/A,FALSE,"Stats";#N/A,#N/A,FALSE,"$ ACS";#N/A,#N/A,FALSE,"$ P&amp;L";#N/A,#N/A,FALSE,"$ BS";#N/A,#N/A,FALSE,"$ CF";#N/A,#N/A,FALSE,"£ P&amp;L";#N/A,#N/A,FALSE,"£ BS";#N/A,#N/A,FALSE,"£ CF"}</definedName>
    <definedName name="wrn.All." localSheetId="20" hidden="1">{#N/A,#N/A,FALSE,"Stats";#N/A,#N/A,FALSE,"$ ACS";#N/A,#N/A,FALSE,"$ P&amp;L";#N/A,#N/A,FALSE,"$ BS";#N/A,#N/A,FALSE,"$ CF";#N/A,#N/A,FALSE,"£ P&amp;L";#N/A,#N/A,FALSE,"£ BS";#N/A,#N/A,FALSE,"£ CF"}</definedName>
    <definedName name="wrn.All." localSheetId="18"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8"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9" hidden="1">{#N/A,#N/A,FALSE,"6405";#N/A,#N/A,FALSE,"6406";#N/A,#N/A,FALSE,"6409";#N/A,#N/A,FALSE,"6425";#N/A,#N/A,FALSE,"6426";#N/A,#N/A,FALSE,"6427";#N/A,#N/A,FALSE,"6440";#N/A,#N/A,FALSE,"6441";#N/A,#N/A,FALSE,"6442";#N/A,#N/A,FALSE,"6443"}</definedName>
    <definedName name="wrn.All._.Sheets." localSheetId="20" hidden="1">{#N/A,#N/A,FALSE,"6405";#N/A,#N/A,FALSE,"6406";#N/A,#N/A,FALSE,"6409";#N/A,#N/A,FALSE,"6425";#N/A,#N/A,FALSE,"6426";#N/A,#N/A,FALSE,"6427";#N/A,#N/A,FALSE,"6440";#N/A,#N/A,FALSE,"6441";#N/A,#N/A,FALSE,"6442";#N/A,#N/A,FALSE,"6443"}</definedName>
    <definedName name="wrn.All._.Sheets." localSheetId="18"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9" hidden="1">{#N/A,#N/A,FALSE,"Legal Entities";#N/A,#N/A,FALSE,"Departments";#N/A,#N/A,FALSE,"Chart of Accounts"}</definedName>
    <definedName name="wrn.All._.Three._.Sheets." localSheetId="20" hidden="1">{#N/A,#N/A,FALSE,"Legal Entities";#N/A,#N/A,FALSE,"Departments";#N/A,#N/A,FALSE,"Chart of Accounts"}</definedName>
    <definedName name="wrn.All._.Three._.Sheets." localSheetId="18" hidden="1">{#N/A,#N/A,FALSE,"Legal Entities";#N/A,#N/A,FALSE,"Departments";#N/A,#N/A,FALSE,"Chart of Accounts"}</definedName>
    <definedName name="wrn.All._.Three._.Sheets." hidden="1">{#N/A,#N/A,FALSE,"Legal Entities";#N/A,#N/A,FALSE,"Departments";#N/A,#N/A,FALSE,"Chart of Accounts"}</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9" hidden="1">{"Mktg",#N/A,FALSE,"Ana_BK";"Sal",#N/A,FALSE,"Ana_BK";"Trvl",#N/A,FALSE,"Ana_BK";"Trng",#N/A,FALSE,"Ana_BK";"Prod",#N/A,FALSE,"Ana_BK";"Cons",#N/A,FALSE,"Ana_BK";"Con1",#N/A,FALSE,"Ana_BK"}</definedName>
    <definedName name="wrn.Ana." localSheetId="20" hidden="1">{"Mktg",#N/A,FALSE,"Ana_BK";"Sal",#N/A,FALSE,"Ana_BK";"Trvl",#N/A,FALSE,"Ana_BK";"Trng",#N/A,FALSE,"Ana_BK";"Prod",#N/A,FALSE,"Ana_BK";"Cons",#N/A,FALSE,"Ana_BK";"Con1",#N/A,FALSE,"Ana_BK"}</definedName>
    <definedName name="wrn.Ana." localSheetId="18"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localSheetId="20" hidden="1">{"Mktg",#N/A,FALSE,"Ana_BK";"Sal",#N/A,FALSE,"Ana_BK";"Trvl",#N/A,FALSE,"Ana_BK";"Trng",#N/A,FALSE,"Ana_BK";"Prod",#N/A,FALSE,"Ana_BK";"Cons",#N/A,FALSE,"Ana_BK";"Con1",#N/A,FALSE,"Ana_BK"}</definedName>
    <definedName name="wrn.ana.1" localSheetId="18"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9" hidden="1">{#N/A,#N/A,FALSE,"KCost-DM"}</definedName>
    <definedName name="wrn.anexa1." localSheetId="20" hidden="1">{#N/A,#N/A,FALSE,"KCost-DM"}</definedName>
    <definedName name="wrn.anexa1." localSheetId="18" hidden="1">{#N/A,#N/A,FALSE,"KCost-DM"}</definedName>
    <definedName name="wrn.anexa1." hidden="1">{#N/A,#N/A,FALSE,"KCost-DM"}</definedName>
    <definedName name="wrn.anexa14." localSheetId="19" hidden="1">{#N/A,#N/A,FALSE,"Cost-";#N/A,#N/A,FALSE,"Cost+"}</definedName>
    <definedName name="wrn.anexa14." localSheetId="20" hidden="1">{#N/A,#N/A,FALSE,"Cost-";#N/A,#N/A,FALSE,"Cost+"}</definedName>
    <definedName name="wrn.anexa14." localSheetId="18" hidden="1">{#N/A,#N/A,FALSE,"Cost-";#N/A,#N/A,FALSE,"Cost+"}</definedName>
    <definedName name="wrn.anexa14." hidden="1">{#N/A,#N/A,FALSE,"Cost-";#N/A,#N/A,FALSE,"Cost+"}</definedName>
    <definedName name="wrn.anexa15." localSheetId="19" hidden="1">{#N/A,#N/A,FALSE,"Sale-";#N/A,#N/A,FALSE,"Sale+"}</definedName>
    <definedName name="wrn.anexa15." localSheetId="20" hidden="1">{#N/A,#N/A,FALSE,"Sale-";#N/A,#N/A,FALSE,"Sale+"}</definedName>
    <definedName name="wrn.anexa15." localSheetId="18" hidden="1">{#N/A,#N/A,FALSE,"Sale-";#N/A,#N/A,FALSE,"Sale+"}</definedName>
    <definedName name="wrn.anexa15." hidden="1">{#N/A,#N/A,FALSE,"Sale-";#N/A,#N/A,FALSE,"Sale+"}</definedName>
    <definedName name="wrn.anexa16." localSheetId="19" hidden="1">{#N/A,#N/A,FALSE,"FinPl"}</definedName>
    <definedName name="wrn.anexa16." localSheetId="20" hidden="1">{#N/A,#N/A,FALSE,"FinPl"}</definedName>
    <definedName name="wrn.anexa16." localSheetId="18" hidden="1">{#N/A,#N/A,FALSE,"FinPl"}</definedName>
    <definedName name="wrn.anexa16." hidden="1">{#N/A,#N/A,FALSE,"FinPl"}</definedName>
    <definedName name="wrn.anexa17." localSheetId="19" hidden="1">{#N/A,#N/A,FALSE,"Amortization Table"}</definedName>
    <definedName name="wrn.anexa17." localSheetId="20" hidden="1">{#N/A,#N/A,FALSE,"Amortization Table"}</definedName>
    <definedName name="wrn.anexa17." localSheetId="18" hidden="1">{#N/A,#N/A,FALSE,"Amortization Table"}</definedName>
    <definedName name="wrn.anexa17." hidden="1">{#N/A,#N/A,FALSE,"Amortization Table"}</definedName>
    <definedName name="wrn.anexa18." localSheetId="19" hidden="1">{#N/A,#N/A,FALSE,"IncPr";#N/A,#N/A,FALSE,"InCoE"}</definedName>
    <definedName name="wrn.anexa18." localSheetId="20" hidden="1">{#N/A,#N/A,FALSE,"IncPr";#N/A,#N/A,FALSE,"InCoE"}</definedName>
    <definedName name="wrn.anexa18." localSheetId="18" hidden="1">{#N/A,#N/A,FALSE,"IncPr";#N/A,#N/A,FALSE,"InCoE"}</definedName>
    <definedName name="wrn.anexa18." hidden="1">{#N/A,#N/A,FALSE,"IncPr";#N/A,#N/A,FALSE,"InCoE"}</definedName>
    <definedName name="wrn.anexa19." localSheetId="19" hidden="1">{#N/A,#N/A,FALSE,"FRR";#N/A,#N/A,FALSE,"ERR"}</definedName>
    <definedName name="wrn.anexa19." localSheetId="20" hidden="1">{#N/A,#N/A,FALSE,"FRR";#N/A,#N/A,FALSE,"ERR"}</definedName>
    <definedName name="wrn.anexa19." localSheetId="18" hidden="1">{#N/A,#N/A,FALSE,"FRR";#N/A,#N/A,FALSE,"ERR"}</definedName>
    <definedName name="wrn.anexa19." hidden="1">{#N/A,#N/A,FALSE,"FRR";#N/A,#N/A,FALSE,"ERR"}</definedName>
    <definedName name="wrn.anexa2." localSheetId="19" hidden="1">{#N/A,#N/A,FALSE,"DeprTabl Rom"}</definedName>
    <definedName name="wrn.anexa2." localSheetId="20" hidden="1">{#N/A,#N/A,FALSE,"DeprTabl Rom"}</definedName>
    <definedName name="wrn.anexa2." localSheetId="18" hidden="1">{#N/A,#N/A,FALSE,"DeprTabl Rom"}</definedName>
    <definedName name="wrn.anexa2." hidden="1">{#N/A,#N/A,FALSE,"DeprTabl Rom"}</definedName>
    <definedName name="wrn.anexa21." localSheetId="19" hidden="1">{#N/A,#N/A,FALSE,"P&amp;L";#N/A,#N/A,FALSE,"BS";#N/A,#N/A,FALSE,"CF"}</definedName>
    <definedName name="wrn.anexa21." localSheetId="20" hidden="1">{#N/A,#N/A,FALSE,"P&amp;L";#N/A,#N/A,FALSE,"BS";#N/A,#N/A,FALSE,"CF"}</definedName>
    <definedName name="wrn.anexa21." localSheetId="18" hidden="1">{#N/A,#N/A,FALSE,"P&amp;L";#N/A,#N/A,FALSE,"BS";#N/A,#N/A,FALSE,"CF"}</definedName>
    <definedName name="wrn.anexa21." hidden="1">{#N/A,#N/A,FALSE,"P&amp;L";#N/A,#N/A,FALSE,"BS";#N/A,#N/A,FALSE,"CF"}</definedName>
    <definedName name="wrn.anexa22." localSheetId="19" hidden="1">{#N/A,#N/A,FALSE,"Ratio"}</definedName>
    <definedName name="wrn.anexa22." localSheetId="20" hidden="1">{#N/A,#N/A,FALSE,"Ratio"}</definedName>
    <definedName name="wrn.anexa22." localSheetId="18" hidden="1">{#N/A,#N/A,FALSE,"Ratio"}</definedName>
    <definedName name="wrn.anexa22." hidden="1">{#N/A,#N/A,FALSE,"Ratio"}</definedName>
    <definedName name="wrn.anexa23." localSheetId="19" hidden="1">{#N/A,#N/A,FALSE,"Forex"}</definedName>
    <definedName name="wrn.anexa23." localSheetId="20" hidden="1">{#N/A,#N/A,FALSE,"Forex"}</definedName>
    <definedName name="wrn.anexa23." localSheetId="18" hidden="1">{#N/A,#N/A,FALSE,"Forex"}</definedName>
    <definedName name="wrn.anexa23." hidden="1">{#N/A,#N/A,FALSE,"Forex"}</definedName>
    <definedName name="wrn.anexa26." localSheetId="19" hidden="1">{#N/A,#N/A,FALSE,"SAnFRR";#N/A,#N/A,FALSE,"SAnERR"}</definedName>
    <definedName name="wrn.anexa26." localSheetId="20" hidden="1">{#N/A,#N/A,FALSE,"SAnFRR";#N/A,#N/A,FALSE,"SAnERR"}</definedName>
    <definedName name="wrn.anexa26." localSheetId="18" hidden="1">{#N/A,#N/A,FALSE,"SAnFRR";#N/A,#N/A,FALSE,"SAnERR"}</definedName>
    <definedName name="wrn.anexa26." hidden="1">{#N/A,#N/A,FALSE,"SAnFRR";#N/A,#N/A,FALSE,"SAnERR"}</definedName>
    <definedName name="wrn.anexa3." localSheetId="19" hidden="1">{#N/A,#N/A,FALSE,"KCost"}</definedName>
    <definedName name="wrn.anexa3." localSheetId="20" hidden="1">{#N/A,#N/A,FALSE,"KCost"}</definedName>
    <definedName name="wrn.anexa3." localSheetId="18" hidden="1">{#N/A,#N/A,FALSE,"KCost"}</definedName>
    <definedName name="wrn.anexa3." hidden="1">{#N/A,#N/A,FALSE,"KCost"}</definedName>
    <definedName name="wrn.application." localSheetId="18"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9" hidden="1">{"Exp",#N/A,FALSE,"Aquisitions";"Sal",#N/A,FALSE,"Aquisitions";"Sum",#N/A,FALSE,"Aquisitions"}</definedName>
    <definedName name="wrn.Aqn." localSheetId="20" hidden="1">{"Exp",#N/A,FALSE,"Aquisitions";"Sal",#N/A,FALSE,"Aquisitions";"Sum",#N/A,FALSE,"Aquisitions"}</definedName>
    <definedName name="wrn.Aqn." localSheetId="18" hidden="1">{"Exp",#N/A,FALSE,"Aquisitions";"Sal",#N/A,FALSE,"Aquisitions";"Sum",#N/A,FALSE,"Aquisitions"}</definedName>
    <definedName name="wrn.Aqn." hidden="1">{"Exp",#N/A,FALSE,"Aquisitions";"Sal",#N/A,FALSE,"Aquisitions";"Sum",#N/A,FALSE,"Aquisitions"}</definedName>
    <definedName name="wrn.Asia._.Total._.Variance." localSheetId="19" hidden="1">{#N/A,#N/A,FALSE,"Asia"}</definedName>
    <definedName name="wrn.Asia._.Total._.Variance." localSheetId="20" hidden="1">{#N/A,#N/A,FALSE,"Asia"}</definedName>
    <definedName name="wrn.Asia._.Total._.Variance." localSheetId="18" hidden="1">{#N/A,#N/A,FALSE,"Asia"}</definedName>
    <definedName name="wrn.Asia._.Total._.Variance." hidden="1">{#N/A,#N/A,FALSE,"Asia"}</definedName>
    <definedName name="wrn.BALANTA." localSheetId="19" hidden="1">{#N/A,#N/A,FALSE,"Balanta";#N/A,#N/A,FALSE,"Balanta"}</definedName>
    <definedName name="wrn.BALANTA." localSheetId="20" hidden="1">{#N/A,#N/A,FALSE,"Balanta";#N/A,#N/A,FALSE,"Balanta"}</definedName>
    <definedName name="wrn.BALANTA." localSheetId="18" hidden="1">{#N/A,#N/A,FALSE,"Balanta";#N/A,#N/A,FALSE,"Balanta"}</definedName>
    <definedName name="wrn.BALANTA." hidden="1">{#N/A,#N/A,FALSE,"Balanta";#N/A,#N/A,FALSE,"Balanta"}</definedName>
    <definedName name="wrn.Base." localSheetId="18" hidden="1">{"Base_Economics",#N/A,FALSE,"BP Amoco Summary";"Base_MOD_CashFlows",#N/A,FALSE,"BP Amoco Summary"}</definedName>
    <definedName name="wrn.Base." hidden="1">{"Base_Economics",#N/A,FALSE,"BP Amoco Summary";"Base_MOD_CashFlows",#N/A,FALSE,"BP Amoco Summary"}</definedName>
    <definedName name="wrn.Belegschaftsbericht." localSheetId="18"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9" hidden="1">{#N/A,#N/A,FALSE,"JA-deck";#N/A,#N/A,FALSE,"JA-inhv";#N/A,#N/A,FALSE,"JA-auftrag";#N/A,#N/A,FALSE,"JA-recht";#N/A,#N/A,FALSE,"JA-steuer";#N/A,#N/A,FALSE,"BILANZ";#N/A,#N/A,FALSE,"GUV";#N/A,#N/A,FALSE,"ANLAGEN";#N/A,#N/A,FALSE,"I.ANH";#N/A,#N/A,FALSE,"ERLBIL";#N/A,#N/A,FALSE,"ERLGUV";#N/A,#N/A,FALSE,"IV.ANH"}</definedName>
    <definedName name="wrn.Bilanz." localSheetId="20" hidden="1">{#N/A,#N/A,FALSE,"JA-deck";#N/A,#N/A,FALSE,"JA-inhv";#N/A,#N/A,FALSE,"JA-auftrag";#N/A,#N/A,FALSE,"JA-recht";#N/A,#N/A,FALSE,"JA-steuer";#N/A,#N/A,FALSE,"BILANZ";#N/A,#N/A,FALSE,"GUV";#N/A,#N/A,FALSE,"ANLAGEN";#N/A,#N/A,FALSE,"I.ANH";#N/A,#N/A,FALSE,"ERLBIL";#N/A,#N/A,FALSE,"ERLGUV";#N/A,#N/A,FALSE,"IV.ANH"}</definedName>
    <definedName name="wrn.Bilanz." localSheetId="18"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20"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8"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20"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8"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8" hidden="1">{#N/A,#N/A,FALSE,"F_Plan";#N/A,#N/A,FALSE,"Parameter"}</definedName>
    <definedName name="wrn.BPlan." hidden="1">{#N/A,#N/A,FALSE,"F_Plan";#N/A,#N/A,FALSE,"Parameter"}</definedName>
    <definedName name="wrn.BS." localSheetId="19" hidden="1">{"AS",#N/A,FALSE,"Dec_BS";"LIAB",#N/A,FALSE,"Dec_BS"}</definedName>
    <definedName name="wrn.BS." localSheetId="20" hidden="1">{"AS",#N/A,FALSE,"Dec_BS";"LIAB",#N/A,FALSE,"Dec_BS"}</definedName>
    <definedName name="wrn.BS." localSheetId="18" hidden="1">{"AS",#N/A,FALSE,"Dec_BS";"LIAB",#N/A,FALSE,"Dec_BS"}</definedName>
    <definedName name="wrn.BS." hidden="1">{"AS",#N/A,FALSE,"Dec_BS";"LIAB",#N/A,FALSE,"Dec_BS"}</definedName>
    <definedName name="wrn.BS.1" localSheetId="19" hidden="1">{"AS",#N/A,FALSE,"Dec_BS";"LIAB",#N/A,FALSE,"Dec_BS"}</definedName>
    <definedName name="wrn.BS.1" localSheetId="20" hidden="1">{"AS",#N/A,FALSE,"Dec_BS";"LIAB",#N/A,FALSE,"Dec_BS"}</definedName>
    <definedName name="wrn.BS.1" localSheetId="18" hidden="1">{"AS",#N/A,FALSE,"Dec_BS";"LIAB",#N/A,FALSE,"Dec_BS"}</definedName>
    <definedName name="wrn.BS.1" hidden="1">{"AS",#N/A,FALSE,"Dec_BS";"LIAB",#N/A,FALSE,"Dec_BS"}</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9" hidden="1">{"Cumm_TH",#N/A,FALSE,"IS";"BS_TH",#N/A,FALSE,"98_B_BS";"Cumm_TH",#N/A,FALSE,"98_B_CF"}</definedName>
    <definedName name="wrn.Budget." localSheetId="20" hidden="1">{"Cumm_TH",#N/A,FALSE,"IS";"BS_TH",#N/A,FALSE,"98_B_BS";"Cumm_TH",#N/A,FALSE,"98_B_CF"}</definedName>
    <definedName name="wrn.Budget." localSheetId="18" hidden="1">{"Cumm_TH",#N/A,FALSE,"IS";"BS_TH",#N/A,FALSE,"98_B_BS";"Cumm_TH",#N/A,FALSE,"98_B_CF"}</definedName>
    <definedName name="wrn.Budget." hidden="1">{"Cumm_TH",#N/A,FALSE,"IS";"BS_TH",#N/A,FALSE,"98_B_BS";"Cumm_TH",#N/A,FALSE,"98_B_CF"}</definedName>
    <definedName name="wrn.Budget._.draft." localSheetId="19" hidden="1">{#N/A,#N/A,FALSE,"Valsum";#N/A,#N/A,FALSE,"Value";#N/A,#N/A,FALSE,"Tonnes";#N/A,#N/A,FALSE,"PackVal"}</definedName>
    <definedName name="wrn.Budget._.draft." localSheetId="20" hidden="1">{#N/A,#N/A,FALSE,"Valsum";#N/A,#N/A,FALSE,"Value";#N/A,#N/A,FALSE,"Tonnes";#N/A,#N/A,FALSE,"PackVal"}</definedName>
    <definedName name="wrn.Budget._.draft." localSheetId="18" hidden="1">{#N/A,#N/A,FALSE,"Valsum";#N/A,#N/A,FALSE,"Value";#N/A,#N/A,FALSE,"Tonnes";#N/A,#N/A,FALSE,"PackVal"}</definedName>
    <definedName name="wrn.Budget._.draft." hidden="1">{#N/A,#N/A,FALSE,"Valsum";#N/A,#N/A,FALSE,"Value";#N/A,#N/A,FALSE,"Tonnes";#N/A,#N/A,FALSE,"PackVal"}</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20"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8"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9" hidden="1">{#N/A,#N/A,FALSE,"Sum";#N/A,#N/A,FALSE,"P&amp;L";#N/A,#N/A,FALSE,"SAP";#N/A,#N/A,FALSE,"Strap";#N/A,#N/A,FALSE,"B-S";#N/A,#N/A,FALSE,"C-F";#N/A,#N/A,FALSE,"MAT"}</definedName>
    <definedName name="wrn.Budget._.Pack." localSheetId="20" hidden="1">{#N/A,#N/A,FALSE,"Sum";#N/A,#N/A,FALSE,"P&amp;L";#N/A,#N/A,FALSE,"SAP";#N/A,#N/A,FALSE,"Strap";#N/A,#N/A,FALSE,"B-S";#N/A,#N/A,FALSE,"C-F";#N/A,#N/A,FALSE,"MAT"}</definedName>
    <definedName name="wrn.Budget._.Pack." localSheetId="18"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8" hidden="1">{"Bus_Plan_Sht",#N/A,FALSE,"Bus Plan Sht"}</definedName>
    <definedName name="wrn.Bus._.Plan." hidden="1">{"Bus_Plan_Sht",#N/A,FALSE,"Bus Plan Sht"}</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9" hidden="1">{#N/A,#N/A,FALSE,"Vermögen kurz";#N/A,#N/A,FALSE,"Finanz kurz";#N/A,#N/A,FALSE,"Erfolg";#N/A,#N/A,FALSE,"Kapitalfluß";#N/A,#N/A,FALSE,"KZ nach URG";#N/A,#N/A,FALSE,"Kennzahlen"}</definedName>
    <definedName name="wrn.BWL." localSheetId="20" hidden="1">{#N/A,#N/A,FALSE,"Vermögen kurz";#N/A,#N/A,FALSE,"Finanz kurz";#N/A,#N/A,FALSE,"Erfolg";#N/A,#N/A,FALSE,"Kapitalfluß";#N/A,#N/A,FALSE,"KZ nach URG";#N/A,#N/A,FALSE,"Kennzahlen"}</definedName>
    <definedName name="wrn.BWL." localSheetId="18"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9" hidden="1">{#N/A,#N/A,FALSE,"Grafik Vermögen";#N/A,#N/A,FALSE,"Grafik Finanz";#N/A,#N/A,FALSE,"Grafik Erfolg"}</definedName>
    <definedName name="wrn.BWL._.Grafik." localSheetId="20" hidden="1">{#N/A,#N/A,FALSE,"Grafik Vermögen";#N/A,#N/A,FALSE,"Grafik Finanz";#N/A,#N/A,FALSE,"Grafik Erfolg"}</definedName>
    <definedName name="wrn.BWL._.Grafik." localSheetId="18" hidden="1">{#N/A,#N/A,FALSE,"Grafik Vermögen";#N/A,#N/A,FALSE,"Grafik Finanz";#N/A,#N/A,FALSE,"Grafik Erfolg"}</definedName>
    <definedName name="wrn.BWL._.Grafik." hidden="1">{#N/A,#N/A,FALSE,"Grafik Vermögen";#N/A,#N/A,FALSE,"Grafik Finanz";#N/A,#N/A,FALSE,"Grafik Erfolg"}</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9" hidden="1">{#N/A,#N/A,FALSE,"DI 2 YEAR MASTER SCHEDULE"}</definedName>
    <definedName name="wrn.CapersPlotter." localSheetId="20" hidden="1">{#N/A,#N/A,FALSE,"DI 2 YEAR MASTER SCHEDULE"}</definedName>
    <definedName name="wrn.CapersPlotter." localSheetId="18" hidden="1">{#N/A,#N/A,FALSE,"DI 2 YEAR MASTER SCHEDULE"}</definedName>
    <definedName name="wrn.CapersPlotter." hidden="1">{#N/A,#N/A,FALSE,"DI 2 YEAR MASTER SCHEDULE"}</definedName>
    <definedName name="wrn.CEG._.BMI._.9798." localSheetId="18"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9" hidden="1">{"Quarterly",#N/A,FALSE,"Belgium";"Quarterly",#N/A,FALSE,"France";"Quarterly",#N/A,FALSE,"Germany";"Quarterly",#N/A,FALSE,"Italy";"Quarterly",#N/A,FALSE,"UK"}</definedName>
    <definedName name="wrn.Commission._.Subs." localSheetId="20" hidden="1">{"Quarterly",#N/A,FALSE,"Belgium";"Quarterly",#N/A,FALSE,"France";"Quarterly",#N/A,FALSE,"Germany";"Quarterly",#N/A,FALSE,"Italy";"Quarterly",#N/A,FALSE,"UK"}</definedName>
    <definedName name="wrn.Commission._.Subs." localSheetId="18"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8"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9" hidden="1">{"Mnth_D_YTDA",#N/A,FALSE,"YTD_Calc";"Mnth_D_YTDA",#N/A,FALSE,"YTD_Calc";"YTD_Lei",#N/A,FALSE,"Mnth_Calc";"Mnth_Lei",#N/A,FALSE,"Mnth_Calc";"Diff_M",#N/A,FALSE,"Difference";"Diff_Cumm",#N/A,FALSE,"Difference";"Mnth_D_M",#N/A,FALSE,"Mnth_Calc"}</definedName>
    <definedName name="wrn.Comp." localSheetId="20" hidden="1">{"Mnth_D_YTDA",#N/A,FALSE,"YTD_Calc";"Mnth_D_YTDA",#N/A,FALSE,"YTD_Calc";"YTD_Lei",#N/A,FALSE,"Mnth_Calc";"Mnth_Lei",#N/A,FALSE,"Mnth_Calc";"Diff_M",#N/A,FALSE,"Difference";"Diff_Cumm",#N/A,FALSE,"Difference";"Mnth_D_M",#N/A,FALSE,"Mnth_Calc"}</definedName>
    <definedName name="wrn.Comp." localSheetId="18"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localSheetId="20" hidden="1">{"Mnth_D_YTDA",#N/A,FALSE,"YTD_Calc";"Mnth_D_YTDA",#N/A,FALSE,"YTD_Calc";"YTD_Lei",#N/A,FALSE,"Mnth_Calc";"Mnth_Lei",#N/A,FALSE,"Mnth_Calc";"Diff_M",#N/A,FALSE,"Difference";"Diff_Cumm",#N/A,FALSE,"Difference";"Mnth_D_M",#N/A,FALSE,"Mnth_Calc"}</definedName>
    <definedName name="wrn.Comp.1" localSheetId="18"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9" hidden="1">{"BS_TH",#N/A,FALSE,"MPI_ConsBS_Adj";"Cumm_TH",#N/A,FALSE,"MPI_ConsCF_Adj"}</definedName>
    <definedName name="wrn.Cons_Adj." localSheetId="20" hidden="1">{"BS_TH",#N/A,FALSE,"MPI_ConsBS_Adj";"Cumm_TH",#N/A,FALSE,"MPI_ConsCF_Adj"}</definedName>
    <definedName name="wrn.Cons_Adj." localSheetId="18" hidden="1">{"BS_TH",#N/A,FALSE,"MPI_ConsBS_Adj";"Cumm_TH",#N/A,FALSE,"MPI_ConsCF_Adj"}</definedName>
    <definedName name="wrn.Cons_Adj." hidden="1">{"BS_TH",#N/A,FALSE,"MPI_ConsBS_Adj";"Cumm_TH",#N/A,FALSE,"MPI_ConsCF_Adj"}</definedName>
    <definedName name="wrn.cons_adj.1" localSheetId="19" hidden="1">{"BS_TH",#N/A,FALSE,"MPI_ConsBS_Adj";"Cumm_TH",#N/A,FALSE,"MPI_ConsCF_Adj"}</definedName>
    <definedName name="wrn.cons_adj.1" localSheetId="20" hidden="1">{"BS_TH",#N/A,FALSE,"MPI_ConsBS_Adj";"Cumm_TH",#N/A,FALSE,"MPI_ConsCF_Adj"}</definedName>
    <definedName name="wrn.cons_adj.1" localSheetId="18" hidden="1">{"BS_TH",#N/A,FALSE,"MPI_ConsBS_Adj";"Cumm_TH",#N/A,FALSE,"MPI_ConsCF_Adj"}</definedName>
    <definedName name="wrn.cons_adj.1" hidden="1">{"BS_TH",#N/A,FALSE,"MPI_ConsBS_Adj";"Cumm_TH",#N/A,FALSE,"MPI_ConsCF_Adj"}</definedName>
    <definedName name="wrn.Conservative." localSheetId="19" hidden="1">{#N/A,#N/A,TRUE,"Title Page";#N/A,#N/A,TRUE,"Page 1 C";#N/A,#N/A,TRUE,"Page 2 Standard";#N/A,#N/A,TRUE,"Page 3 C";#N/A,#N/A,TRUE,"Page 4 Standard"}</definedName>
    <definedName name="wrn.Conservative." localSheetId="20" hidden="1">{#N/A,#N/A,TRUE,"Title Page";#N/A,#N/A,TRUE,"Page 1 C";#N/A,#N/A,TRUE,"Page 2 Standard";#N/A,#N/A,TRUE,"Page 3 C";#N/A,#N/A,TRUE,"Page 4 Standard"}</definedName>
    <definedName name="wrn.Conservative." localSheetId="18"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9" hidden="1">{#N/A,#N/A,FALSE,"P&amp;L";#N/A,#N/A,FALSE,"BS";#N/A,#N/A,FALSE,"CF";#N/A,#N/A,FALSE,"Sup";#N/A,#N/A,FALSE,"Cum P&amp;L";#N/A,#N/A,FALSE,"Cum CF"}</definedName>
    <definedName name="wrn.Consolidated._.Accounts." localSheetId="20" hidden="1">{#N/A,#N/A,FALSE,"P&amp;L";#N/A,#N/A,FALSE,"BS";#N/A,#N/A,FALSE,"CF";#N/A,#N/A,FALSE,"Sup";#N/A,#N/A,FALSE,"Cum P&amp;L";#N/A,#N/A,FALSE,"Cum CF"}</definedName>
    <definedName name="wrn.Consolidated._.Accounts." localSheetId="18"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8" hidden="1">{#N/A,#N/A,FALSE,"Contribution Analysis"}</definedName>
    <definedName name="wrn.contribution." hidden="1">{#N/A,#N/A,FALSE,"Contribution Analysis"}</definedName>
    <definedName name="wrn.copeland." localSheetId="19" hidden="1">{#N/A,#N/A,FALSE,"COP CONS SK";#N/A,#N/A,FALSE,"COP CONS RG";#N/A,#N/A,FALSE,"COP CONS SK BC";#N/A,#N/A,FALSE,"COP CONS RG BC";#N/A,#N/A,FALSE,"ALLIANCE SK";#N/A,#N/A,FALSE,"ALLIANCE RG";#N/A,#N/A,FALSE,"CPC SK";#N/A,#N/A,FALSE,"CPC RG"}</definedName>
    <definedName name="wrn.copeland." localSheetId="20" hidden="1">{#N/A,#N/A,FALSE,"COP CONS SK";#N/A,#N/A,FALSE,"COP CONS RG";#N/A,#N/A,FALSE,"COP CONS SK BC";#N/A,#N/A,FALSE,"COP CONS RG BC";#N/A,#N/A,FALSE,"ALLIANCE SK";#N/A,#N/A,FALSE,"ALLIANCE RG";#N/A,#N/A,FALSE,"CPC SK";#N/A,#N/A,FALSE,"CPC RG"}</definedName>
    <definedName name="wrn.copeland." localSheetId="18"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9" hidden="1">{#N/A,#N/A,TRUE,"Cut Rag Tobacco Cost";#N/A,#N/A,TRUE,"Custom Duties Table";#N/A,#N/A,TRUE,"Wrapping Mats";#N/A,#N/A,TRUE,"Summary of TSP";#N/A,#N/A,TRUE,"Cost Saving Initiatives";#N/A,#N/A,TRUE,"Country of Origin Discount"}</definedName>
    <definedName name="wrn.Coplan20022003." localSheetId="20" hidden="1">{#N/A,#N/A,TRUE,"Cut Rag Tobacco Cost";#N/A,#N/A,TRUE,"Custom Duties Table";#N/A,#N/A,TRUE,"Wrapping Mats";#N/A,#N/A,TRUE,"Summary of TSP";#N/A,#N/A,TRUE,"Cost Saving Initiatives";#N/A,#N/A,TRUE,"Country of Origin Discount"}</definedName>
    <definedName name="wrn.Coplan20022003." localSheetId="18"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9" hidden="1">{"ReportTop",#N/A,FALSE,"report top"}</definedName>
    <definedName name="wrn.cotop." localSheetId="20" hidden="1">{"ReportTop",#N/A,FALSE,"report top"}</definedName>
    <definedName name="wrn.cotop." localSheetId="18" hidden="1">{"ReportTop",#N/A,FALSE,"report top"}</definedName>
    <definedName name="wrn.cotop." hidden="1">{"ReportTop",#N/A,FALSE,"report top"}</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8" hidden="1">{"orixcsc",#N/A,FALSE,"ORIX CSC";"orixcsc2",#N/A,FALSE,"ORIX CSC"}</definedName>
    <definedName name="wrn.csc." hidden="1">{"orixcsc",#N/A,FALSE,"ORIX CSC";"orixcsc2",#N/A,FALSE,"ORIX CSC"}</definedName>
    <definedName name="wrn.csc2." localSheetId="18" hidden="1">{#N/A,#N/A,FALSE,"ORIX CSC"}</definedName>
    <definedName name="wrn.csc2." hidden="1">{#N/A,#N/A,FALSE,"ORIX CSC"}</definedName>
    <definedName name="wrn.dcf." localSheetId="18"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8"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20"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8"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9" hidden="1">{"Exp",#N/A,FALSE,"Dir of Prg Off";"Sal",#N/A,FALSE,"Dir of Prg Off";"Sum",#N/A,FALSE,"Dir of Prg Off"}</definedName>
    <definedName name="wrn.Dir._.Of._.Prg._.Off." localSheetId="20" hidden="1">{"Exp",#N/A,FALSE,"Dir of Prg Off";"Sal",#N/A,FALSE,"Dir of Prg Off";"Sum",#N/A,FALSE,"Dir of Prg Off"}</definedName>
    <definedName name="wrn.Dir._.Of._.Prg._.Off." localSheetId="18" hidden="1">{"Exp",#N/A,FALSE,"Dir of Prg Off";"Sal",#N/A,FALSE,"Dir of Prg Off";"Sum",#N/A,FALSE,"Dir of Prg Off"}</definedName>
    <definedName name="wrn.Dir._.Of._.Prg._.Off."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18" hidden="1">{"Exp",#N/A,FALSE,"Dir of Prg Off";"Sal",#N/A,FALSE,"Dir of Prg Off";"Sum",#N/A,FALSE,"Dir of Prg Off"}</definedName>
    <definedName name="wrn.dir._of._.Prg._.off.1"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18" hidden="1">{"Exp",#N/A,FALSE,"Dir of Prg Off";"Sal",#N/A,FALSE,"Dir of Prg Off";"Sum",#N/A,FALSE,"Dir of Prg Off"}</definedName>
    <definedName name="wrn.dir._of._.Prg._.off.1." hidden="1">{"Exp",#N/A,FALSE,"Dir of Prg Off";"Sal",#N/A,FALSE,"Dir of Prg Off";"Sum",#N/A,FALSE,"Dir of Prg Off"}</definedName>
    <definedName name="wrn.DMark." localSheetId="19" hidden="1">{#N/A,#N/A,FALSE,"DM ACS";#N/A,#N/A,FALSE,"DM P&amp;L";#N/A,#N/A,FALSE,"DM BS";#N/A,#N/A,FALSE,"DM CF"}</definedName>
    <definedName name="wrn.DMark." localSheetId="20" hidden="1">{#N/A,#N/A,FALSE,"DM ACS";#N/A,#N/A,FALSE,"DM P&amp;L";#N/A,#N/A,FALSE,"DM BS";#N/A,#N/A,FALSE,"DM CF"}</definedName>
    <definedName name="wrn.DMark." localSheetId="18" hidden="1">{#N/A,#N/A,FALSE,"DM ACS";#N/A,#N/A,FALSE,"DM P&amp;L";#N/A,#N/A,FALSE,"DM BS";#N/A,#N/A,FALSE,"DM CF"}</definedName>
    <definedName name="wrn.DMark." hidden="1">{#N/A,#N/A,FALSE,"DM ACS";#N/A,#N/A,FALSE,"DM P&amp;L";#N/A,#N/A,FALSE,"DM BS";#N/A,#N/A,FALSE,"DM CF"}</definedName>
    <definedName name="wrn.Dollars." localSheetId="19" hidden="1">{#N/A,#N/A,FALSE,"$ ACS";#N/A,#N/A,FALSE,"$ P&amp;L";#N/A,#N/A,FALSE,"$ BS";#N/A,#N/A,FALSE,"$ CF"}</definedName>
    <definedName name="wrn.Dollars." localSheetId="20" hidden="1">{#N/A,#N/A,FALSE,"$ ACS";#N/A,#N/A,FALSE,"$ P&amp;L";#N/A,#N/A,FALSE,"$ BS";#N/A,#N/A,FALSE,"$ CF"}</definedName>
    <definedName name="wrn.Dollars." localSheetId="18" hidden="1">{#N/A,#N/A,FALSE,"$ ACS";#N/A,#N/A,FALSE,"$ P&amp;L";#N/A,#N/A,FALSE,"$ BS";#N/A,#N/A,FALSE,"$ CF"}</definedName>
    <definedName name="wrn.Dollars." hidden="1">{#N/A,#N/A,FALSE,"$ ACS";#N/A,#N/A,FALSE,"$ P&amp;L";#N/A,#N/A,FALSE,"$ BS";#N/A,#N/A,FALSE,"$ CF"}</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localSheetId="20" hidden="1">{#N/A,#N/A,TRUE,"Total Portfolio Greece";#N/A,#N/A,TRUE,"Consumer Loans";#N/A,#N/A,TRUE,"Auto Moto Loans";#N/A,#N/A,TRUE,"Issuing Business";#N/A,#N/A,TRUE,"Acquiring Business";#N/A,#N/A,TRUE,"Commission Analysis"}</definedName>
    <definedName name="wrn.Draft._.Monthly._.Results." localSheetId="18"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8" hidden="1">{#N/A,#N/A,TRUE,"5.2 LIVRARI (TROL)-BURO"}</definedName>
    <definedName name="wrn.druck14." hidden="1">{#N/A,#N/A,TRUE,"5.2 LIVRARI (TROL)-BURO"}</definedName>
    <definedName name="wrn.Edutainment._.Priority._.List." localSheetId="19" hidden="1">{#N/A,#N/A,FALSE,"DI 2 YEAR MASTER SCHEDULE"}</definedName>
    <definedName name="wrn.Edutainment._.Priority._.List." localSheetId="20" hidden="1">{#N/A,#N/A,FALSE,"DI 2 YEAR MASTER SCHEDULE"}</definedName>
    <definedName name="wrn.Edutainment._.Priority._.List." localSheetId="18" hidden="1">{#N/A,#N/A,FALSE,"DI 2 YEAR MASTER SCHEDULE"}</definedName>
    <definedName name="wrn.Edutainment._.Priority._.List." hidden="1">{#N/A,#N/A,FALSE,"DI 2 YEAR MASTER SCHEDULE"}</definedName>
    <definedName name="wrn.ehmd." localSheetId="19" hidden="1">{#N/A,#N/A,FALSE,"EHMD SK";#N/A,#N/A,FALSE,"EHMD RG"}</definedName>
    <definedName name="wrn.ehmd." localSheetId="20" hidden="1">{#N/A,#N/A,FALSE,"EHMD SK";#N/A,#N/A,FALSE,"EHMD RG"}</definedName>
    <definedName name="wrn.ehmd." localSheetId="18" hidden="1">{#N/A,#N/A,FALSE,"EHMD SK";#N/A,#N/A,FALSE,"EHMD RG"}</definedName>
    <definedName name="wrn.ehmd." hidden="1">{#N/A,#N/A,FALSE,"EHMD SK";#N/A,#N/A,FALSE,"EHMD RG"}</definedName>
    <definedName name="wrn.Ergebnisbericht._.Hellma." localSheetId="19" hidden="1">{#N/A,#N/A,FALSE,"Inhalt";#N/A,#N/A,FALSE,"Kommentar";#N/A,#N/A,FALSE,"Ergebnisrechnung";#N/A,#N/A,FALSE,"Umsatz";#N/A,#N/A,FALSE,"Bilanz"}</definedName>
    <definedName name="wrn.Ergebnisbericht._.Hellma." localSheetId="20" hidden="1">{#N/A,#N/A,FALSE,"Inhalt";#N/A,#N/A,FALSE,"Kommentar";#N/A,#N/A,FALSE,"Ergebnisrechnung";#N/A,#N/A,FALSE,"Umsatz";#N/A,#N/A,FALSE,"Bilanz"}</definedName>
    <definedName name="wrn.Ergebnisbericht._.Hellma." localSheetId="18"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9" hidden="1">{#N/A,#N/A,FALSE,"Inhalt";#N/A,#N/A,FALSE,"Kommentar";#N/A,#N/A,FALSE,"Ergebnisrechnung";#N/A,#N/A,FALSE,"Umsatz"}</definedName>
    <definedName name="wrn.Ergebnisbericht._.Marietta." localSheetId="20" hidden="1">{#N/A,#N/A,FALSE,"Inhalt";#N/A,#N/A,FALSE,"Kommentar";#N/A,#N/A,FALSE,"Ergebnisrechnung";#N/A,#N/A,FALSE,"Umsatz"}</definedName>
    <definedName name="wrn.Ergebnisbericht._.Marietta." localSheetId="18"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9" hidden="1">{#N/A,#N/A,FALSE,"ERLBIL";#N/A,#N/A,FALSE,"ERLGUV"}</definedName>
    <definedName name="wrn.Erläuterungen." localSheetId="20" hidden="1">{#N/A,#N/A,FALSE,"ERLBIL";#N/A,#N/A,FALSE,"ERLGUV"}</definedName>
    <definedName name="wrn.Erläuterungen." localSheetId="18" hidden="1">{#N/A,#N/A,FALSE,"ERLBIL";#N/A,#N/A,FALSE,"ERLGUV"}</definedName>
    <definedName name="wrn.Erläuterungen." hidden="1">{#N/A,#N/A,FALSE,"ERLBIL";#N/A,#N/A,FALSE,"ERLGUV"}</definedName>
    <definedName name="wrn.Estimated._.Tax._.Payment." localSheetId="19" hidden="1">{"FSC Cons",#N/A,FALSE,"FSC Cons";"Cisco",#N/A,FALSE,"Cisco";#N/A,#N/A,FALSE,"FY97 YTD"}</definedName>
    <definedName name="wrn.Estimated._.Tax._.Payment." localSheetId="20" hidden="1">{"FSC Cons",#N/A,FALSE,"FSC Cons";"Cisco",#N/A,FALSE,"Cisco";#N/A,#N/A,FALSE,"FY97 YTD"}</definedName>
    <definedName name="wrn.Estimated._.Tax._.Payment." localSheetId="18" hidden="1">{"FSC Cons",#N/A,FALSE,"FSC Cons";"Cisco",#N/A,FALSE,"Cisco";#N/A,#N/A,FALSE,"FY97 YTD"}</definedName>
    <definedName name="wrn.Estimated._.Tax._.Payment." hidden="1">{"FSC Cons",#N/A,FALSE,"FSC Cons";"Cisco",#N/A,FALSE,"Cisco";#N/A,#N/A,FALSE,"FY97 YTD"}</definedName>
    <definedName name="wrn.Eurofinance91125." localSheetId="18" hidden="1">{#N/A,#N/A,TRUE,"Fields";#N/A,#N/A,TRUE,"Sens"}</definedName>
    <definedName name="wrn.Eurofinance91125." hidden="1">{#N/A,#N/A,TRUE,"Fields";#N/A,#N/A,TRUE,"Sens"}</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localSheetId="20" hidden="1">{"Sum_Ex",#N/A,FALSE,"Slides";"Tan",#N/A,FALSE,"Slides";"Intan",#N/A,FALSE,"Slides";"TVB_K",#N/A,FALSE,"Slides";"TVB_TAN_O",#N/A,FALSE,"Slides";"TVB_Int",#N/A,FALSE,"Slides";"BCST",#N/A,FALSE,"Broadcast equipment  (2)";"Tech_Eq",#N/A,FALSE,"Slide_Tec_Eq";"CONST",#N/A,FALSE,"Slide_construction"}</definedName>
    <definedName name="wrn.Exec." localSheetId="18"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9" hidden="1">{"IS_LCL_TV",#N/A,FALSE,"IS_Disc";"IS_TV_BUC",#N/A,FALSE,"IS_Disc";"IS_PRO_FM_BUC",#N/A,FALSE,"IS_Disc";"IS_PRO_NW",#N/A,FALSE,"IS_Disc"}</definedName>
    <definedName name="wrn.exec_IS" localSheetId="20"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20"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9" hidden="1">{"IS_New",#N/A,FALSE,"SLIDES_New";"IS_PRO_TV_2",#N/A,FALSE,"IS_New";"IS_LCL_NEW",#N/A,FALSE,"IS_New";"IS_NWR_NEW",#N/A,FALSE,"IS_New";"IS_PRO_CSC",#N/A,FALSE,"IS_New";"IS_PRO_INFO",#N/A,FALSE,"IS_New"}</definedName>
    <definedName name="wrn.exec_new" localSheetId="20"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20"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localSheetId="20" hidden="1">{"Sal",#N/A,FALSE,"Ana_BK";"B_E",#N/A,FALSE,"Ana_BK_1";"Prod",#N/A,FALSE,"Ana_BK";"Rent",#N/A,FALSE,"Ana_BK_1";"R_and_M",#N/A,FALSE,"Ana_BK_2";"Mktg",#N/A,FALSE,"Ana_BK";"Utilities",#N/A,FALSE,"Ana_BK_2";"Cons",#N/A,FALSE,"Ana_BK";"Trvl",#N/A,FALSE,"Ana_BK";"Trng",#N/A,FALSE,"Ana_BK";"Other",#N/A,FALSE,"Ana_BK_2"}</definedName>
    <definedName name="wrn.Exp_Anal." localSheetId="18"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localSheetId="20" hidden="1">{"Sal",#N/A,FALSE,"Ana_BK";"B_E",#N/A,FALSE,"Ana_BK_1";"Prod",#N/A,FALSE,"Ana_BK";"Rent",#N/A,FALSE,"Ana_BK_1";"R_and_M",#N/A,FALSE,"Ana_BK_2";"Mktg",#N/A,FALSE,"Ana_BK";"Utilities",#N/A,FALSE,"Ana_BK_2";"Cons",#N/A,FALSE,"Ana_BK";"Trvl",#N/A,FALSE,"Ana_BK";"Trng",#N/A,FALSE,"Ana_BK";"Other",#N/A,FALSE,"Ana_BK_2"}</definedName>
    <definedName name="wrn.Exp_anal.1" localSheetId="18"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localSheetId="20" hidden="1">{"Sal",#N/A,FALSE,"Ana_BK";"B_E",#N/A,FALSE,"Ana_BK_1";"Prod",#N/A,FALSE,"Ana_BK";"Rent",#N/A,FALSE,"Ana_BK_1";"R_and_M",#N/A,FALSE,"Ana_BK_2";"Mktg",#N/A,FALSE,"Ana_BK";"Utilities",#N/A,FALSE,"Ana_BK_2";"Cons",#N/A,FALSE,"Ana_BK";"Trvl",#N/A,FALSE,"Ana_BK";"Trng",#N/A,FALSE,"Ana_BK";"Other",#N/A,FALSE,"Ana_BK_2"}</definedName>
    <definedName name="wrn.Exp_anal.1.2" localSheetId="18"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localSheetId="20" hidden="1">{"Sal",#N/A,FALSE,"Ana_BK";"B_E",#N/A,FALSE,"Ana_BK_1";"Prod",#N/A,FALSE,"Ana_BK";"Rent",#N/A,FALSE,"Ana_BK_1";"R_and_M",#N/A,FALSE,"Ana_BK_2";"Mktg",#N/A,FALSE,"Ana_BK";"Utilities",#N/A,FALSE,"Ana_BK_2";"Cons",#N/A,FALSE,"Ana_BK";"Trvl",#N/A,FALSE,"Ana_BK";"Trng",#N/A,FALSE,"Ana_BK";"Other",#N/A,FALSE,"Ana_BK_2"}</definedName>
    <definedName name="wrn.Exp_Anal.2" localSheetId="18"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20"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8"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9" hidden="1">{"Page 1",#N/A,FALSE,"FIELDVAR";"Page 2",#N/A,FALSE,"FIELDVAR";"Page 3",#N/A,FALSE,"FIELDVAR";"Page 4",#N/A,FALSE,"FIELDVAR";"Page 5",#N/A,FALSE,"FIELDVAR";"Page 6",#N/A,FALSE,"FIELDVAR";"Page 7",#N/A,FALSE,"FIELDVAR"}</definedName>
    <definedName name="wrn.Field._.Variance." localSheetId="20" hidden="1">{"Page 1",#N/A,FALSE,"FIELDVAR";"Page 2",#N/A,FALSE,"FIELDVAR";"Page 3",#N/A,FALSE,"FIELDVAR";"Page 4",#N/A,FALSE,"FIELDVAR";"Page 5",#N/A,FALSE,"FIELDVAR";"Page 6",#N/A,FALSE,"FIELDVAR";"Page 7",#N/A,FALSE,"FIELDVAR"}</definedName>
    <definedName name="wrn.Field._.Variance." localSheetId="18"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9" hidden="1">{"Sum",#N/A,FALSE,"Finance";"Exp",#N/A,FALSE,"Finance";"Sal",#N/A,FALSE,"Finance"}</definedName>
    <definedName name="wrn.Fin." localSheetId="20" hidden="1">{"Sum",#N/A,FALSE,"Finance";"Exp",#N/A,FALSE,"Finance";"Sal",#N/A,FALSE,"Finance"}</definedName>
    <definedName name="wrn.Fin." localSheetId="18" hidden="1">{"Sum",#N/A,FALSE,"Finance";"Exp",#N/A,FALSE,"Finance";"Sal",#N/A,FALSE,"Finance"}</definedName>
    <definedName name="wrn.Fin." hidden="1">{"Sum",#N/A,FALSE,"Finance";"Exp",#N/A,FALSE,"Finance";"Sal",#N/A,FALSE,"Finance"}</definedName>
    <definedName name="wrn.fin.1" localSheetId="19" hidden="1">{"Sum",#N/A,FALSE,"Finance";"Exp",#N/A,FALSE,"Finance";"Sal",#N/A,FALSE,"Finance"}</definedName>
    <definedName name="wrn.fin.1" localSheetId="20" hidden="1">{"Sum",#N/A,FALSE,"Finance";"Exp",#N/A,FALSE,"Finance";"Sal",#N/A,FALSE,"Finance"}</definedName>
    <definedName name="wrn.fin.1" localSheetId="18" hidden="1">{"Sum",#N/A,FALSE,"Finance";"Exp",#N/A,FALSE,"Finance";"Sal",#N/A,FALSE,"Finance"}</definedName>
    <definedName name="wrn.fin.1" hidden="1">{"Sum",#N/A,FALSE,"Finance";"Exp",#N/A,FALSE,"Finance";"Sal",#N/A,FALSE,"Finance"}</definedName>
    <definedName name="wrn.fin.1_1" localSheetId="19" hidden="1">{"Sum",#N/A,FALSE,"Finance";"Exp",#N/A,FALSE,"Finance";"Sal",#N/A,FALSE,"Finance"}</definedName>
    <definedName name="wrn.fin.1_1" localSheetId="20" hidden="1">{"Sum",#N/A,FALSE,"Finance";"Exp",#N/A,FALSE,"Finance";"Sal",#N/A,FALSE,"Finance"}</definedName>
    <definedName name="wrn.fin.1_1" localSheetId="18" hidden="1">{"Sum",#N/A,FALSE,"Finance";"Exp",#N/A,FALSE,"Finance";"Sal",#N/A,FALSE,"Finance"}</definedName>
    <definedName name="wrn.fin.1_1" hidden="1">{"Sum",#N/A,FALSE,"Finance";"Exp",#N/A,FALSE,"Finance";"Sal",#N/A,FALSE,"Finance"}</definedName>
    <definedName name="wrn.Fin.2" localSheetId="19" hidden="1">{"Sum",#N/A,FALSE,"Finance";"Exp",#N/A,FALSE,"Finance";"Sal",#N/A,FALSE,"Finance"}</definedName>
    <definedName name="wrn.Fin.2" localSheetId="20" hidden="1">{"Sum",#N/A,FALSE,"Finance";"Exp",#N/A,FALSE,"Finance";"Sal",#N/A,FALSE,"Finance"}</definedName>
    <definedName name="wrn.Fin.2" localSheetId="18" hidden="1">{"Sum",#N/A,FALSE,"Finance";"Exp",#N/A,FALSE,"Finance";"Sal",#N/A,FALSE,"Finance"}</definedName>
    <definedName name="wrn.Fin.2" hidden="1">{"Sum",#N/A,FALSE,"Finance";"Exp",#N/A,FALSE,"Finance";"Sal",#N/A,FALSE,"Finance"}</definedName>
    <definedName name="wrn.FINANCE1." localSheetId="19" hidden="1">{#N/A,#N/A,FALSE,"Finance"}</definedName>
    <definedName name="wrn.FINANCE1." localSheetId="20" hidden="1">{#N/A,#N/A,FALSE,"Finance"}</definedName>
    <definedName name="wrn.FINANCE1." localSheetId="18" hidden="1">{#N/A,#N/A,FALSE,"Finance"}</definedName>
    <definedName name="wrn.FINANCE1." hidden="1">{#N/A,#N/A,FALSE,"Finance"}</definedName>
    <definedName name="wrn.Firmenbuch." localSheetId="19" hidden="1">{#N/A,#N/A,FALSE,"BILANZ";#N/A,#N/A,FALSE,"GUV";#N/A,#N/A,FALSE,"ANLAGEN";#N/A,#N/A,FALSE,"ANHANG";#N/A,#N/A,FALSE,"FB-FORM";#N/A,#N/A,FALSE,"FB-ANTRAG"}</definedName>
    <definedName name="wrn.Firmenbuch." localSheetId="20" hidden="1">{#N/A,#N/A,FALSE,"BILANZ";#N/A,#N/A,FALSE,"GUV";#N/A,#N/A,FALSE,"ANLAGEN";#N/A,#N/A,FALSE,"ANHANG";#N/A,#N/A,FALSE,"FB-FORM";#N/A,#N/A,FALSE,"FB-ANTRAG"}</definedName>
    <definedName name="wrn.Firmenbuch." localSheetId="18"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localSheetId="20" hidden="1">{"Flash",#N/A,FALSE,"FLASH";"Field Bottling",#N/A,FALSE,"NOPBT";"Page 7",#N/A,FALSE,"FIELDVAR";"Page 1",#N/A,FALSE,"FIELDVAR";"Page 2",#N/A,FALSE,"FIELDVAR";"Page 3",#N/A,FALSE,"FIELDVAR";"Page 4",#N/A,FALSE,"FIELDVAR";"Page 5",#N/A,FALSE,"FIELDVAR";"Page 6",#N/A,FALSE,"FIELDVAR"}</definedName>
    <definedName name="wrn.Flash._.Reports." localSheetId="18"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9" hidden="1">{"frvgl_ag",#N/A,FALSE,"FRPRINT";"frvgl_domestic",#N/A,FALSE,"FRPRINT";"frvgl_int_sales",#N/A,FALSE,"FRPRINT"}</definedName>
    <definedName name="wrn.FRVGL_AG." localSheetId="20" hidden="1">{"frvgl_ag",#N/A,FALSE,"FRPRINT";"frvgl_domestic",#N/A,FALSE,"FRPRINT";"frvgl_int_sales",#N/A,FALSE,"FRPRINT"}</definedName>
    <definedName name="wrn.FRVGL_AG." localSheetId="18" hidden="1">{"frvgl_ag",#N/A,FALSE,"FRPRINT";"frvgl_domestic",#N/A,FALSE,"FRPRINT";"frvgl_int_sales",#N/A,FALSE,"FRPRINT"}</definedName>
    <definedName name="wrn.FRVGL_AG." hidden="1">{"frvgl_ag",#N/A,FALSE,"FRPRINT";"frvgl_domestic",#N/A,FALSE,"FRPRINT";"frvgl_int_sales",#N/A,FALSE,"FRPRINT"}</definedName>
    <definedName name="wrn.Full._.Month._.Report." localSheetId="19" hidden="1">{#N/A,#N/A,TRUE,"P&amp;L";#N/A,#N/A,TRUE,"B-S";#N/A,#N/A,TRUE,"C-F";#N/A,#N/A,TRUE,"MAT";#N/A,#N/A,TRUE,"P2";#N/A,#N/A,TRUE,"P8";#N/A,#N/A,TRUE,"P5";#N/A,#N/A,TRUE,"Emp"}</definedName>
    <definedName name="wrn.Full._.Month._.Report." localSheetId="20" hidden="1">{#N/A,#N/A,TRUE,"P&amp;L";#N/A,#N/A,TRUE,"B-S";#N/A,#N/A,TRUE,"C-F";#N/A,#N/A,TRUE,"MAT";#N/A,#N/A,TRUE,"P2";#N/A,#N/A,TRUE,"P8";#N/A,#N/A,TRUE,"P5";#N/A,#N/A,TRUE,"Emp"}</definedName>
    <definedName name="wrn.Full._.Month._.Report." localSheetId="18"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9" hidden="1">{#N/A,#N/A,FALSE,"FUSITE SK";#N/A,#N/A,FALSE,"FUSITE RG"}</definedName>
    <definedName name="wrn.fusite." localSheetId="20" hidden="1">{#N/A,#N/A,FALSE,"FUSITE SK";#N/A,#N/A,FALSE,"FUSITE RG"}</definedName>
    <definedName name="wrn.fusite." localSheetId="18" hidden="1">{#N/A,#N/A,FALSE,"FUSITE SK";#N/A,#N/A,FALSE,"FUSITE RG"}</definedName>
    <definedName name="wrn.fusite." hidden="1">{#N/A,#N/A,FALSE,"FUSITE SK";#N/A,#N/A,FALSE,"FUSITE RG"}</definedName>
    <definedName name="wrn.GD_Off." localSheetId="19" hidden="1">{"Exp",#N/A,FALSE,"GD Office";"Sal",#N/A,FALSE,"GD Office";"Sum",#N/A,FALSE,"GD Office"}</definedName>
    <definedName name="wrn.GD_Off." localSheetId="20" hidden="1">{"Exp",#N/A,FALSE,"GD Office";"Sal",#N/A,FALSE,"GD Office";"Sum",#N/A,FALSE,"GD Office"}</definedName>
    <definedName name="wrn.GD_Off." localSheetId="18" hidden="1">{"Exp",#N/A,FALSE,"GD Office";"Sal",#N/A,FALSE,"GD Office";"Sum",#N/A,FALSE,"GD Office"}</definedName>
    <definedName name="wrn.GD_Off." hidden="1">{"Exp",#N/A,FALSE,"GD Office";"Sal",#N/A,FALSE,"GD Office";"Sum",#N/A,FALSE,"GD Office"}</definedName>
    <definedName name="wrn.GD_Off._1" localSheetId="19" hidden="1">{"Exp",#N/A,FALSE,"GD Office";"Sal",#N/A,FALSE,"GD Office";"Sum",#N/A,FALSE,"GD Office"}</definedName>
    <definedName name="wrn.GD_Off._1" localSheetId="20" hidden="1">{"Exp",#N/A,FALSE,"GD Office";"Sal",#N/A,FALSE,"GD Office";"Sum",#N/A,FALSE,"GD Office"}</definedName>
    <definedName name="wrn.GD_Off._1" localSheetId="18" hidden="1">{"Exp",#N/A,FALSE,"GD Office";"Sal",#N/A,FALSE,"GD Office";"Sum",#N/A,FALSE,"GD Office"}</definedName>
    <definedName name="wrn.GD_Off._1" hidden="1">{"Exp",#N/A,FALSE,"GD Office";"Sal",#N/A,FALSE,"GD Office";"Sum",#N/A,FALSE,"GD Office"}</definedName>
    <definedName name="wrn.GD_off.1" localSheetId="19" hidden="1">{"Exp",#N/A,FALSE,"GD Office";"Sal",#N/A,FALSE,"GD Office";"Sum",#N/A,FALSE,"GD Office"}</definedName>
    <definedName name="wrn.GD_off.1" localSheetId="20" hidden="1">{"Exp",#N/A,FALSE,"GD Office";"Sal",#N/A,FALSE,"GD Office";"Sum",#N/A,FALSE,"GD Office"}</definedName>
    <definedName name="wrn.GD_off.1" localSheetId="18" hidden="1">{"Exp",#N/A,FALSE,"GD Office";"Sal",#N/A,FALSE,"GD Office";"Sum",#N/A,FALSE,"GD Office"}</definedName>
    <definedName name="wrn.GD_off.1" hidden="1">{"Exp",#N/A,FALSE,"GD Office";"Sal",#N/A,FALSE,"GD Office";"Sum",#N/A,FALSE,"GD Office"}</definedName>
    <definedName name="wrn.GD_off.1.2" localSheetId="19" hidden="1">{"Exp",#N/A,FALSE,"GD Office";"Sal",#N/A,FALSE,"GD Office";"Sum",#N/A,FALSE,"GD Office"}</definedName>
    <definedName name="wrn.GD_off.1.2" localSheetId="20" hidden="1">{"Exp",#N/A,FALSE,"GD Office";"Sal",#N/A,FALSE,"GD Office";"Sum",#N/A,FALSE,"GD Office"}</definedName>
    <definedName name="wrn.GD_off.1.2" localSheetId="18" hidden="1">{"Exp",#N/A,FALSE,"GD Office";"Sal",#N/A,FALSE,"GD Office";"Sum",#N/A,FALSE,"GD Office"}</definedName>
    <definedName name="wrn.GD_off.1.2" hidden="1">{"Exp",#N/A,FALSE,"GD Office";"Sal",#N/A,FALSE,"GD Office";"Sum",#N/A,FALSE,"GD Office"}</definedName>
    <definedName name="wrn.GD_Res." localSheetId="19" hidden="1">{"Sal",#N/A,FALSE,"GD Research";"Sum",#N/A,FALSE,"GD Research";"Exp",#N/A,FALSE,"GD Research"}</definedName>
    <definedName name="wrn.GD_Res." localSheetId="20" hidden="1">{"Sal",#N/A,FALSE,"GD Research";"Sum",#N/A,FALSE,"GD Research";"Exp",#N/A,FALSE,"GD Research"}</definedName>
    <definedName name="wrn.GD_Res." localSheetId="18" hidden="1">{"Sal",#N/A,FALSE,"GD Research";"Sum",#N/A,FALSE,"GD Research";"Exp",#N/A,FALSE,"GD Research"}</definedName>
    <definedName name="wrn.GD_Res." hidden="1">{"Sal",#N/A,FALSE,"GD Research";"Sum",#N/A,FALSE,"GD Research";"Exp",#N/A,FALSE,"GD Research"}</definedName>
    <definedName name="wrn.GD_Res.1" localSheetId="19" hidden="1">{"Sal",#N/A,FALSE,"GD Research";"Sum",#N/A,FALSE,"GD Research";"Exp",#N/A,FALSE,"GD Research"}</definedName>
    <definedName name="wrn.GD_Res.1" localSheetId="20" hidden="1">{"Sal",#N/A,FALSE,"GD Research";"Sum",#N/A,FALSE,"GD Research";"Exp",#N/A,FALSE,"GD Research"}</definedName>
    <definedName name="wrn.GD_Res.1" localSheetId="18" hidden="1">{"Sal",#N/A,FALSE,"GD Research";"Sum",#N/A,FALSE,"GD Research";"Exp",#N/A,FALSE,"GD Research"}</definedName>
    <definedName name="wrn.GD_Res.1" hidden="1">{"Sal",#N/A,FALSE,"GD Research";"Sum",#N/A,FALSE,"GD Research";"Exp",#N/A,FALSE,"GD Research"}</definedName>
    <definedName name="wrn.GD_Res.2" localSheetId="19" hidden="1">{"Sal",#N/A,FALSE,"GD Research";"Sum",#N/A,FALSE,"GD Research";"Exp",#N/A,FALSE,"GD Research"}</definedName>
    <definedName name="wrn.GD_Res.2" localSheetId="20" hidden="1">{"Sal",#N/A,FALSE,"GD Research";"Sum",#N/A,FALSE,"GD Research";"Exp",#N/A,FALSE,"GD Research"}</definedName>
    <definedName name="wrn.GD_Res.2" localSheetId="18" hidden="1">{"Sal",#N/A,FALSE,"GD Research";"Sum",#N/A,FALSE,"GD Research";"Exp",#N/A,FALSE,"GD Research"}</definedName>
    <definedName name="wrn.GD_Res.2" hidden="1">{"Sal",#N/A,FALSE,"GD Research";"Sum",#N/A,FALSE,"GD Research";"Exp",#N/A,FALSE,"GD Research"}</definedName>
    <definedName name="wrn.GD_Trng." localSheetId="19" hidden="1">{"Sum",#N/A,FALSE,"GD Training";"Exp",#N/A,FALSE,"GD Training";"Sal",#N/A,FALSE,"GD Training"}</definedName>
    <definedName name="wrn.GD_Trng." localSheetId="20" hidden="1">{"Sum",#N/A,FALSE,"GD Training";"Exp",#N/A,FALSE,"GD Training";"Sal",#N/A,FALSE,"GD Training"}</definedName>
    <definedName name="wrn.GD_Trng." localSheetId="18" hidden="1">{"Sum",#N/A,FALSE,"GD Training";"Exp",#N/A,FALSE,"GD Training";"Sal",#N/A,FALSE,"GD Training"}</definedName>
    <definedName name="wrn.GD_Trng." hidden="1">{"Sum",#N/A,FALSE,"GD Training";"Exp",#N/A,FALSE,"GD Training";"Sal",#N/A,FALSE,"GD Training"}</definedName>
    <definedName name="wrn.GD_Trng.1" localSheetId="19" hidden="1">{"Sum",#N/A,FALSE,"GD Training";"Exp",#N/A,FALSE,"GD Training";"Sal",#N/A,FALSE,"GD Training"}</definedName>
    <definedName name="wrn.GD_Trng.1" localSheetId="20" hidden="1">{"Sum",#N/A,FALSE,"GD Training";"Exp",#N/A,FALSE,"GD Training";"Sal",#N/A,FALSE,"GD Training"}</definedName>
    <definedName name="wrn.GD_Trng.1" localSheetId="18" hidden="1">{"Sum",#N/A,FALSE,"GD Training";"Exp",#N/A,FALSE,"GD Training";"Sal",#N/A,FALSE,"GD Training"}</definedName>
    <definedName name="wrn.GD_Trng.1" hidden="1">{"Sum",#N/A,FALSE,"GD Training";"Exp",#N/A,FALSE,"GD Training";"Sal",#N/A,FALSE,"GD Training"}</definedName>
    <definedName name="wrn.GD_trng.1.2" localSheetId="19" hidden="1">{"Sum",#N/A,FALSE,"GD Training";"Exp",#N/A,FALSE,"GD Training";"Sal",#N/A,FALSE,"GD Training"}</definedName>
    <definedName name="wrn.GD_trng.1.2" localSheetId="20" hidden="1">{"Sum",#N/A,FALSE,"GD Training";"Exp",#N/A,FALSE,"GD Training";"Sal",#N/A,FALSE,"GD Training"}</definedName>
    <definedName name="wrn.GD_trng.1.2" localSheetId="18" hidden="1">{"Sum",#N/A,FALSE,"GD Training";"Exp",#N/A,FALSE,"GD Training";"Sal",#N/A,FALSE,"GD Training"}</definedName>
    <definedName name="wrn.GD_trng.1.2" hidden="1">{"Sum",#N/A,FALSE,"GD Training";"Exp",#N/A,FALSE,"GD Training";"Sal",#N/A,FALSE,"GD Training"}</definedName>
    <definedName name="wrn.GD_Trng.2" localSheetId="19" hidden="1">{"Sum",#N/A,FALSE,"GD Training";"Exp",#N/A,FALSE,"GD Training";"Sal",#N/A,FALSE,"GD Training"}</definedName>
    <definedName name="wrn.GD_Trng.2" localSheetId="20" hidden="1">{"Sum",#N/A,FALSE,"GD Training";"Exp",#N/A,FALSE,"GD Training";"Sal",#N/A,FALSE,"GD Training"}</definedName>
    <definedName name="wrn.GD_Trng.2" localSheetId="18" hidden="1">{"Sum",#N/A,FALSE,"GD Training";"Exp",#N/A,FALSE,"GD Training";"Sal",#N/A,FALSE,"GD Training"}</definedName>
    <definedName name="wrn.GD_Trng.2" hidden="1">{"Sum",#N/A,FALSE,"GD Training";"Exp",#N/A,FALSE,"GD Training";"Sal",#N/A,FALSE,"GD Training"}</definedName>
    <definedName name="wrn.GDRes.1_2" localSheetId="19" hidden="1">{"Sal",#N/A,FALSE,"GD Research";"Sum",#N/A,FALSE,"GD Research";"Exp",#N/A,FALSE,"GD Research"}</definedName>
    <definedName name="wrn.GDRes.1_2" localSheetId="20" hidden="1">{"Sal",#N/A,FALSE,"GD Research";"Sum",#N/A,FALSE,"GD Research";"Exp",#N/A,FALSE,"GD Research"}</definedName>
    <definedName name="wrn.GDRes.1_2" localSheetId="18" hidden="1">{"Sal",#N/A,FALSE,"GD Research";"Sum",#N/A,FALSE,"GD Research";"Exp",#N/A,FALSE,"GD Research"}</definedName>
    <definedName name="wrn.GDRes.1_2" hidden="1">{"Sal",#N/A,FALSE,"GD Research";"Sum",#N/A,FALSE,"GD Research";"Exp",#N/A,FALSE,"GD Research"}</definedName>
    <definedName name="wrn.graph." localSheetId="19" hidden="1">{"graph",#N/A,FALSE,"RIGCOUNT";"graph",#N/A,FALSE,"ON_OFFSHORE";"graph",#N/A,FALSE,"crewcnt";"graph",#N/A,FALSE,"OILvGAS";"graph",#N/A,FALSE,"OFF_RIGCOUNT";"graph",#N/A,FALSE,"indep perf";"graph",#N/A,FALSE,"oil serv perf"}</definedName>
    <definedName name="wrn.graph." localSheetId="20" hidden="1">{"graph",#N/A,FALSE,"RIGCOUNT";"graph",#N/A,FALSE,"ON_OFFSHORE";"graph",#N/A,FALSE,"crewcnt";"graph",#N/A,FALSE,"OILvGAS";"graph",#N/A,FALSE,"OFF_RIGCOUNT";"graph",#N/A,FALSE,"indep perf";"graph",#N/A,FALSE,"oil serv perf"}</definedName>
    <definedName name="wrn.graph." localSheetId="18"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9" hidden="1">{"fleisch",#N/A,FALSE,"WG HK";"food",#N/A,FALSE,"WG HK";"hartwaren",#N/A,FALSE,"WG HK";"weichwaren",#N/A,FALSE,"WG HK"}</definedName>
    <definedName name="wrn.Grup" localSheetId="20" hidden="1">{"fleisch",#N/A,FALSE,"WG HK";"food",#N/A,FALSE,"WG HK";"hartwaren",#N/A,FALSE,"WG HK";"weichwaren",#N/A,FALSE,"WG HK"}</definedName>
    <definedName name="wrn.Grup" localSheetId="18" hidden="1">{"fleisch",#N/A,FALSE,"WG HK";"food",#N/A,FALSE,"WG HK";"hartwaren",#N/A,FALSE,"WG HK";"weichwaren",#N/A,FALSE,"WG HK"}</definedName>
    <definedName name="wrn.Grup" hidden="1">{"fleisch",#N/A,FALSE,"WG HK";"food",#N/A,FALSE,"WG HK";"hartwaren",#N/A,FALSE,"WG HK";"weichwaren",#N/A,FALSE,"WG HK"}</definedName>
    <definedName name="wrn.Hollywood._.FF." localSheetId="19" hidden="1">{"Hw_All",#N/A,FALSE,"Hollywood FF";"HwFF_Tech",#N/A,FALSE,"Hollywood FF";"HwFF_PerMille",#N/A,FALSE,"Hollywood FF";"HwFF_Pricing",#N/A,FALSE,"Hollywood FF"}</definedName>
    <definedName name="wrn.Hollywood._.FF." localSheetId="20" hidden="1">{"Hw_All",#N/A,FALSE,"Hollywood FF";"HwFF_Tech",#N/A,FALSE,"Hollywood FF";"HwFF_PerMille",#N/A,FALSE,"Hollywood FF";"HwFF_Pricing",#N/A,FALSE,"Hollywood FF"}</definedName>
    <definedName name="wrn.Hollywood._.FF." localSheetId="18"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9" hidden="1">{"Exp",#N/A,FALSE,"Human_Res";"Sal",#N/A,FALSE,"Human_Res";"Sum",#N/A,FALSE,"Human_Res"}</definedName>
    <definedName name="wrn.Hum_Res." localSheetId="20" hidden="1">{"Exp",#N/A,FALSE,"Human_Res";"Sal",#N/A,FALSE,"Human_Res";"Sum",#N/A,FALSE,"Human_Res"}</definedName>
    <definedName name="wrn.Hum_Res." localSheetId="18" hidden="1">{"Exp",#N/A,FALSE,"Human_Res";"Sal",#N/A,FALSE,"Human_Res";"Sum",#N/A,FALSE,"Human_Res"}</definedName>
    <definedName name="wrn.Hum_Res." hidden="1">{"Exp",#N/A,FALSE,"Human_Res";"Sal",#N/A,FALSE,"Human_Res";"Sum",#N/A,FALSE,"Human_Res"}</definedName>
    <definedName name="wrn.Hum_Res.1" localSheetId="19" hidden="1">{"Exp",#N/A,FALSE,"Human_Res";"Sal",#N/A,FALSE,"Human_Res";"Sum",#N/A,FALSE,"Human_Res"}</definedName>
    <definedName name="wrn.Hum_Res.1" localSheetId="20" hidden="1">{"Exp",#N/A,FALSE,"Human_Res";"Sal",#N/A,FALSE,"Human_Res";"Sum",#N/A,FALSE,"Human_Res"}</definedName>
    <definedName name="wrn.Hum_Res.1" localSheetId="18" hidden="1">{"Exp",#N/A,FALSE,"Human_Res";"Sal",#N/A,FALSE,"Human_Res";"Sum",#N/A,FALSE,"Human_Res"}</definedName>
    <definedName name="wrn.Hum_Res.1" hidden="1">{"Exp",#N/A,FALSE,"Human_Res";"Sal",#N/A,FALSE,"Human_Res";"Sum",#N/A,FALSE,"Human_Res"}</definedName>
    <definedName name="wrn.Hum_Res.1_2" localSheetId="19" hidden="1">{"Exp",#N/A,FALSE,"Human_Res";"Sal",#N/A,FALSE,"Human_Res";"Sum",#N/A,FALSE,"Human_Res"}</definedName>
    <definedName name="wrn.Hum_Res.1_2" localSheetId="20" hidden="1">{"Exp",#N/A,FALSE,"Human_Res";"Sal",#N/A,FALSE,"Human_Res";"Sum",#N/A,FALSE,"Human_Res"}</definedName>
    <definedName name="wrn.Hum_Res.1_2" localSheetId="18" hidden="1">{"Exp",#N/A,FALSE,"Human_Res";"Sal",#N/A,FALSE,"Human_Res";"Sum",#N/A,FALSE,"Human_Res"}</definedName>
    <definedName name="wrn.Hum_Res.1_2" hidden="1">{"Exp",#N/A,FALSE,"Human_Res";"Sal",#N/A,FALSE,"Human_Res";"Sum",#N/A,FALSE,"Human_Res"}</definedName>
    <definedName name="wrn.Hum_Res.2" localSheetId="19" hidden="1">{"Exp",#N/A,FALSE,"Human_Res";"Sal",#N/A,FALSE,"Human_Res";"Sum",#N/A,FALSE,"Human_Res"}</definedName>
    <definedName name="wrn.Hum_Res.2" localSheetId="20" hidden="1">{"Exp",#N/A,FALSE,"Human_Res";"Sal",#N/A,FALSE,"Human_Res";"Sum",#N/A,FALSE,"Human_Res"}</definedName>
    <definedName name="wrn.Hum_Res.2" localSheetId="18" hidden="1">{"Exp",#N/A,FALSE,"Human_Res";"Sal",#N/A,FALSE,"Human_Res";"Sum",#N/A,FALSE,"Human_Res"}</definedName>
    <definedName name="wrn.Hum_Res.2" hidden="1">{"Exp",#N/A,FALSE,"Human_Res";"Sal",#N/A,FALSE,"Human_Res";"Sum",#N/A,FALSE,"Human_Res"}</definedName>
    <definedName name="wrn.IMPR." localSheetId="18"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8" hidden="1">{"12 mois TARIF",#N/A,FALSE,"SLEVMI 12M"}</definedName>
    <definedName name="wrn.IMPR.TOT." hidden="1">{"12 mois TARIF",#N/A,FALSE,"SLEVMI 12M"}</definedName>
    <definedName name="wrn.Incremental." localSheetId="18"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20"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8"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20"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8"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9" hidden="1">{"assumptions",#N/A,FALSE,"Scenario 1";"valuation",#N/A,FALSE,"Scenario 1"}</definedName>
    <definedName name="wrn.IPO._.Valuation." localSheetId="20" hidden="1">{"assumptions",#N/A,FALSE,"Scenario 1";"valuation",#N/A,FALSE,"Scenario 1"}</definedName>
    <definedName name="wrn.IPO._.Valuation." localSheetId="18" hidden="1">{"assumptions",#N/A,FALSE,"Scenario 1";"valuation",#N/A,FALSE,"Scenario 1"}</definedName>
    <definedName name="wrn.IPO._.Valuation." hidden="1">{"assumptions",#N/A,FALSE,"Scenario 1";"valuation",#N/A,FALSE,"Scenario 1"}</definedName>
    <definedName name="wrn.IPSO." localSheetId="18" hidden="1">{"IPSO Devise",#N/A,FALSE,"IPSO";"IPSO FRF",#N/A,FALSE,"IPSO"}</definedName>
    <definedName name="wrn.IPSO." hidden="1">{"IPSO Devise",#N/A,FALSE,"IPSO";"IPSO FRF",#N/A,FALSE,"IPSO"}</definedName>
    <definedName name="wrn.IS_EXec_New." localSheetId="19" hidden="1">{"IS_LCL_NEW",#N/A,FALSE,"IS_New";"IS_MV",#N/A,FALSE,"IS_New";"IS_PRO_TV_2",#N/A,FALSE,"IS_New";"IS_NWR_NEW",#N/A,FALSE,"IS_New";"IS_PRO_CSC",#N/A,FALSE,"IS_New";"IS_PRO_INFO",#N/A,FALSE,"IS_New";"IS_VV",#N/A,FALSE,"IS_New"}</definedName>
    <definedName name="wrn.IS_EXec_New." localSheetId="20" hidden="1">{"IS_LCL_NEW",#N/A,FALSE,"IS_New";"IS_MV",#N/A,FALSE,"IS_New";"IS_PRO_TV_2",#N/A,FALSE,"IS_New";"IS_NWR_NEW",#N/A,FALSE,"IS_New";"IS_PRO_CSC",#N/A,FALSE,"IS_New";"IS_PRO_INFO",#N/A,FALSE,"IS_New";"IS_VV",#N/A,FALSE,"IS_New"}</definedName>
    <definedName name="wrn.IS_EXec_New." localSheetId="18"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localSheetId="20" hidden="1">{"IS_LCL_NEW",#N/A,FALSE,"IS_New";"IS_MV",#N/A,FALSE,"IS_New";"IS_PRO_TV_2",#N/A,FALSE,"IS_New";"IS_NWR_NEW",#N/A,FALSE,"IS_New";"IS_PRO_CSC",#N/A,FALSE,"IS_New";"IS_PRO_INFO",#N/A,FALSE,"IS_New";"IS_VV",#N/A,FALSE,"IS_New"}</definedName>
    <definedName name="wrn.IS_Exec_New.1" localSheetId="18"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localSheetId="20" hidden="1">{"IS_LCL_NEW",#N/A,FALSE,"IS_New";"IS_MV",#N/A,FALSE,"IS_New";"IS_PRO_TV_2",#N/A,FALSE,"IS_New";"IS_NWR_NEW",#N/A,FALSE,"IS_New";"IS_PRO_CSC",#N/A,FALSE,"IS_New";"IS_PRO_INFO",#N/A,FALSE,"IS_New";"IS_VV",#N/A,FALSE,"IS_New"}</definedName>
    <definedName name="wrn.IS_Exec_new.1_2" localSheetId="18"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localSheetId="20" hidden="1">{"IS_LCL_NEW",#N/A,FALSE,"IS_New";"IS_MV",#N/A,FALSE,"IS_New";"IS_PRO_TV_2",#N/A,FALSE,"IS_New";"IS_NWR_NEW",#N/A,FALSE,"IS_New";"IS_PRO_CSC",#N/A,FALSE,"IS_New";"IS_PRO_INFO",#N/A,FALSE,"IS_New";"IS_VV",#N/A,FALSE,"IS_New"}</definedName>
    <definedName name="wrn.IS_Exec_New.2" localSheetId="18"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9" hidden="1">{#N/A,#N/A,FALSE,"BILANZ";#N/A,#N/A,FALSE,"GUV";#N/A,#N/A,FALSE,"ANLAGEN";#N/A,#N/A,FALSE,"ANHANG"}</definedName>
    <definedName name="wrn.JA." localSheetId="20" hidden="1">{#N/A,#N/A,FALSE,"BILANZ";#N/A,#N/A,FALSE,"GUV";#N/A,#N/A,FALSE,"ANLAGEN";#N/A,#N/A,FALSE,"ANHANG"}</definedName>
    <definedName name="wrn.JA." localSheetId="18" hidden="1">{#N/A,#N/A,FALSE,"BILANZ";#N/A,#N/A,FALSE,"GUV";#N/A,#N/A,FALSE,"ANLAGEN";#N/A,#N/A,FALSE,"ANHANG"}</definedName>
    <definedName name="wrn.JA." hidden="1">{#N/A,#N/A,FALSE,"BILANZ";#N/A,#N/A,FALSE,"GUV";#N/A,#N/A,FALSE,"ANLAGEN";#N/A,#N/A,FALSE,"ANHANG"}</definedName>
    <definedName name="wrn.Japan_Capers_Ed._.Pub." localSheetId="19" hidden="1">{"Japan_Capers_Ed_Pub",#N/A,FALSE,"DI 2 YEAR MASTER SCHEDULE"}</definedName>
    <definedName name="wrn.Japan_Capers_Ed._.Pub." localSheetId="20" hidden="1">{"Japan_Capers_Ed_Pub",#N/A,FALSE,"DI 2 YEAR MASTER SCHEDULE"}</definedName>
    <definedName name="wrn.Japan_Capers_Ed._.Pub." localSheetId="18" hidden="1">{"Japan_Capers_Ed_Pub",#N/A,FALSE,"DI 2 YEAR MASTER SCHEDULE"}</definedName>
    <definedName name="wrn.Japan_Capers_Ed._.Pub." hidden="1">{"Japan_Capers_Ed_Pub",#N/A,FALSE,"DI 2 YEAR MASTER SCHEDULE"}</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localSheetId="20" hidden="1">{"graph",#N/A,FALSE,"WWJU";"graph",#N/A,FALSE,"WWSEM";"graph",#N/A,FALSE,"GOMJU";"graph",#N/A,FALSE,"GOMSEM";"graph",#N/A,FALSE,"NSJU";"graph",#N/A,FALSE,"NSSEM";"graph",#N/A,FALSE,"WAJU";"graph",#N/A,FALSE,"STOCKPRI";"graph",#N/A,FALSE,"CFTEV";"graph",#N/A,FALSE,"NAV-RCV";"graph",#N/A,FALSE,"CRUDEWW"}</definedName>
    <definedName name="wrn.JODM._.Graphs." localSheetId="18"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localSheetId="20" hidden="1">{#N/A,#N/A,FALSE,"SKG_SC";#N/A,#N/A,FALSE,"SKG_KP";#N/A,#N/A,FALSE,"SCG_KC";#N/A,#N/A,FALSE,"SKG_PM";#N/A,#N/A,FALSE,"SKG_Asta";#N/A,#N/A,FALSE,"SKG_DE";#N/A,#N/A,FALSE,"SKG_FA";#N/A,#N/A,FALSE,"SKG_EM";#N/A,#N/A,FALSE,"SKG_AK";#N/A,#N/A,FALSE,"SKG_CER";#N/A,#N/A,FALSE,"SKG_BA";#N/A,#N/A,FALSE,"SKG_KO"}</definedName>
    <definedName name="wrn.Kenngb." localSheetId="18"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localSheetId="20" hidden="1">{#N/A,#N/A,FALSE,"Kapitalflussrechnung";#N/A,#N/A,FALSE,"Bilanz";#N/A,#N/A,FALSE,"GuV";#N/A,#N/A,FALSE,"Herleitung WACC";#N/A,#N/A,FALSE,"ROCE";#N/A,#N/A,FALSE,"working capital";#N/A,#N/A,FALSE,"Free Cash-flow nach TKS";#N/A,#N/A,FALSE,"Übersicht";#N/A,#N/A,FALSE,"Deckblatt"}</definedName>
    <definedName name="wrn.Kennzahlen." localSheetId="18"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9" hidden="1">{"K100_All",#N/A,FALSE,"Kent 100`s";"K100_Tech",#N/A,FALSE,"Kent 100`s";"K100_Pricing",#N/A,FALSE,"Kent 100`s";"K100_PerMille",#N/A,FALSE,"Kent 100`s"}</definedName>
    <definedName name="wrn.Kent._.100." localSheetId="20" hidden="1">{"K100_All",#N/A,FALSE,"Kent 100`s";"K100_Tech",#N/A,FALSE,"Kent 100`s";"K100_Pricing",#N/A,FALSE,"Kent 100`s";"K100_PerMille",#N/A,FALSE,"Kent 100`s"}</definedName>
    <definedName name="wrn.Kent._.100." localSheetId="18"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9" hidden="1">{"KPL_All",#N/A,FALSE,"Kent PL";"KPL_Tech",#N/A,FALSE,"Kent PL";"KPL_Pricing",#N/A,FALSE,"Kent PL";"KPL_PerMille",#N/A,FALSE,"Kent PL"}</definedName>
    <definedName name="wrn.Kent._.Premium._.Lights." localSheetId="20" hidden="1">{"KPL_All",#N/A,FALSE,"Kent PL";"KPL_Tech",#N/A,FALSE,"Kent PL";"KPL_Pricing",#N/A,FALSE,"Kent PL";"KPL_PerMille",#N/A,FALSE,"Kent PL"}</definedName>
    <definedName name="wrn.Kent._.Premium._.Lights." localSheetId="18"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8"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8"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9" hidden="1">{"LBO Summary",#N/A,FALSE,"Summary"}</definedName>
    <definedName name="wrn.LBO._.Summary." localSheetId="20" hidden="1">{"LBO Summary",#N/A,FALSE,"Summary"}</definedName>
    <definedName name="wrn.LBO._.Summary." localSheetId="18" hidden="1">{"LBO Summary",#N/A,FALSE,"Summary"}</definedName>
    <definedName name="wrn.LBO._.Summary." hidden="1">{"LBO Summary",#N/A,FALSE,"Summary"}</definedName>
    <definedName name="wrn.Lcl_TV." localSheetId="19" hidden="1">{"Sum",#N/A,FALSE,"Local TV";"Exp",#N/A,FALSE,"Local TV";"Sal",#N/A,FALSE,"Local TV"}</definedName>
    <definedName name="wrn.Lcl_TV." localSheetId="20" hidden="1">{"Sum",#N/A,FALSE,"Local TV";"Exp",#N/A,FALSE,"Local TV";"Sal",#N/A,FALSE,"Local TV"}</definedName>
    <definedName name="wrn.Lcl_TV." localSheetId="18" hidden="1">{"Sum",#N/A,FALSE,"Local TV";"Exp",#N/A,FALSE,"Local TV";"Sal",#N/A,FALSE,"Local TV"}</definedName>
    <definedName name="wrn.Lcl_TV." hidden="1">{"Sum",#N/A,FALSE,"Local TV";"Exp",#N/A,FALSE,"Local TV";"Sal",#N/A,FALSE,"Local TV"}</definedName>
    <definedName name="wrn.Lcl_TV.1" localSheetId="19" hidden="1">{"Sum",#N/A,FALSE,"Local TV";"Exp",#N/A,FALSE,"Local TV";"Sal",#N/A,FALSE,"Local TV"}</definedName>
    <definedName name="wrn.Lcl_TV.1" localSheetId="20" hidden="1">{"Sum",#N/A,FALSE,"Local TV";"Exp",#N/A,FALSE,"Local TV";"Sal",#N/A,FALSE,"Local TV"}</definedName>
    <definedName name="wrn.Lcl_TV.1" localSheetId="18" hidden="1">{"Sum",#N/A,FALSE,"Local TV";"Exp",#N/A,FALSE,"Local TV";"Sal",#N/A,FALSE,"Local TV"}</definedName>
    <definedName name="wrn.Lcl_TV.1" hidden="1">{"Sum",#N/A,FALSE,"Local TV";"Exp",#N/A,FALSE,"Local TV";"Sal",#N/A,FALSE,"Local TV"}</definedName>
    <definedName name="wrn.Lcl_TV.1_2" localSheetId="19" hidden="1">{"Sum",#N/A,FALSE,"Local TV";"Exp",#N/A,FALSE,"Local TV";"Sal",#N/A,FALSE,"Local TV"}</definedName>
    <definedName name="wrn.Lcl_TV.1_2" localSheetId="20" hidden="1">{"Sum",#N/A,FALSE,"Local TV";"Exp",#N/A,FALSE,"Local TV";"Sal",#N/A,FALSE,"Local TV"}</definedName>
    <definedName name="wrn.Lcl_TV.1_2" localSheetId="18" hidden="1">{"Sum",#N/A,FALSE,"Local TV";"Exp",#N/A,FALSE,"Local TV";"Sal",#N/A,FALSE,"Local TV"}</definedName>
    <definedName name="wrn.Lcl_TV.1_2" hidden="1">{"Sum",#N/A,FALSE,"Local TV";"Exp",#N/A,FALSE,"Local TV";"Sal",#N/A,FALSE,"Local TV"}</definedName>
    <definedName name="wrn.Lcl_TV.2" localSheetId="19" hidden="1">{"Sum",#N/A,FALSE,"Local TV";"Exp",#N/A,FALSE,"Local TV";"Sal",#N/A,FALSE,"Local TV"}</definedName>
    <definedName name="wrn.Lcl_TV.2" localSheetId="20" hidden="1">{"Sum",#N/A,FALSE,"Local TV";"Exp",#N/A,FALSE,"Local TV";"Sal",#N/A,FALSE,"Local TV"}</definedName>
    <definedName name="wrn.Lcl_TV.2" localSheetId="18" hidden="1">{"Sum",#N/A,FALSE,"Local TV";"Exp",#N/A,FALSE,"Local TV";"Sal",#N/A,FALSE,"Local TV"}</definedName>
    <definedName name="wrn.Lcl_TV.2" hidden="1">{"Sum",#N/A,FALSE,"Local TV";"Exp",#N/A,FALSE,"Local TV";"Sal",#N/A,FALSE,"Local TV"}</definedName>
    <definedName name="wrn.liqplan." localSheetId="18" hidden="1">{#N/A,#N/A,TRUE,"liquidity plan";#N/A,#N/A,TRUE,"Invoices payment";#N/A,#N/A,TRUE,"Deposit"}</definedName>
    <definedName name="wrn.liqplan." hidden="1">{#N/A,#N/A,TRUE,"liquidity plan";#N/A,#N/A,TRUE,"Invoices payment";#N/A,#N/A,TRUE,"Deposit"}</definedName>
    <definedName name="wrn.list" localSheetId="19" hidden="1">{"weichwaren",#N/A,FALSE,"Liste 1";"hartwaren",#N/A,FALSE,"Liste 1";"food",#N/A,FALSE,"Liste 1";"fleisch",#N/A,FALSE,"Liste 1"}</definedName>
    <definedName name="wrn.list" localSheetId="20" hidden="1">{"weichwaren",#N/A,FALSE,"Liste 1";"hartwaren",#N/A,FALSE,"Liste 1";"food",#N/A,FALSE,"Liste 1";"fleisch",#N/A,FALSE,"Liste 1"}</definedName>
    <definedName name="wrn.list" localSheetId="18" hidden="1">{"weichwaren",#N/A,FALSE,"Liste 1";"hartwaren",#N/A,FALSE,"Liste 1";"food",#N/A,FALSE,"Liste 1";"fleisch",#N/A,FALSE,"Liste 1"}</definedName>
    <definedName name="wrn.list" hidden="1">{"weichwaren",#N/A,FALSE,"Liste 1";"hartwaren",#N/A,FALSE,"Liste 1";"food",#N/A,FALSE,"Liste 1";"fleisch",#N/A,FALSE,"Liste 1"}</definedName>
    <definedName name="wrn.LISTE." localSheetId="19" hidden="1">{"weichwaren",#N/A,FALSE,"Liste 1";"hartwaren",#N/A,FALSE,"Liste 1";"food",#N/A,FALSE,"Liste 1";"fleisch",#N/A,FALSE,"Liste 1"}</definedName>
    <definedName name="wrn.LISTE." localSheetId="20" hidden="1">{"weichwaren",#N/A,FALSE,"Liste 1";"hartwaren",#N/A,FALSE,"Liste 1";"food",#N/A,FALSE,"Liste 1";"fleisch",#N/A,FALSE,"Liste 1"}</definedName>
    <definedName name="wrn.LISTE." localSheetId="18" hidden="1">{"weichwaren",#N/A,FALSE,"Liste 1";"hartwaren",#N/A,FALSE,"Liste 1";"food",#N/A,FALSE,"Liste 1";"fleisch",#N/A,FALSE,"Liste 1"}</definedName>
    <definedName name="wrn.LISTE." hidden="1">{"weichwaren",#N/A,FALSE,"Liste 1";"hartwaren",#N/A,FALSE,"Liste 1";"food",#N/A,FALSE,"Liste 1";"fleisch",#N/A,FALSE,"Liste 1"}</definedName>
    <definedName name="wrn.Litll2." localSheetId="18"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8"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8"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9" hidden="1">{#N/A,#N/A,FALSE,"Line of Business";#N/A,#N/A,FALSE,"Line of Business YTD";#N/A,#N/A,FALSE,"Line of Business Forecast"}</definedName>
    <definedName name="wrn.LOB." localSheetId="20" hidden="1">{#N/A,#N/A,FALSE,"Line of Business";#N/A,#N/A,FALSE,"Line of Business YTD";#N/A,#N/A,FALSE,"Line of Business Forecast"}</definedName>
    <definedName name="wrn.LOB." localSheetId="18"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9" hidden="1">{"LF_All",#N/A,FALSE,"Lucky Strike FF";"LF_PerMille",#N/A,FALSE,"Lucky Strike FF";"LF_Tech",#N/A,FALSE,"Lucky Strike FF";"LF_Pricing",#N/A,FALSE,"Lucky Strike FF"}</definedName>
    <definedName name="wrn.Lucky._.Strike._.FF." localSheetId="20" hidden="1">{"LF_All",#N/A,FALSE,"Lucky Strike FF";"LF_PerMille",#N/A,FALSE,"Lucky Strike FF";"LF_Tech",#N/A,FALSE,"Lucky Strike FF";"LF_Pricing",#N/A,FALSE,"Lucky Strike FF"}</definedName>
    <definedName name="wrn.Lucky._.Strike._.FF." localSheetId="18"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9" hidden="1">{"LL_All",#N/A,FALSE,"Lucky Strike Lights";"LL_Tech",#N/A,FALSE,"Lucky Strike Lights";"LL_Pricing",#N/A,FALSE,"Lucky Strike Lights";"LL_PerMille",#N/A,FALSE,"Lucky Strike Lights"}</definedName>
    <definedName name="wrn.Lucky._.Strike._.Lights." localSheetId="20" hidden="1">{"LL_All",#N/A,FALSE,"Lucky Strike Lights";"LL_Tech",#N/A,FALSE,"Lucky Strike Lights";"LL_Pricing",#N/A,FALSE,"Lucky Strike Lights";"LL_PerMille",#N/A,FALSE,"Lucky Strike Lights"}</definedName>
    <definedName name="wrn.Lucky._.Strike._.Lights." localSheetId="18"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8" hidden="1">{#N/A,#N/A,FALSE,"Ventes V.P. V.U.";#N/A,#N/A,FALSE,"Les Concurences";#N/A,#N/A,FALSE,"DACIA"}</definedName>
    <definedName name="wrn.Market._.ROMANIA." hidden="1">{#N/A,#N/A,FALSE,"Ventes V.P. V.U.";#N/A,#N/A,FALSE,"Les Concurences";#N/A,#N/A,FALSE,"DACIA"}</definedName>
    <definedName name="wrn.Markt." localSheetId="19" hidden="1">{"Absatz",#N/A,FALSE,"Markt";"markt",#N/A,FALSE,"Markt"}</definedName>
    <definedName name="wrn.Markt." localSheetId="20" hidden="1">{"Absatz",#N/A,FALSE,"Markt";"markt",#N/A,FALSE,"Markt"}</definedName>
    <definedName name="wrn.Markt." localSheetId="18" hidden="1">{"Absatz",#N/A,FALSE,"Markt";"markt",#N/A,FALSE,"Markt"}</definedName>
    <definedName name="wrn.Markt." hidden="1">{"Absatz",#N/A,FALSE,"Markt";"markt",#N/A,FALSE,"Markt"}</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9" hidden="1">{#N/A,#N/A,FALSE,"Inhalt";#N/A,#N/A,FALSE,"Kommentar";#N/A,#N/A,FALSE,"Ergebnisrechnung";#N/A,#N/A,FALSE,"Umsatz";#N/A,#N/A,FALSE,"Absatz";#N/A,#N/A,FALSE,"Preise";#N/A,#N/A,FALSE,"DB absolut";#N/A,#N/A,FALSE,"DB je Einheit";#N/A,#N/A,FALSE,"Bilanz"}</definedName>
    <definedName name="wrn.MB._.Petö." localSheetId="20" hidden="1">{#N/A,#N/A,FALSE,"Inhalt";#N/A,#N/A,FALSE,"Kommentar";#N/A,#N/A,FALSE,"Ergebnisrechnung";#N/A,#N/A,FALSE,"Umsatz";#N/A,#N/A,FALSE,"Absatz";#N/A,#N/A,FALSE,"Preise";#N/A,#N/A,FALSE,"DB absolut";#N/A,#N/A,FALSE,"DB je Einheit";#N/A,#N/A,FALSE,"Bilanz"}</definedName>
    <definedName name="wrn.MB._.Petö." localSheetId="18"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9" hidden="1">{"Meas",#N/A,FALSE,"Tot Europe"}</definedName>
    <definedName name="wrn.Measurement." localSheetId="20" hidden="1">{"Meas",#N/A,FALSE,"Tot Europe"}</definedName>
    <definedName name="wrn.Measurement." localSheetId="18" hidden="1">{"Meas",#N/A,FALSE,"Tot Europe"}</definedName>
    <definedName name="wrn.Measurement." hidden="1">{"Meas",#N/A,FALSE,"Tot Europe"}</definedName>
    <definedName name="wrn.Mittelfristplan._.Tschechien." localSheetId="19" hidden="1">{#N/A,#N/A,FALSE,"Markt";#N/A,#N/A,FALSE,"Rübe";#N/A,#N/A,FALSE,"Kosten";#N/A,#N/A,FALSE,"Betriebsstoffe";#N/A,#N/A,FALSE,"Anlagen";#N/A,#N/A,FALSE,"GuV";#N/A,#N/A,FALSE,"Deckblatt"}</definedName>
    <definedName name="wrn.Mittelfristplan._.Tschechien." localSheetId="20" hidden="1">{#N/A,#N/A,FALSE,"Markt";#N/A,#N/A,FALSE,"Rübe";#N/A,#N/A,FALSE,"Kosten";#N/A,#N/A,FALSE,"Betriebsstoffe";#N/A,#N/A,FALSE,"Anlagen";#N/A,#N/A,FALSE,"GuV";#N/A,#N/A,FALSE,"Deckblatt"}</definedName>
    <definedName name="wrn.Mittelfristplan._.Tschechien." localSheetId="18"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9" hidden="1">{#N/A,#N/A,FALSE,"Deckblatt";#N/A,#N/A,FALSE,"GuV";#N/A,#N/A,FALSE,"Markt";#N/A,#N/A,FALSE,"Rübe";#N/A,#N/A,FALSE,"Löhne";#N/A,#N/A,FALSE,"Kosten";#N/A,#N/A,FALSE,"Anlagen"}</definedName>
    <definedName name="wrn.Mittelfristplan._.Ungarn." localSheetId="20" hidden="1">{#N/A,#N/A,FALSE,"Deckblatt";#N/A,#N/A,FALSE,"GuV";#N/A,#N/A,FALSE,"Markt";#N/A,#N/A,FALSE,"Rübe";#N/A,#N/A,FALSE,"Löhne";#N/A,#N/A,FALSE,"Kosten";#N/A,#N/A,FALSE,"Anlagen"}</definedName>
    <definedName name="wrn.Mittelfristplan._.Ungarn." localSheetId="18"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localSheetId="20" hidden="1">{#N/A,#N/A,FALSE,"Inhalt";#N/A,#N/A,FALSE,"Kommentar";#N/A,#N/A,FALSE,"Ergebnisrechnung";#N/A,#N/A,FALSE,"Bilanz";#N/A,#N/A,FALSE,"Umsatz";#N/A,#N/A,FALSE,"Absatz";#N/A,#N/A,FALSE,"Preise";#N/A,#N/A,FALSE,"DB absolut";#N/A,#N/A,FALSE,"DB2 je SGB";#N/A,#N/A,FALSE,"Kennzahlen";#N/A,#N/A,FALSE,"Investitionen"}</definedName>
    <definedName name="wrn.Monatsbericht._.AMV." localSheetId="18"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localSheetId="20" hidden="1">{#N/A,#N/A,TRUE,"Inhalt";#N/A,#N/A,TRUE,"Kommentar";#N/A,#N/A,TRUE,"Ergebnisrechnung";#N/A,#N/A,TRUE,"Umsatz";#N/A,#N/A,TRUE,"Absatz";#N/A,#N/A,TRUE,"Preise";#N/A,#N/A,TRUE,"DB absolut";#N/A,#N/A,TRUE,"DB je Einheit";#N/A,#N/A,TRUE,"Kennzahlen";#N/A,#N/A,TRUE,"Bilanz";#N/A,#N/A,TRUE,"Investitionen"}</definedName>
    <definedName name="wrn.Monatsbericht._.gesamt." localSheetId="18"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9" hidden="1">{#N/A,#N/A,FALSE,"Inhalt";#N/A,#N/A,FALSE,"Kommentar";#N/A,#N/A,FALSE,"Ergebnisrechnung";#N/A,#N/A,FALSE,"Bilanz";#N/A,#N/A,FALSE,"Absatz";#N/A,#N/A,FALSE,"Umsatz";#N/A,#N/A,FALSE,"Preise";#N/A,#N/A,FALSE,"Kennzahlen"}</definedName>
    <definedName name="wrn.Monatsbericht._.Hrusovany." localSheetId="20" hidden="1">{#N/A,#N/A,FALSE,"Inhalt";#N/A,#N/A,FALSE,"Kommentar";#N/A,#N/A,FALSE,"Ergebnisrechnung";#N/A,#N/A,FALSE,"Bilanz";#N/A,#N/A,FALSE,"Absatz";#N/A,#N/A,FALSE,"Umsatz";#N/A,#N/A,FALSE,"Preise";#N/A,#N/A,FALSE,"Kennzahlen"}</definedName>
    <definedName name="wrn.Monatsbericht._.Hrusovany." localSheetId="18"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9" hidden="1">{#N/A,#N/A,FALSE,"Completion of MBudget"}</definedName>
    <definedName name="wrn.Monthly." localSheetId="20" hidden="1">{#N/A,#N/A,FALSE,"Completion of MBudget"}</definedName>
    <definedName name="wrn.Monthly." localSheetId="18" hidden="1">{#N/A,#N/A,FALSE,"Completion of MBudget"}</definedName>
    <definedName name="wrn.Monthly." hidden="1">{#N/A,#N/A,FALSE,"Completion of MBudget"}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20"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8"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localSheetId="20" hidden="1">{#N/A,#N/A,FALSE,"Titles";#N/A,#N/A,FALSE,"Total Portfolio";#N/A,#N/A,FALSE,"Consumer Loans";#N/A,#N/A,FALSE,"Auto Moto Loans";#N/A,#N/A,FALSE,"Issuing Business";#N/A,#N/A,FALSE,"Acquiring Business";#N/A,#N/A,FALSE,"Production Information"}</definedName>
    <definedName name="wrn.Monthly_Results." localSheetId="18"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9" hidden="1">{"MV_CF",#N/A,FALSE,"MV_B_CF";"MV_Cumm",#N/A,FALSE,"MV_B_IS";"MV_BS",#N/A,FALSE,"MV_B_BS"}</definedName>
    <definedName name="wrn.MV." localSheetId="20" hidden="1">{"MV_CF",#N/A,FALSE,"MV_B_CF";"MV_Cumm",#N/A,FALSE,"MV_B_IS";"MV_BS",#N/A,FALSE,"MV_B_BS"}</definedName>
    <definedName name="wrn.MV." localSheetId="18" hidden="1">{"MV_CF",#N/A,FALSE,"MV_B_CF";"MV_Cumm",#N/A,FALSE,"MV_B_IS";"MV_BS",#N/A,FALSE,"MV_B_BS"}</definedName>
    <definedName name="wrn.MV." hidden="1">{"MV_CF",#N/A,FALSE,"MV_B_CF";"MV_Cumm",#N/A,FALSE,"MV_B_IS";"MV_BS",#N/A,FALSE,"MV_B_BS"}</definedName>
    <definedName name="wrn.MV.1" localSheetId="19" hidden="1">{"MV_CF",#N/A,FALSE,"MV_B_CF";"MV_Cumm",#N/A,FALSE,"MV_B_IS";"MV_BS",#N/A,FALSE,"MV_B_BS"}</definedName>
    <definedName name="wrn.MV.1" localSheetId="20" hidden="1">{"MV_CF",#N/A,FALSE,"MV_B_CF";"MV_Cumm",#N/A,FALSE,"MV_B_IS";"MV_BS",#N/A,FALSE,"MV_B_BS"}</definedName>
    <definedName name="wrn.MV.1" localSheetId="18" hidden="1">{"MV_CF",#N/A,FALSE,"MV_B_CF";"MV_Cumm",#N/A,FALSE,"MV_B_IS";"MV_BS",#N/A,FALSE,"MV_B_BS"}</definedName>
    <definedName name="wrn.MV.1" hidden="1">{"MV_CF",#N/A,FALSE,"MV_B_CF";"MV_Cumm",#N/A,FALSE,"MV_B_IS";"MV_BS",#N/A,FALSE,"MV_B_BS"}</definedName>
    <definedName name="wrn.MV.1_2" localSheetId="19" hidden="1">{"MV_CF",#N/A,FALSE,"MV_B_CF";"MV_Cumm",#N/A,FALSE,"MV_B_IS";"MV_BS",#N/A,FALSE,"MV_B_BS"}</definedName>
    <definedName name="wrn.MV.1_2" localSheetId="20" hidden="1">{"MV_CF",#N/A,FALSE,"MV_B_CF";"MV_Cumm",#N/A,FALSE,"MV_B_IS";"MV_BS",#N/A,FALSE,"MV_B_BS"}</definedName>
    <definedName name="wrn.MV.1_2" localSheetId="18" hidden="1">{"MV_CF",#N/A,FALSE,"MV_B_CF";"MV_Cumm",#N/A,FALSE,"MV_B_IS";"MV_BS",#N/A,FALSE,"MV_B_BS"}</definedName>
    <definedName name="wrn.MV.1_2" hidden="1">{"MV_CF",#N/A,FALSE,"MV_B_CF";"MV_Cumm",#N/A,FALSE,"MV_B_IS";"MV_BS",#N/A,FALSE,"MV_B_BS"}</definedName>
    <definedName name="wrn.MV.1_3" localSheetId="19" hidden="1">{"MV_CF",#N/A,FALSE,"MV_B_CF";"MV_Cumm",#N/A,FALSE,"MV_B_IS";"MV_BS",#N/A,FALSE,"MV_B_BS"}</definedName>
    <definedName name="wrn.MV.1_3" localSheetId="20" hidden="1">{"MV_CF",#N/A,FALSE,"MV_B_CF";"MV_Cumm",#N/A,FALSE,"MV_B_IS";"MV_BS",#N/A,FALSE,"MV_B_BS"}</definedName>
    <definedName name="wrn.MV.1_3" localSheetId="18" hidden="1">{"MV_CF",#N/A,FALSE,"MV_B_CF";"MV_Cumm",#N/A,FALSE,"MV_B_IS";"MV_BS",#N/A,FALSE,"MV_B_BS"}</definedName>
    <definedName name="wrn.MV.1_3" hidden="1">{"MV_CF",#N/A,FALSE,"MV_B_CF";"MV_Cumm",#N/A,FALSE,"MV_B_IS";"MV_BS",#N/A,FALSE,"MV_B_BS"}</definedName>
    <definedName name="wrn.New." localSheetId="19" hidden="1">{"New_Tan",#N/A,FALSE,"Slides_New";"New_Sum",#N/A,FALSE,"Slides_New";"New_Int",#N/A,FALSE,"Slides_New"}</definedName>
    <definedName name="wrn.New." localSheetId="20" hidden="1">{"New_Tan",#N/A,FALSE,"Slides_New";"New_Sum",#N/A,FALSE,"Slides_New";"New_Int",#N/A,FALSE,"Slides_New"}</definedName>
    <definedName name="wrn.New." localSheetId="18" hidden="1">{"New_Tan",#N/A,FALSE,"Slides_New";"New_Sum",#N/A,FALSE,"Slides_New";"New_Int",#N/A,FALSE,"Slides_New"}</definedName>
    <definedName name="wrn.New." hidden="1">{"New_Tan",#N/A,FALSE,"Slides_New";"New_Sum",#N/A,FALSE,"Slides_New";"New_Int",#N/A,FALSE,"Slides_New"}</definedName>
    <definedName name="wrn.new.1" localSheetId="19" hidden="1">{"New_Tan",#N/A,FALSE,"Slides_New";"New_Sum",#N/A,FALSE,"Slides_New";"New_Int",#N/A,FALSE,"Slides_New"}</definedName>
    <definedName name="wrn.new.1" localSheetId="20" hidden="1">{"New_Tan",#N/A,FALSE,"Slides_New";"New_Sum",#N/A,FALSE,"Slides_New";"New_Int",#N/A,FALSE,"Slides_New"}</definedName>
    <definedName name="wrn.new.1" localSheetId="18" hidden="1">{"New_Tan",#N/A,FALSE,"Slides_New";"New_Sum",#N/A,FALSE,"Slides_New";"New_Int",#N/A,FALSE,"Slides_New"}</definedName>
    <definedName name="wrn.new.1" hidden="1">{"New_Tan",#N/A,FALSE,"Slides_New";"New_Sum",#N/A,FALSE,"Slides_New";"New_Int",#N/A,FALSE,"Slides_New"}</definedName>
    <definedName name="wrn.new.1_3" localSheetId="19" hidden="1">{"New_Tan",#N/A,FALSE,"Slides_New";"New_Sum",#N/A,FALSE,"Slides_New";"New_Int",#N/A,FALSE,"Slides_New"}</definedName>
    <definedName name="wrn.new.1_3" localSheetId="20" hidden="1">{"New_Tan",#N/A,FALSE,"Slides_New";"New_Sum",#N/A,FALSE,"Slides_New";"New_Int",#N/A,FALSE,"Slides_New"}</definedName>
    <definedName name="wrn.new.1_3" localSheetId="18" hidden="1">{"New_Tan",#N/A,FALSE,"Slides_New";"New_Sum",#N/A,FALSE,"Slides_New";"New_Int",#N/A,FALSE,"Slides_New"}</definedName>
    <definedName name="wrn.new.1_3" hidden="1">{"New_Tan",#N/A,FALSE,"Slides_New";"New_Sum",#N/A,FALSE,"Slides_New";"New_Int",#N/A,FALSE,"Slides_New"}</definedName>
    <definedName name="wrn.New.3" localSheetId="19" hidden="1">{"New_Tan",#N/A,FALSE,"Slides_New";"New_Sum",#N/A,FALSE,"Slides_New";"New_Int",#N/A,FALSE,"Slides_New"}</definedName>
    <definedName name="wrn.New.3" localSheetId="20" hidden="1">{"New_Tan",#N/A,FALSE,"Slides_New";"New_Sum",#N/A,FALSE,"Slides_New";"New_Int",#N/A,FALSE,"Slides_New"}</definedName>
    <definedName name="wrn.New.3" localSheetId="18" hidden="1">{"New_Tan",#N/A,FALSE,"Slides_New";"New_Sum",#N/A,FALSE,"Slides_New";"New_Int",#N/A,FALSE,"Slides_New"}</definedName>
    <definedName name="wrn.New.3" hidden="1">{"New_Tan",#N/A,FALSE,"Slides_New";"New_Sum",#N/A,FALSE,"Slides_New";"New_Int",#N/A,FALSE,"Slides_New"}</definedName>
    <definedName name="wrn.News." localSheetId="19" hidden="1">{"Sum",#N/A,FALSE,"News";"Exp",#N/A,FALSE,"News";"Sal",#N/A,FALSE,"News"}</definedName>
    <definedName name="wrn.News." localSheetId="20" hidden="1">{"Sum",#N/A,FALSE,"News";"Exp",#N/A,FALSE,"News";"Sal",#N/A,FALSE,"News"}</definedName>
    <definedName name="wrn.News." localSheetId="18" hidden="1">{"Sum",#N/A,FALSE,"News";"Exp",#N/A,FALSE,"News";"Sal",#N/A,FALSE,"News"}</definedName>
    <definedName name="wrn.News." hidden="1">{"Sum",#N/A,FALSE,"News";"Exp",#N/A,FALSE,"News";"Sal",#N/A,FALSE,"News"}</definedName>
    <definedName name="wrn.news.1" localSheetId="19" hidden="1">{"Sum",#N/A,FALSE,"News";"Exp",#N/A,FALSE,"News";"Sal",#N/A,FALSE,"News"}</definedName>
    <definedName name="wrn.news.1" localSheetId="20" hidden="1">{"Sum",#N/A,FALSE,"News";"Exp",#N/A,FALSE,"News";"Sal",#N/A,FALSE,"News"}</definedName>
    <definedName name="wrn.news.1" localSheetId="18" hidden="1">{"Sum",#N/A,FALSE,"News";"Exp",#N/A,FALSE,"News";"Sal",#N/A,FALSE,"News"}</definedName>
    <definedName name="wrn.news.1" hidden="1">{"Sum",#N/A,FALSE,"News";"Exp",#N/A,FALSE,"News";"Sal",#N/A,FALSE,"News"}</definedName>
    <definedName name="wrn.news.1.3" localSheetId="19" hidden="1">{"Sum",#N/A,FALSE,"News";"Exp",#N/A,FALSE,"News";"Sal",#N/A,FALSE,"News"}</definedName>
    <definedName name="wrn.news.1.3" localSheetId="20" hidden="1">{"Sum",#N/A,FALSE,"News";"Exp",#N/A,FALSE,"News";"Sal",#N/A,FALSE,"News"}</definedName>
    <definedName name="wrn.news.1.3" localSheetId="18" hidden="1">{"Sum",#N/A,FALSE,"News";"Exp",#N/A,FALSE,"News";"Sal",#N/A,FALSE,"News"}</definedName>
    <definedName name="wrn.news.1.3" hidden="1">{"Sum",#N/A,FALSE,"News";"Exp",#N/A,FALSE,"News";"Sal",#N/A,FALSE,"News"}</definedName>
    <definedName name="wrn.News.3" localSheetId="19" hidden="1">{"Sum",#N/A,FALSE,"News";"Exp",#N/A,FALSE,"News";"Sal",#N/A,FALSE,"News"}</definedName>
    <definedName name="wrn.News.3" localSheetId="20" hidden="1">{"Sum",#N/A,FALSE,"News";"Exp",#N/A,FALSE,"News";"Sal",#N/A,FALSE,"News"}</definedName>
    <definedName name="wrn.News.3" localSheetId="18" hidden="1">{"Sum",#N/A,FALSE,"News";"Exp",#N/A,FALSE,"News";"Sal",#N/A,FALSE,"News"}</definedName>
    <definedName name="wrn.News.3" hidden="1">{"Sum",#N/A,FALSE,"News";"Exp",#N/A,FALSE,"News";"Sal",#N/A,FALSE,"News"}</definedName>
    <definedName name="wrn.Nimrod." localSheetId="19" hidden="1">{"Nim_All",#N/A,FALSE,"Nimrod";"Nim_Tech",#N/A,FALSE,"Nimrod";"Nim_Pricing",#N/A,FALSE,"Nimrod";"Nim_PerMille",#N/A,FALSE,"Nimrod"}</definedName>
    <definedName name="wrn.Nimrod." localSheetId="20" hidden="1">{"Nim_All",#N/A,FALSE,"Nimrod";"Nim_Tech",#N/A,FALSE,"Nimrod";"Nim_Pricing",#N/A,FALSE,"Nimrod";"Nim_PerMille",#N/A,FALSE,"Nimrod"}</definedName>
    <definedName name="wrn.Nimrod." localSheetId="18"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9" hidden="1">{#N/A,#N/A,FALSE,"Nx1";#N/A,#N/A,FALSE,"Nx2";#N/A,#N/A,FALSE,"Nx3";#N/A,#N/A,FALSE,"Nx4"}</definedName>
    <definedName name="wrn.Norcros._.Forms." localSheetId="20" hidden="1">{#N/A,#N/A,FALSE,"Nx1";#N/A,#N/A,FALSE,"Nx2";#N/A,#N/A,FALSE,"Nx3";#N/A,#N/A,FALSE,"Nx4"}</definedName>
    <definedName name="wrn.Norcros._.Forms." localSheetId="18" hidden="1">{#N/A,#N/A,FALSE,"Nx1";#N/A,#N/A,FALSE,"Nx2";#N/A,#N/A,FALSE,"Nx3";#N/A,#N/A,FALSE,"Nx4"}</definedName>
    <definedName name="wrn.Norcros._.Forms." hidden="1">{#N/A,#N/A,FALSE,"Nx1";#N/A,#N/A,FALSE,"Nx2";#N/A,#N/A,FALSE,"Nx3";#N/A,#N/A,FALSE,"Nx4"}</definedName>
    <definedName name="wrn.OBM." localSheetId="18" hidden="1">{#N/A,#N/A,FALSE,"Oil-Based Mud"}</definedName>
    <definedName name="wrn.OBM." hidden="1">{#N/A,#N/A,FALSE,"Oil-Based Mud"}</definedName>
    <definedName name="wrn.On_Air." localSheetId="19" hidden="1">{"Exp",#N/A,FALSE,"On  Air Promotions";"Sal",#N/A,FALSE,"On  Air Promotions";"Sum",#N/A,FALSE,"On  Air Promotions"}</definedName>
    <definedName name="wrn.On_Air." localSheetId="20" hidden="1">{"Exp",#N/A,FALSE,"On  Air Promotions";"Sal",#N/A,FALSE,"On  Air Promotions";"Sum",#N/A,FALSE,"On  Air Promotions"}</definedName>
    <definedName name="wrn.On_Air." localSheetId="18" hidden="1">{"Exp",#N/A,FALSE,"On  Air Promotions";"Sal",#N/A,FALSE,"On  Air Promotions";"Sum",#N/A,FALSE,"On  Air Promotions"}</definedName>
    <definedName name="wrn.On_Air." hidden="1">{"Exp",#N/A,FALSE,"On  Air Promotions";"Sal",#N/A,FALSE,"On  Air Promotions";"Sum",#N/A,FALSE,"On  Air Promotions"}</definedName>
    <definedName name="wrn.on_air.1" localSheetId="19" hidden="1">{"Exp",#N/A,FALSE,"On  Air Promotions";"Sal",#N/A,FALSE,"On  Air Promotions";"Sum",#N/A,FALSE,"On  Air Promotions"}</definedName>
    <definedName name="wrn.on_air.1" localSheetId="20" hidden="1">{"Exp",#N/A,FALSE,"On  Air Promotions";"Sal",#N/A,FALSE,"On  Air Promotions";"Sum",#N/A,FALSE,"On  Air Promotions"}</definedName>
    <definedName name="wrn.on_air.1" localSheetId="18" hidden="1">{"Exp",#N/A,FALSE,"On  Air Promotions";"Sal",#N/A,FALSE,"On  Air Promotions";"Sum",#N/A,FALSE,"On  Air Promotions"}</definedName>
    <definedName name="wrn.on_air.1" hidden="1">{"Exp",#N/A,FALSE,"On  Air Promotions";"Sal",#N/A,FALSE,"On  Air Promotions";"Sum",#N/A,FALSE,"On  Air Promotions"}</definedName>
    <definedName name="wrn.on_air.1.3" localSheetId="19" hidden="1">{"Exp",#N/A,FALSE,"On  Air Promotions";"Sal",#N/A,FALSE,"On  Air Promotions";"Sum",#N/A,FALSE,"On  Air Promotions"}</definedName>
    <definedName name="wrn.on_air.1.3" localSheetId="20" hidden="1">{"Exp",#N/A,FALSE,"On  Air Promotions";"Sal",#N/A,FALSE,"On  Air Promotions";"Sum",#N/A,FALSE,"On  Air Promotions"}</definedName>
    <definedName name="wrn.on_air.1.3" localSheetId="18" hidden="1">{"Exp",#N/A,FALSE,"On  Air Promotions";"Sal",#N/A,FALSE,"On  Air Promotions";"Sum",#N/A,FALSE,"On  Air Promotions"}</definedName>
    <definedName name="wrn.on_air.1.3" hidden="1">{"Exp",#N/A,FALSE,"On  Air Promotions";"Sal",#N/A,FALSE,"On  Air Promotions";"Sum",#N/A,FALSE,"On  Air Promotions"}</definedName>
    <definedName name="wrn.On_Air.3" localSheetId="19" hidden="1">{"Exp",#N/A,FALSE,"On  Air Promotions";"Sal",#N/A,FALSE,"On  Air Promotions";"Sum",#N/A,FALSE,"On  Air Promotions"}</definedName>
    <definedName name="wrn.On_Air.3" localSheetId="20" hidden="1">{"Exp",#N/A,FALSE,"On  Air Promotions";"Sal",#N/A,FALSE,"On  Air Promotions";"Sum",#N/A,FALSE,"On  Air Promotions"}</definedName>
    <definedName name="wrn.On_Air.3" localSheetId="18" hidden="1">{"Exp",#N/A,FALSE,"On  Air Promotions";"Sal",#N/A,FALSE,"On  Air Promotions";"Sum",#N/A,FALSE,"On  Air Promotions"}</definedName>
    <definedName name="wrn.On_Air.3" hidden="1">{"Exp",#N/A,FALSE,"On  Air Promotions";"Sal",#N/A,FALSE,"On  Air Promotions";"Sum",#N/A,FALSE,"On  Air Promotions"}</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localSheetId="20" hidden="1">{#N/A,#N/A,FALSE,"Cover";#N/A,#N/A,FALSE,"1. Conversion Cost Summary";#N/A,#N/A,FALSE,"2. CC YE Forecast INV ";#N/A,#N/A,FALSE,"3. CC YE Forecast ROM";#N/A,#N/A,FALSE,"4.CC YE FORECAST ROM+INV";#N/A,#N/A,FALSE,"5. Material Cost";#N/A,#N/A,FALSE,"6. Waste Calculation"}</definedName>
    <definedName name="wrn.OPs._.Finance._.Monthly._.Report._.05." localSheetId="18"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9" hidden="1">{"Exp",#N/A,FALSE,"Org &amp; Dev";"Sal",#N/A,FALSE,"Org &amp; Dev";"Sum",#N/A,FALSE,"Org &amp; Dev"}</definedName>
    <definedName name="wrn.Org._._Dev." localSheetId="20" hidden="1">{"Exp",#N/A,FALSE,"Org &amp; Dev";"Sal",#N/A,FALSE,"Org &amp; Dev";"Sum",#N/A,FALSE,"Org &amp; Dev"}</definedName>
    <definedName name="wrn.Org._._Dev." localSheetId="18" hidden="1">{"Exp",#N/A,FALSE,"Org &amp; Dev";"Sal",#N/A,FALSE,"Org &amp; Dev";"Sum",#N/A,FALSE,"Org &amp; Dev"}</definedName>
    <definedName name="wrn.Org._._Dev." hidden="1">{"Exp",#N/A,FALSE,"Org &amp; Dev";"Sal",#N/A,FALSE,"Org &amp; Dev";"Sum",#N/A,FALSE,"Org &amp; Dev"}</definedName>
    <definedName name="wrn.Org._._Dev._3" localSheetId="19" hidden="1">{"Exp",#N/A,FALSE,"Org &amp; Dev";"Sal",#N/A,FALSE,"Org &amp; Dev";"Sum",#N/A,FALSE,"Org &amp; Dev"}</definedName>
    <definedName name="wrn.Org._._Dev._3" localSheetId="20" hidden="1">{"Exp",#N/A,FALSE,"Org &amp; Dev";"Sal",#N/A,FALSE,"Org &amp; Dev";"Sum",#N/A,FALSE,"Org &amp; Dev"}</definedName>
    <definedName name="wrn.Org._._Dev._3" localSheetId="18" hidden="1">{"Exp",#N/A,FALSE,"Org &amp; Dev";"Sal",#N/A,FALSE,"Org &amp; Dev";"Sum",#N/A,FALSE,"Org &amp; Dev"}</definedName>
    <definedName name="wrn.Org._._Dev._3" hidden="1">{"Exp",#N/A,FALSE,"Org &amp; Dev";"Sal",#N/A,FALSE,"Org &amp; Dev";"Sum",#N/A,FALSE,"Org &amp; Dev"}</definedName>
    <definedName name="wrn.Org._._Dev.1" localSheetId="19" hidden="1">{"Exp",#N/A,FALSE,"Org &amp; Dev";"Sal",#N/A,FALSE,"Org &amp; Dev";"Sum",#N/A,FALSE,"Org &amp; Dev"}</definedName>
    <definedName name="wrn.Org._._Dev.1" localSheetId="20" hidden="1">{"Exp",#N/A,FALSE,"Org &amp; Dev";"Sal",#N/A,FALSE,"Org &amp; Dev";"Sum",#N/A,FALSE,"Org &amp; Dev"}</definedName>
    <definedName name="wrn.Org._._Dev.1" localSheetId="18" hidden="1">{"Exp",#N/A,FALSE,"Org &amp; Dev";"Sal",#N/A,FALSE,"Org &amp; Dev";"Sum",#N/A,FALSE,"Org &amp; Dev"}</definedName>
    <definedName name="wrn.Org._._Dev.1" hidden="1">{"Exp",#N/A,FALSE,"Org &amp; Dev";"Sal",#N/A,FALSE,"Org &amp; Dev";"Sum",#N/A,FALSE,"Org &amp; Dev"}</definedName>
    <definedName name="wrn.Org._._Dev.3" localSheetId="19" hidden="1">{"Exp",#N/A,FALSE,"Org &amp; Dev";"Sal",#N/A,FALSE,"Org &amp; Dev";"Sum",#N/A,FALSE,"Org &amp; Dev"}</definedName>
    <definedName name="wrn.Org._._Dev.3" localSheetId="20" hidden="1">{"Exp",#N/A,FALSE,"Org &amp; Dev";"Sal",#N/A,FALSE,"Org &amp; Dev";"Sum",#N/A,FALSE,"Org &amp; Dev"}</definedName>
    <definedName name="wrn.Org._._Dev.3" localSheetId="18" hidden="1">{"Exp",#N/A,FALSE,"Org &amp; Dev";"Sal",#N/A,FALSE,"Org &amp; Dev";"Sum",#N/A,FALSE,"Org &amp; Dev"}</definedName>
    <definedName name="wrn.Org._._Dev.3" hidden="1">{"Exp",#N/A,FALSE,"Org &amp; Dev";"Sal",#N/A,FALSE,"Org &amp; Dev";"Sum",#N/A,FALSE,"Org &amp; Dev"}</definedName>
    <definedName name="wrn.Pall._.Mall._.FF." localSheetId="19" hidden="1">{"PMFF_All",#N/A,FALSE,"Pall Mall FF";"PMFF_Tech",#N/A,FALSE,"Pall Mall FF";"PMFF_Pricing",#N/A,FALSE,"Pall Mall FF";"PMFF_PerMille",#N/A,FALSE,"Pall Mall FF"}</definedName>
    <definedName name="wrn.Pall._.Mall._.FF." localSheetId="20" hidden="1">{"PMFF_All",#N/A,FALSE,"Pall Mall FF";"PMFF_Tech",#N/A,FALSE,"Pall Mall FF";"PMFF_Pricing",#N/A,FALSE,"Pall Mall FF";"PMFF_PerMille",#N/A,FALSE,"Pall Mall FF"}</definedName>
    <definedName name="wrn.Pall._.Mall._.FF." localSheetId="18"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9" hidden="1">{"PML_All",#N/A,FALSE,"Pall Mall Lights";"PML_Tech",#N/A,FALSE,"Pall Mall Lights";"PML_Pricing",#N/A,FALSE,"Pall Mall Lights";"PML_PerMille",#N/A,FALSE,"Pall Mall Lights"}</definedName>
    <definedName name="wrn.Pall._.Mall._.Lights." localSheetId="20" hidden="1">{"PML_All",#N/A,FALSE,"Pall Mall Lights";"PML_Tech",#N/A,FALSE,"Pall Mall Lights";"PML_Pricing",#N/A,FALSE,"Pall Mall Lights";"PML_PerMille",#N/A,FALSE,"Pall Mall Lights"}</definedName>
    <definedName name="wrn.Pall._.Mall._.Lights." localSheetId="18"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9" hidden="1">{"PMM_All",#N/A,FALSE,"Pall Mall Menthol";"PMM_Pricing",#N/A,FALSE,"Pall Mall Menthol";"PMM_Tech",#N/A,FALSE,"Pall Mall Menthol";"PMM_PerMille",#N/A,FALSE,"Pall Mall Menthol"}</definedName>
    <definedName name="wrn.Pall._.Mall._.Menthol." localSheetId="20" hidden="1">{"PMM_All",#N/A,FALSE,"Pall Mall Menthol";"PMM_Pricing",#N/A,FALSE,"Pall Mall Menthol";"PMM_Tech",#N/A,FALSE,"Pall Mall Menthol";"PMM_PerMille",#N/A,FALSE,"Pall Mall Menthol"}</definedName>
    <definedName name="wrn.Pall._.Mall._.Menthol." localSheetId="18"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9" hidden="1">{#N/A,#N/A,FALSE,"Pan Europe Belgium";#N/A,#N/A,FALSE,"Pan Europe France";#N/A,#N/A,FALSE,"Pan Europe Germany";#N/A,#N/A,FALSE,"Pan Europe Italy";#N/A,#N/A,FALSE,"Pan Europe Sweden";#N/A,#N/A,FALSE,"Pan Europe UK"}</definedName>
    <definedName name="wrn.Pan._.Europe." localSheetId="20" hidden="1">{#N/A,#N/A,FALSE,"Pan Europe Belgium";#N/A,#N/A,FALSE,"Pan Europe France";#N/A,#N/A,FALSE,"Pan Europe Germany";#N/A,#N/A,FALSE,"Pan Europe Italy";#N/A,#N/A,FALSE,"Pan Europe Sweden";#N/A,#N/A,FALSE,"Pan Europe UK"}</definedName>
    <definedName name="wrn.Pan._.Europe." localSheetId="18"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localSheetId="20" hidden="1">{#N/A,#N/A,FALSE,"Pan Europe Belgium";#N/A,#N/A,FALSE,"Pan Europe France";#N/A,#N/A,FALSE,"Pan Europe Germany";#N/A,#N/A,FALSE,"Pan Europe Italy";#N/A,#N/A,FALSE,"Pan Europe Sweden";#N/A,#N/A,FALSE,"Pan Europe UK"}</definedName>
    <definedName name="wrn.Pan._Europe1." localSheetId="18"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9" hidden="1">{#N/A,#N/A,TRUE,"Sum";#N/A,#N/A,TRUE,"P&amp;L";#N/A,#N/A,TRUE,"B-S";#N/A,#N/A,TRUE,"C-F";#N/A,#N/A,TRUE,"Strap";#N/A,#N/A,TRUE,"SAP"}</definedName>
    <definedName name="wrn.Period._.Report._.for._.AKE." localSheetId="20" hidden="1">{#N/A,#N/A,TRUE,"Sum";#N/A,#N/A,TRUE,"P&amp;L";#N/A,#N/A,TRUE,"B-S";#N/A,#N/A,TRUE,"C-F";#N/A,#N/A,TRUE,"Strap";#N/A,#N/A,TRUE,"SAP"}</definedName>
    <definedName name="wrn.Period._.Report._.for._.AKE." localSheetId="18" hidden="1">{#N/A,#N/A,TRUE,"Sum";#N/A,#N/A,TRUE,"P&amp;L";#N/A,#N/A,TRUE,"B-S";#N/A,#N/A,TRUE,"C-F";#N/A,#N/A,TRUE,"Strap";#N/A,#N/A,TRUE,"SAP"}</definedName>
    <definedName name="wrn.Period._.Report._.for._.AKE." hidden="1">{#N/A,#N/A,TRUE,"Sum";#N/A,#N/A,TRUE,"P&amp;L";#N/A,#N/A,TRUE,"B-S";#N/A,#N/A,TRUE,"C-F";#N/A,#N/A,TRUE,"Strap";#N/A,#N/A,TRUE,"SAP"}</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localSheetId="20" hidden="1">{#N/A,#N/A,TRUE,"Inhalt";#N/A,#N/A,TRUE,"Ergebnisrechnung";#N/A,#N/A,TRUE,"Bilanz";#N/A,#N/A,TRUE,"Umsatz";#N/A,#N/A,TRUE,"Absatz";#N/A,#N/A,TRUE,"Preise";#N/A,#N/A,TRUE,"Investitionen 1996";#N/A,#N/A,TRUE,"Personal";#N/A,#N/A,TRUE,"Kennzahlen"}</definedName>
    <definedName name="wrn.Planbericht._.Hrusovany." localSheetId="18"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9" hidden="1">{#N/A,#N/A,FALSE,"Default Data";#N/A,#N/A,FALSE,"25% case";#N/A,#N/A,FALSE,"99 Tax Model";#N/A,#N/A,FALSE,"ROY CALCS";#N/A,#N/A,FALSE,"Acquisition Royalty";#N/A,#N/A,FALSE,"Cisco FSC"}</definedName>
    <definedName name="wrn.Planning." localSheetId="20" hidden="1">{#N/A,#N/A,FALSE,"Default Data";#N/A,#N/A,FALSE,"25% case";#N/A,#N/A,FALSE,"99 Tax Model";#N/A,#N/A,FALSE,"ROY CALCS";#N/A,#N/A,FALSE,"Acquisition Royalty";#N/A,#N/A,FALSE,"Cisco FSC"}</definedName>
    <definedName name="wrn.Planning." localSheetId="18"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9" hidden="1">{#N/A,#N/A,FALSE,"EOC";#N/A,#N/A,FALSE,"Distributor";#N/A,#N/A,FALSE,"Manufacturing";#N/A,#N/A,FALSE,"Service"}</definedName>
    <definedName name="wrn.Planning._.PL." localSheetId="20" hidden="1">{#N/A,#N/A,FALSE,"EOC";#N/A,#N/A,FALSE,"Distributor";#N/A,#N/A,FALSE,"Manufacturing";#N/A,#N/A,FALSE,"Service"}</definedName>
    <definedName name="wrn.Planning._.PL." localSheetId="18" hidden="1">{#N/A,#N/A,FALSE,"EOC";#N/A,#N/A,FALSE,"Distributor";#N/A,#N/A,FALSE,"Manufacturing";#N/A,#N/A,FALSE,"Service"}</definedName>
    <definedName name="wrn.Planning._.PL." hidden="1">{#N/A,#N/A,FALSE,"EOC";#N/A,#N/A,FALSE,"Distributor";#N/A,#N/A,FALSE,"Manufacturing";#N/A,#N/A,FALSE,"Service"}</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20"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8"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localSheetId="20" hidden="1">{#N/A,#N/A,TRUE,"Inhalt";#N/A,#N/A,TRUE,"Kommentar";#N/A,#N/A,TRUE,"Ergebnisrechnung ";#N/A,#N/A,TRUE,"Bilanz";#N/A,#N/A,TRUE,"Verkaufsstatistik";#N/A,#N/A,TRUE,"Personal";#N/A,#N/A,TRUE,"Investitionen";#N/A,#N/A,TRUE,"Kennzahlen";#N/A,#N/A,TRUE,"Kennzahlen Zucker";#N/A,#N/A,TRUE,"Bestandsänderung"}</definedName>
    <definedName name="wrn.Planung._.versio._.23.Feb." localSheetId="18"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localSheetId="20" hidden="1">{"cred comp",#N/A,FALSE,"Comparable Credit Analysis";"IS",#N/A,FALSE,"IS";"Sensitivity",#N/A,FALSE,"Sensitivity";"BS",#N/A,FALSE,"BS";"Bond Summary",#N/A,FALSE,"B Summary";"AD",#N/A,FALSE,"Accretion";"NAV",#N/A,FALSE,"NAV";"SU",#N/A,FALSE,"S&amp;U";"acq. study",#N/A,FALSE,"Acq. Study";"F Charges",#N/A,FALSE,"Fixed Charges"}</definedName>
    <definedName name="wrn.PLX." localSheetId="18"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9" hidden="1">{"AS",#N/A,FALSE,"Dec_BS_Fnl";"LIAB",#N/A,FALSE,"Dec_BS_Fnl"}</definedName>
    <definedName name="wrn.PR_FNL.3" localSheetId="20" hidden="1">{"AS",#N/A,FALSE,"Dec_BS_Fnl";"LIAB",#N/A,FALSE,"Dec_BS_Fnl"}</definedName>
    <definedName name="wrn.PR_FNL.3" localSheetId="18" hidden="1">{"AS",#N/A,FALSE,"Dec_BS_Fnl";"LIAB",#N/A,FALSE,"Dec_BS_Fnl"}</definedName>
    <definedName name="wrn.PR_FNL.3" hidden="1">{"AS",#N/A,FALSE,"Dec_BS_Fnl";"LIAB",#N/A,FALSE,"Dec_BS_Fnl"}</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localSheetId="20" hidden="1">{#N/A,#N/A,FALSE,"Viceroy";#N/A,#N/A,FALSE,"Hollywood";#N/A,#N/A,FALSE,"Kent 100's";#N/A,#N/A,FALSE,"Kent PL";#N/A,#N/A,FALSE,"Pall Mall Lights";#N/A,#N/A,FALSE,"Pall Mall FF";#N/A,#N/A,FALSE,"Lucky Strike FF(Arrowhead)";#N/A,#N/A,FALSE,"Danube";#N/A,#N/A,FALSE,"Rothmans";#N/A,#N/A,FALSE,"Summary"}</definedName>
    <definedName name="wrn.PRICE." localSheetId="18"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9" hidden="1">{"SCH1",#N/A,TRUE,"ECONEVAL";"SCH6",#N/A,TRUE,"AR1278";"SCH2",#N/A,TRUE,"ECONEVAL";"SCH7",#N/A,TRUE,"AR1278";"DEP",#N/A,TRUE,"AR1278";"ASSUMPTIONS",#N/A,TRUE,"AR1278"}</definedName>
    <definedName name="wrn.PRINT." localSheetId="20" hidden="1">{"SCH1",#N/A,TRUE,"ECONEVAL";"SCH6",#N/A,TRUE,"AR1278";"SCH2",#N/A,TRUE,"ECONEVAL";"SCH7",#N/A,TRUE,"AR1278";"DEP",#N/A,TRUE,"AR1278";"ASSUMPTIONS",#N/A,TRUE,"AR1278"}</definedName>
    <definedName name="wrn.PRINT." localSheetId="18"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9" hidden="1">{"PL_PRINT",#N/A,TRUE,"Profit &amp; Loss";"BS_PRINT",#N/A,TRUE,"Balance Sheet";"CF_PRINT",#N/A,TRUE,"Cash Flow";"VALIDATION_PRINT",#N/A,TRUE,"Validation Checks"}</definedName>
    <definedName name="wrn.PRINT._.ALL." localSheetId="20" hidden="1">{"PL_PRINT",#N/A,TRUE,"Profit &amp; Loss";"BS_PRINT",#N/A,TRUE,"Balance Sheet";"CF_PRINT",#N/A,TRUE,"Cash Flow";"VALIDATION_PRINT",#N/A,TRUE,"Validation Checks"}</definedName>
    <definedName name="wrn.PRINT._.ALL." localSheetId="18"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localSheetId="20" hidden="1">{"LBO Summary",#N/A,FALSE,"Summary";"Income Statement",#N/A,FALSE,"Model";"Cash Flow",#N/A,FALSE,"Model";"Balance Sheet",#N/A,FALSE,"Model";"Working Capital",#N/A,FALSE,"Model";"Pro Forma Balance Sheets",#N/A,FALSE,"PFBS";"Debt Balances",#N/A,FALSE,"Model";"Fee Schedules",#N/A,FALSE,"Model"}</definedName>
    <definedName name="wrn.Print._.All._.Pages." localSheetId="18"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8"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9" hidden="1">{"PL_PRINT",#N/A,TRUE,"Profit &amp; Loss";"BS_PRINT",#N/A,TRUE,"Balance Sheet";"CF_PRINT",#N/A,TRUE,"Cash Flow"}</definedName>
    <definedName name="wrn.PRINT._.PL._.CF._.BS." localSheetId="20" hidden="1">{"PL_PRINT",#N/A,TRUE,"Profit &amp; Loss";"BS_PRINT",#N/A,TRUE,"Balance Sheet";"CF_PRINT",#N/A,TRUE,"Cash Flow"}</definedName>
    <definedName name="wrn.PRINT._.PL._.CF._.BS." localSheetId="18"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9" hidden="1">{"VALIDATION_PRINT",#N/A,TRUE,"Validation Checks"}</definedName>
    <definedName name="wrn.PRINT._.VALIDATIONS." localSheetId="20" hidden="1">{"VALIDATION_PRINT",#N/A,TRUE,"Validation Checks"}</definedName>
    <definedName name="wrn.PRINT._.VALIDATIONS." localSheetId="18" hidden="1">{"VALIDATION_PRINT",#N/A,TRUE,"Validation Checks"}</definedName>
    <definedName name="wrn.PRINT._.VALIDATIONS." hidden="1">{"VALIDATION_PRINT",#N/A,TRUE,"Validation Checks"}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20"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8"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9" hidden="1">{"PAGE1",#N/A,FALSE,"ADJMODL";"PAGE2",#N/A,FALSE,"ADJMODL";"PAGE3",#N/A,FALSE,"ADJMODL";"PAGE4",#N/A,FALSE,"ADJMODL";"PAGE5",#N/A,FALSE,"ADJMODL";"PAGE6",#N/A,FALSE,"ADJMODL";"PAGE7",#N/A,FALSE,"ADJMODL";"PAGE8",#N/A,FALSE,"ADJMODL"}</definedName>
    <definedName name="wrn.PRINT2." localSheetId="20" hidden="1">{"PAGE1",#N/A,FALSE,"ADJMODL";"PAGE2",#N/A,FALSE,"ADJMODL";"PAGE3",#N/A,FALSE,"ADJMODL";"PAGE4",#N/A,FALSE,"ADJMODL";"PAGE5",#N/A,FALSE,"ADJMODL";"PAGE6",#N/A,FALSE,"ADJMODL";"PAGE7",#N/A,FALSE,"ADJMODL";"PAGE8",#N/A,FALSE,"ADJMODL"}</definedName>
    <definedName name="wrn.PRINT2." localSheetId="18"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9" hidden="1">{"print95",#N/A,FALSE,"1995E.XLS";"print96",#N/A,FALSE,"1996E.XLS"}</definedName>
    <definedName name="wrn.print95and96." localSheetId="20" hidden="1">{"print95",#N/A,FALSE,"1995E.XLS";"print96",#N/A,FALSE,"1996E.XLS"}</definedName>
    <definedName name="wrn.print95and96." localSheetId="18" hidden="1">{"print95",#N/A,FALSE,"1995E.XLS";"print96",#N/A,FALSE,"1996E.XLS"}</definedName>
    <definedName name="wrn.print95and96." hidden="1">{"print95",#N/A,FALSE,"1995E.XLS";"print96",#N/A,FALSE,"1996E.XLS"}</definedName>
    <definedName name="wrn.Priority._.list." localSheetId="19" hidden="1">{#N/A,#N/A,FALSE,"DI 2 YEAR MASTER SCHEDULE"}</definedName>
    <definedName name="wrn.Priority._.list." localSheetId="20" hidden="1">{#N/A,#N/A,FALSE,"DI 2 YEAR MASTER SCHEDULE"}</definedName>
    <definedName name="wrn.Priority._.list." localSheetId="18" hidden="1">{#N/A,#N/A,FALSE,"DI 2 YEAR MASTER SCHEDULE"}</definedName>
    <definedName name="wrn.Priority._.list." hidden="1">{#N/A,#N/A,FALSE,"DI 2 YEAR MASTER SCHEDULE"}</definedName>
    <definedName name="wrn.Prjcted._.Mnthly._.Qtys." localSheetId="19" hidden="1">{#N/A,#N/A,FALSE,"PRJCTED MNTHLY QTY's"}</definedName>
    <definedName name="wrn.Prjcted._.Mnthly._.Qtys." localSheetId="20" hidden="1">{#N/A,#N/A,FALSE,"PRJCTED MNTHLY QTY's"}</definedName>
    <definedName name="wrn.Prjcted._.Mnthly._.Qtys." localSheetId="18" hidden="1">{#N/A,#N/A,FALSE,"PRJCTED MNTHLY QTY's"}</definedName>
    <definedName name="wrn.Prjcted._.Mnthly._.Qtys." hidden="1">{#N/A,#N/A,FALSE,"PRJCTED MNTHLY QTY's"}</definedName>
    <definedName name="wrn.Prjcted._.Qtrly._.Dollars." localSheetId="19" hidden="1">{#N/A,#N/A,FALSE,"PRJCTED QTRLY $'s"}</definedName>
    <definedName name="wrn.Prjcted._.Qtrly._.Dollars." localSheetId="20" hidden="1">{#N/A,#N/A,FALSE,"PRJCTED QTRLY $'s"}</definedName>
    <definedName name="wrn.Prjcted._.Qtrly._.Dollars." localSheetId="18" hidden="1">{#N/A,#N/A,FALSE,"PRJCTED QTRLY $'s"}</definedName>
    <definedName name="wrn.Prjcted._.Qtrly._.Dollars." hidden="1">{#N/A,#N/A,FALSE,"PRJCTED QTRLY $'s"}</definedName>
    <definedName name="wrn.Prjcted._.Qtrly._.Qtys." localSheetId="19" hidden="1">{#N/A,#N/A,FALSE,"PRJCTED QTRLY QTY's"}</definedName>
    <definedName name="wrn.Prjcted._.Qtrly._.Qtys." localSheetId="20" hidden="1">{#N/A,#N/A,FALSE,"PRJCTED QTRLY QTY's"}</definedName>
    <definedName name="wrn.Prjcted._.Qtrly._.Qtys." localSheetId="18" hidden="1">{#N/A,#N/A,FALSE,"PRJCTED QTRLY QTY's"}</definedName>
    <definedName name="wrn.Prjcted._.Qtrly._.Qtys." hidden="1">{#N/A,#N/A,FALSE,"PRJCTED QTRLY QTY's"}</definedName>
    <definedName name="wrn.PRO._.TV._.2." localSheetId="19" hidden="1">{"EXP",#N/A,FALSE,"PRO TV 2";"SAL",#N/A,FALSE,"PRO TV 2";"SUM",#N/A,FALSE,"PRO TV 2"}</definedName>
    <definedName name="wrn.PRO._.TV._.2." localSheetId="20" hidden="1">{"EXP",#N/A,FALSE,"PRO TV 2";"SAL",#N/A,FALSE,"PRO TV 2";"SUM",#N/A,FALSE,"PRO TV 2"}</definedName>
    <definedName name="wrn.PRO._.TV._.2." localSheetId="18" hidden="1">{"EXP",#N/A,FALSE,"PRO TV 2";"SAL",#N/A,FALSE,"PRO TV 2";"SUM",#N/A,FALSE,"PRO TV 2"}</definedName>
    <definedName name="wrn.PRO._.TV._.2." hidden="1">{"EXP",#N/A,FALSE,"PRO TV 2";"SAL",#N/A,FALSE,"PRO TV 2";"SUM",#N/A,FALSE,"PRO TV 2"}</definedName>
    <definedName name="wrn.pro._.tv._.2.1" localSheetId="19" hidden="1">{"EXP",#N/A,FALSE,"PRO TV 2";"SAL",#N/A,FALSE,"PRO TV 2";"SUM",#N/A,FALSE,"PRO TV 2"}</definedName>
    <definedName name="wrn.pro._.tv._.2.1" localSheetId="20" hidden="1">{"EXP",#N/A,FALSE,"PRO TV 2";"SAL",#N/A,FALSE,"PRO TV 2";"SUM",#N/A,FALSE,"PRO TV 2"}</definedName>
    <definedName name="wrn.pro._.tv._.2.1" localSheetId="18" hidden="1">{"EXP",#N/A,FALSE,"PRO TV 2";"SAL",#N/A,FALSE,"PRO TV 2";"SUM",#N/A,FALSE,"PRO TV 2"}</definedName>
    <definedName name="wrn.pro._.tv._.2.1" hidden="1">{"EXP",#N/A,FALSE,"PRO TV 2";"SAL",#N/A,FALSE,"PRO TV 2";"SUM",#N/A,FALSE,"PRO TV 2"}</definedName>
    <definedName name="wrn.pro._.tv._.2.1_3" localSheetId="19" hidden="1">{"EXP",#N/A,FALSE,"PRO TV 2";"SAL",#N/A,FALSE,"PRO TV 2";"SUM",#N/A,FALSE,"PRO TV 2"}</definedName>
    <definedName name="wrn.pro._.tv._.2.1_3" localSheetId="20" hidden="1">{"EXP",#N/A,FALSE,"PRO TV 2";"SAL",#N/A,FALSE,"PRO TV 2";"SUM",#N/A,FALSE,"PRO TV 2"}</definedName>
    <definedName name="wrn.pro._.tv._.2.1_3" localSheetId="18" hidden="1">{"EXP",#N/A,FALSE,"PRO TV 2";"SAL",#N/A,FALSE,"PRO TV 2";"SUM",#N/A,FALSE,"PRO TV 2"}</definedName>
    <definedName name="wrn.pro._.tv._.2.1_3" hidden="1">{"EXP",#N/A,FALSE,"PRO TV 2";"SAL",#N/A,FALSE,"PRO TV 2";"SUM",#N/A,FALSE,"PRO TV 2"}</definedName>
    <definedName name="wrn.PRO._.TV._.2.3" localSheetId="19" hidden="1">{"EXP",#N/A,FALSE,"PRO TV 2";"SAL",#N/A,FALSE,"PRO TV 2";"SUM",#N/A,FALSE,"PRO TV 2"}</definedName>
    <definedName name="wrn.PRO._.TV._.2.3" localSheetId="20" hidden="1">{"EXP",#N/A,FALSE,"PRO TV 2";"SAL",#N/A,FALSE,"PRO TV 2";"SUM",#N/A,FALSE,"PRO TV 2"}</definedName>
    <definedName name="wrn.PRO._.TV._.2.3" localSheetId="18" hidden="1">{"EXP",#N/A,FALSE,"PRO TV 2";"SAL",#N/A,FALSE,"PRO TV 2";"SUM",#N/A,FALSE,"PRO TV 2"}</definedName>
    <definedName name="wrn.PRO._.TV._.2.3" hidden="1">{"EXP",#N/A,FALSE,"PRO TV 2";"SAL",#N/A,FALSE,"PRO TV 2";"SUM",#N/A,FALSE,"PRO TV 2"}</definedName>
    <definedName name="wrn.PRO_AM_NW." localSheetId="19" hidden="1">{"Sum",#N/A,FALSE,"PRO AM Network";"Exp",#N/A,FALSE,"PRO AM Network";"Sal",#N/A,FALSE,"PRO AM Network"}</definedName>
    <definedName name="wrn.PRO_AM_NW." localSheetId="20" hidden="1">{"Sum",#N/A,FALSE,"PRO AM Network";"Exp",#N/A,FALSE,"PRO AM Network";"Sal",#N/A,FALSE,"PRO AM Network"}</definedName>
    <definedName name="wrn.PRO_AM_NW." localSheetId="18" hidden="1">{"Sum",#N/A,FALSE,"PRO AM Network";"Exp",#N/A,FALSE,"PRO AM Network";"Sal",#N/A,FALSE,"PRO AM Network"}</definedName>
    <definedName name="wrn.PRO_AM_NW." hidden="1">{"Sum",#N/A,FALSE,"PRO AM Network";"Exp",#N/A,FALSE,"PRO AM Network";"Sal",#N/A,FALSE,"PRO AM Network"}</definedName>
    <definedName name="wrn.pro_am_nw.1" localSheetId="19" hidden="1">{"Sum",#N/A,FALSE,"PRO AM Network";"Exp",#N/A,FALSE,"PRO AM Network";"Sal",#N/A,FALSE,"PRO AM Network"}</definedName>
    <definedName name="wrn.pro_am_nw.1" localSheetId="20" hidden="1">{"Sum",#N/A,FALSE,"PRO AM Network";"Exp",#N/A,FALSE,"PRO AM Network";"Sal",#N/A,FALSE,"PRO AM Network"}</definedName>
    <definedName name="wrn.pro_am_nw.1" localSheetId="18" hidden="1">{"Sum",#N/A,FALSE,"PRO AM Network";"Exp",#N/A,FALSE,"PRO AM Network";"Sal",#N/A,FALSE,"PRO AM Network"}</definedName>
    <definedName name="wrn.pro_am_nw.1" hidden="1">{"Sum",#N/A,FALSE,"PRO AM Network";"Exp",#N/A,FALSE,"PRO AM Network";"Sal",#N/A,FALSE,"PRO AM Network"}</definedName>
    <definedName name="wrn.pro_am_nw.1_3" localSheetId="19" hidden="1">{"Sum",#N/A,FALSE,"PRO AM Network";"Exp",#N/A,FALSE,"PRO AM Network";"Sal",#N/A,FALSE,"PRO AM Network"}</definedName>
    <definedName name="wrn.pro_am_nw.1_3" localSheetId="20" hidden="1">{"Sum",#N/A,FALSE,"PRO AM Network";"Exp",#N/A,FALSE,"PRO AM Network";"Sal",#N/A,FALSE,"PRO AM Network"}</definedName>
    <definedName name="wrn.pro_am_nw.1_3" localSheetId="18" hidden="1">{"Sum",#N/A,FALSE,"PRO AM Network";"Exp",#N/A,FALSE,"PRO AM Network";"Sal",#N/A,FALSE,"PRO AM Network"}</definedName>
    <definedName name="wrn.pro_am_nw.1_3" hidden="1">{"Sum",#N/A,FALSE,"PRO AM Network";"Exp",#N/A,FALSE,"PRO AM Network";"Sal",#N/A,FALSE,"PRO AM Network"}</definedName>
    <definedName name="wrn.PRO_AMNW.3" localSheetId="19" hidden="1">{"Sum",#N/A,FALSE,"PRO AM Network";"Exp",#N/A,FALSE,"PRO AM Network";"Sal",#N/A,FALSE,"PRO AM Network"}</definedName>
    <definedName name="wrn.PRO_AMNW.3" localSheetId="20" hidden="1">{"Sum",#N/A,FALSE,"PRO AM Network";"Exp",#N/A,FALSE,"PRO AM Network";"Sal",#N/A,FALSE,"PRO AM Network"}</definedName>
    <definedName name="wrn.PRO_AMNW.3" localSheetId="18" hidden="1">{"Sum",#N/A,FALSE,"PRO AM Network";"Exp",#N/A,FALSE,"PRO AM Network";"Sal",#N/A,FALSE,"PRO AM Network"}</definedName>
    <definedName name="wrn.PRO_AMNW.3" hidden="1">{"Sum",#N/A,FALSE,"PRO AM Network";"Exp",#N/A,FALSE,"PRO AM Network";"Sal",#N/A,FALSE,"PRO AM Network"}</definedName>
    <definedName name="wrn.Pro_FM_Buc." localSheetId="19" hidden="1">{"Sum",#N/A,FALSE,"PRO FM Buc";"Sal",#N/A,FALSE,"PRO FM Buc";"Exp",#N/A,FALSE,"PRO FM Buc"}</definedName>
    <definedName name="wrn.Pro_FM_Buc." localSheetId="20" hidden="1">{"Sum",#N/A,FALSE,"PRO FM Buc";"Sal",#N/A,FALSE,"PRO FM Buc";"Exp",#N/A,FALSE,"PRO FM Buc"}</definedName>
    <definedName name="wrn.Pro_FM_Buc." localSheetId="18" hidden="1">{"Sum",#N/A,FALSE,"PRO FM Buc";"Sal",#N/A,FALSE,"PRO FM Buc";"Exp",#N/A,FALSE,"PRO FM Buc"}</definedName>
    <definedName name="wrn.Pro_FM_Buc." hidden="1">{"Sum",#N/A,FALSE,"PRO FM Buc";"Sal",#N/A,FALSE,"PRO FM Buc";"Exp",#N/A,FALSE,"PRO FM Buc"}</definedName>
    <definedName name="wrn.pro_FM_Buc.1" localSheetId="19" hidden="1">{"Sum",#N/A,FALSE,"PRO FM Buc";"Sal",#N/A,FALSE,"PRO FM Buc";"Exp",#N/A,FALSE,"PRO FM Buc"}</definedName>
    <definedName name="wrn.pro_FM_Buc.1" localSheetId="20" hidden="1">{"Sum",#N/A,FALSE,"PRO FM Buc";"Sal",#N/A,FALSE,"PRO FM Buc";"Exp",#N/A,FALSE,"PRO FM Buc"}</definedName>
    <definedName name="wrn.pro_FM_Buc.1" localSheetId="18" hidden="1">{"Sum",#N/A,FALSE,"PRO FM Buc";"Sal",#N/A,FALSE,"PRO FM Buc";"Exp",#N/A,FALSE,"PRO FM Buc"}</definedName>
    <definedName name="wrn.pro_FM_Buc.1" hidden="1">{"Sum",#N/A,FALSE,"PRO FM Buc";"Sal",#N/A,FALSE,"PRO FM Buc";"Exp",#N/A,FALSE,"PRO FM Buc"}</definedName>
    <definedName name="wrn.pro_FM_Buc.1_3" localSheetId="19" hidden="1">{"Sum",#N/A,FALSE,"PRO FM Buc";"Sal",#N/A,FALSE,"PRO FM Buc";"Exp",#N/A,FALSE,"PRO FM Buc"}</definedName>
    <definedName name="wrn.pro_FM_Buc.1_3" localSheetId="20" hidden="1">{"Sum",#N/A,FALSE,"PRO FM Buc";"Sal",#N/A,FALSE,"PRO FM Buc";"Exp",#N/A,FALSE,"PRO FM Buc"}</definedName>
    <definedName name="wrn.pro_FM_Buc.1_3" localSheetId="18" hidden="1">{"Sum",#N/A,FALSE,"PRO FM Buc";"Sal",#N/A,FALSE,"PRO FM Buc";"Exp",#N/A,FALSE,"PRO FM Buc"}</definedName>
    <definedName name="wrn.pro_FM_Buc.1_3" hidden="1">{"Sum",#N/A,FALSE,"PRO FM Buc";"Sal",#N/A,FALSE,"PRO FM Buc";"Exp",#N/A,FALSE,"PRO FM Buc"}</definedName>
    <definedName name="wrn.Pro_FM_Buc.3" localSheetId="19" hidden="1">{"Sum",#N/A,FALSE,"PRO FM Buc";"Sal",#N/A,FALSE,"PRO FM Buc";"Exp",#N/A,FALSE,"PRO FM Buc"}</definedName>
    <definedName name="wrn.Pro_FM_Buc.3" localSheetId="20" hidden="1">{"Sum",#N/A,FALSE,"PRO FM Buc";"Sal",#N/A,FALSE,"PRO FM Buc";"Exp",#N/A,FALSE,"PRO FM Buc"}</definedName>
    <definedName name="wrn.Pro_FM_Buc.3" localSheetId="18" hidden="1">{"Sum",#N/A,FALSE,"PRO FM Buc";"Sal",#N/A,FALSE,"PRO FM Buc";"Exp",#N/A,FALSE,"PRO FM Buc"}</definedName>
    <definedName name="wrn.Pro_FM_Buc.3" hidden="1">{"Sum",#N/A,FALSE,"PRO FM Buc";"Sal",#N/A,FALSE,"PRO FM Buc";"Exp",#N/A,FALSE,"PRO FM Buc"}</definedName>
    <definedName name="wrn.PRO_FM_NW." localSheetId="19" hidden="1">{"Sum",#N/A,FALSE,"PRO FM Network";"Exp",#N/A,FALSE,"PRO FM Network";"Sal",#N/A,FALSE,"PRO FM Network"}</definedName>
    <definedName name="wrn.PRO_FM_NW." localSheetId="20" hidden="1">{"Sum",#N/A,FALSE,"PRO FM Network";"Exp",#N/A,FALSE,"PRO FM Network";"Sal",#N/A,FALSE,"PRO FM Network"}</definedName>
    <definedName name="wrn.PRO_FM_NW." localSheetId="18" hidden="1">{"Sum",#N/A,FALSE,"PRO FM Network";"Exp",#N/A,FALSE,"PRO FM Network";"Sal",#N/A,FALSE,"PRO FM Network"}</definedName>
    <definedName name="wrn.PRO_FM_NW." hidden="1">{"Sum",#N/A,FALSE,"PRO FM Network";"Exp",#N/A,FALSE,"PRO FM Network";"Sal",#N/A,FALSE,"PRO FM Network"}</definedName>
    <definedName name="wrn.pro_fm_nw.1" localSheetId="19" hidden="1">{"Sum",#N/A,FALSE,"PRO FM Network";"Exp",#N/A,FALSE,"PRO FM Network";"Sal",#N/A,FALSE,"PRO FM Network"}</definedName>
    <definedName name="wrn.pro_fm_nw.1" localSheetId="20" hidden="1">{"Sum",#N/A,FALSE,"PRO FM Network";"Exp",#N/A,FALSE,"PRO FM Network";"Sal",#N/A,FALSE,"PRO FM Network"}</definedName>
    <definedName name="wrn.pro_fm_nw.1" localSheetId="18" hidden="1">{"Sum",#N/A,FALSE,"PRO FM Network";"Exp",#N/A,FALSE,"PRO FM Network";"Sal",#N/A,FALSE,"PRO FM Network"}</definedName>
    <definedName name="wrn.pro_fm_nw.1" hidden="1">{"Sum",#N/A,FALSE,"PRO FM Network";"Exp",#N/A,FALSE,"PRO FM Network";"Sal",#N/A,FALSE,"PRO FM Network"}</definedName>
    <definedName name="wrn.pro_fm_nw.1.3" localSheetId="19" hidden="1">{"Sum",#N/A,FALSE,"PRO FM Network";"Exp",#N/A,FALSE,"PRO FM Network";"Sal",#N/A,FALSE,"PRO FM Network"}</definedName>
    <definedName name="wrn.pro_fm_nw.1.3" localSheetId="20" hidden="1">{"Sum",#N/A,FALSE,"PRO FM Network";"Exp",#N/A,FALSE,"PRO FM Network";"Sal",#N/A,FALSE,"PRO FM Network"}</definedName>
    <definedName name="wrn.pro_fm_nw.1.3" localSheetId="18" hidden="1">{"Sum",#N/A,FALSE,"PRO FM Network";"Exp",#N/A,FALSE,"PRO FM Network";"Sal",#N/A,FALSE,"PRO FM Network"}</definedName>
    <definedName name="wrn.pro_fm_nw.1.3" hidden="1">{"Sum",#N/A,FALSE,"PRO FM Network";"Exp",#N/A,FALSE,"PRO FM Network";"Sal",#N/A,FALSE,"PRO FM Network"}</definedName>
    <definedName name="wrn.PRO_FM_NW.3" localSheetId="19" hidden="1">{"Sum",#N/A,FALSE,"PRO FM Network";"Exp",#N/A,FALSE,"PRO FM Network";"Sal",#N/A,FALSE,"PRO FM Network"}</definedName>
    <definedName name="wrn.PRO_FM_NW.3" localSheetId="20" hidden="1">{"Sum",#N/A,FALSE,"PRO FM Network";"Exp",#N/A,FALSE,"PRO FM Network";"Sal",#N/A,FALSE,"PRO FM Network"}</definedName>
    <definedName name="wrn.PRO_FM_NW.3" localSheetId="18" hidden="1">{"Sum",#N/A,FALSE,"PRO FM Network";"Exp",#N/A,FALSE,"PRO FM Network";"Sal",#N/A,FALSE,"PRO FM Network"}</definedName>
    <definedName name="wrn.PRO_FM_NW.3" hidden="1">{"Sum",#N/A,FALSE,"PRO FM Network";"Exp",#N/A,FALSE,"PRO FM Network";"Sal",#N/A,FALSE,"PRO FM Network"}</definedName>
    <definedName name="WRN.PROD" localSheetId="19" hidden="1">{"Exp",#N/A,FALSE,"Production";"Sal",#N/A,FALSE,"Production";"Sum",#N/A,FALSE,"Production";"Shows",#N/A,FALSE,"Shows"}</definedName>
    <definedName name="WRN.PROD" localSheetId="20" hidden="1">{"Exp",#N/A,FALSE,"Production";"Sal",#N/A,FALSE,"Production";"Sum",#N/A,FALSE,"Production";"Shows",#N/A,FALSE,"Shows"}</definedName>
    <definedName name="WRN.PROD" localSheetId="18" hidden="1">{"Exp",#N/A,FALSE,"Production";"Sal",#N/A,FALSE,"Production";"Sum",#N/A,FALSE,"Production";"Shows",#N/A,FALSE,"Shows"}</definedName>
    <definedName name="WRN.PROD" hidden="1">{"Exp",#N/A,FALSE,"Production";"Sal",#N/A,FALSE,"Production";"Sum",#N/A,FALSE,"Production";"Shows",#N/A,FALSE,"Shows"}</definedName>
    <definedName name="wrn.Prod." localSheetId="19" hidden="1">{"Exp",#N/A,FALSE,"Production";"Sal",#N/A,FALSE,"Production";"Sum",#N/A,FALSE,"Production";"Shows",#N/A,FALSE,"Shows"}</definedName>
    <definedName name="wrn.Prod." localSheetId="20" hidden="1">{"Exp",#N/A,FALSE,"Production";"Sal",#N/A,FALSE,"Production";"Sum",#N/A,FALSE,"Production";"Shows",#N/A,FALSE,"Shows"}</definedName>
    <definedName name="wrn.Prod." localSheetId="18" hidden="1">{"Exp",#N/A,FALSE,"Production";"Sal",#N/A,FALSE,"Production";"Sum",#N/A,FALSE,"Production";"Shows",#N/A,FALSE,"Shows"}</definedName>
    <definedName name="wrn.Prod." hidden="1">{"Exp",#N/A,FALSE,"Production";"Sal",#N/A,FALSE,"Production";"Sum",#N/A,FALSE,"Production";"Shows",#N/A,FALSE,"Shows"}</definedName>
    <definedName name="wrn.prod.1" localSheetId="19" hidden="1">{"Exp",#N/A,FALSE,"Production";"Sal",#N/A,FALSE,"Production";"Sum",#N/A,FALSE,"Production";"Shows",#N/A,FALSE,"Shows"}</definedName>
    <definedName name="wrn.prod.1" localSheetId="20" hidden="1">{"Exp",#N/A,FALSE,"Production";"Sal",#N/A,FALSE,"Production";"Sum",#N/A,FALSE,"Production";"Shows",#N/A,FALSE,"Shows"}</definedName>
    <definedName name="wrn.prod.1" localSheetId="18" hidden="1">{"Exp",#N/A,FALSE,"Production";"Sal",#N/A,FALSE,"Production";"Sum",#N/A,FALSE,"Production";"Shows",#N/A,FALSE,"Shows"}</definedName>
    <definedName name="wrn.prod.1" hidden="1">{"Exp",#N/A,FALSE,"Production";"Sal",#N/A,FALSE,"Production";"Sum",#N/A,FALSE,"Production";"Shows",#N/A,FALSE,"Shows"}</definedName>
    <definedName name="wrn.prod.1.3" localSheetId="19" hidden="1">{"Exp",#N/A,FALSE,"Production";"Sal",#N/A,FALSE,"Production";"Sum",#N/A,FALSE,"Production";"Shows",#N/A,FALSE,"Shows"}</definedName>
    <definedName name="wrn.prod.1.3" localSheetId="20" hidden="1">{"Exp",#N/A,FALSE,"Production";"Sal",#N/A,FALSE,"Production";"Sum",#N/A,FALSE,"Production";"Shows",#N/A,FALSE,"Shows"}</definedName>
    <definedName name="wrn.prod.1.3" localSheetId="18" hidden="1">{"Exp",#N/A,FALSE,"Production";"Sal",#N/A,FALSE,"Production";"Sum",#N/A,FALSE,"Production";"Shows",#N/A,FALSE,"Shows"}</definedName>
    <definedName name="wrn.prod.1.3" hidden="1">{"Exp",#N/A,FALSE,"Production";"Sal",#N/A,FALSE,"Production";"Sum",#N/A,FALSE,"Production";"Shows",#N/A,FALSE,"Shows"}</definedName>
    <definedName name="wrn.Prod.3" localSheetId="19" hidden="1">{"Exp",#N/A,FALSE,"Production";"Sal",#N/A,FALSE,"Production";"Sum",#N/A,FALSE,"Production";"Shows",#N/A,FALSE,"Shows"}</definedName>
    <definedName name="wrn.Prod.3" localSheetId="20" hidden="1">{"Exp",#N/A,FALSE,"Production";"Sal",#N/A,FALSE,"Production";"Sum",#N/A,FALSE,"Production";"Shows",#N/A,FALSE,"Shows"}</definedName>
    <definedName name="wrn.Prod.3" localSheetId="18" hidden="1">{"Exp",#N/A,FALSE,"Production";"Sal",#N/A,FALSE,"Production";"Sum",#N/A,FALSE,"Production";"Shows",#N/A,FALSE,"Shows"}</definedName>
    <definedName name="wrn.Prod.3" hidden="1">{"Exp",#N/A,FALSE,"Production";"Sal",#N/A,FALSE,"Production";"Sum",#N/A,FALSE,"Production";"Shows",#N/A,FALSE,"Shows"}</definedName>
    <definedName name="wrn.Projections." localSheetId="19" hidden="1">{#N/A,#N/A,FALSE,"Proj BS ";#N/A,#N/A,FALSE,"IS Proj.";#N/A,#N/A,FALSE,"Cash Flow Proj";#N/A,#N/A,FALSE,"Debt Sched Proj";#N/A,#N/A,FALSE,"Chgs in Assets...";#N/A,#N/A,FALSE,"Chgs in Assets2..."}</definedName>
    <definedName name="wrn.Projections." localSheetId="20" hidden="1">{#N/A,#N/A,FALSE,"Proj BS ";#N/A,#N/A,FALSE,"IS Proj.";#N/A,#N/A,FALSE,"Cash Flow Proj";#N/A,#N/A,FALSE,"Debt Sched Proj";#N/A,#N/A,FALSE,"Chgs in Assets...";#N/A,#N/A,FALSE,"Chgs in Assets2..."}</definedName>
    <definedName name="wrn.Projections." localSheetId="18"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8"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9" hidden="1">{"QtrPage1",#N/A,FALSE,"Schd9Aus";"QtrPage2",#N/A,FALSE,"Schd9Aus";"QtrPage3",#N/A,FALSE,"Schd9Aus"}</definedName>
    <definedName name="wrn.Qtr3pages." localSheetId="20" hidden="1">{"QtrPage1",#N/A,FALSE,"Schd9Aus";"QtrPage2",#N/A,FALSE,"Schd9Aus";"QtrPage3",#N/A,FALSE,"Schd9Aus"}</definedName>
    <definedName name="wrn.Qtr3pages." localSheetId="18" hidden="1">{"QtrPage1",#N/A,FALSE,"Schd9Aus";"QtrPage2",#N/A,FALSE,"Schd9Aus";"QtrPage3",#N/A,FALSE,"Schd9Aus"}</definedName>
    <definedName name="wrn.Qtr3pages." hidden="1">{"QtrPage1",#N/A,FALSE,"Schd9Aus";"QtrPage2",#N/A,FALSE,"Schd9Aus";"QtrPage3",#N/A,FALSE,"Schd9Aus"}</definedName>
    <definedName name="wrn.Radical." localSheetId="19" hidden="1">{#N/A,#N/A,TRUE,"Title Page";#N/A,#N/A,TRUE,"Page 2 Radical";#N/A,#N/A,TRUE,"Page 1 Radical";#N/A,#N/A,TRUE,"Page 1.1 Radical";#N/A,#N/A,TRUE,"Page 3 Radical";#N/A,#N/A,TRUE,"Page 4 Radical"}</definedName>
    <definedName name="wrn.Radical." localSheetId="20" hidden="1">{#N/A,#N/A,TRUE,"Title Page";#N/A,#N/A,TRUE,"Page 2 Radical";#N/A,#N/A,TRUE,"Page 1 Radical";#N/A,#N/A,TRUE,"Page 1.1 Radical";#N/A,#N/A,TRUE,"Page 3 Radical";#N/A,#N/A,TRUE,"Page 4 Radical"}</definedName>
    <definedName name="wrn.Radical." localSheetId="18"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9" hidden="1">{#N/A,#N/A,FALSE,"Virgin Flightdeck"}</definedName>
    <definedName name="wrn.radio" localSheetId="20" hidden="1">{#N/A,#N/A,FALSE,"Virgin Flightdeck"}</definedName>
    <definedName name="wrn.radio" localSheetId="18" hidden="1">{#N/A,#N/A,FALSE,"Virgin Flightdeck"}</definedName>
    <definedName name="wrn.radio" hidden="1">{#N/A,#N/A,FALSE,"Virgin Flightdeck"}</definedName>
    <definedName name="wrn.Radio." localSheetId="19" hidden="1">{#N/A,#N/A,FALSE,"Virgin Flightdeck"}</definedName>
    <definedName name="wrn.Radio." localSheetId="20" hidden="1">{#N/A,#N/A,FALSE,"Virgin Flightdeck"}</definedName>
    <definedName name="wrn.Radio." localSheetId="18" hidden="1">{#N/A,#N/A,FALSE,"Virgin Flightdeck"}</definedName>
    <definedName name="wrn.Radio." hidden="1">{#N/A,#N/A,FALSE,"Virgin Flightdeck"}</definedName>
    <definedName name="wrn.RAP." localSheetId="19" hidden="1">{#N/A,#N/A,FALSE,"PL"}</definedName>
    <definedName name="wrn.RAP." localSheetId="20" hidden="1">{#N/A,#N/A,FALSE,"PL"}</definedName>
    <definedName name="wrn.RAP." localSheetId="18" hidden="1">{#N/A,#N/A,FALSE,"PL"}</definedName>
    <definedName name="wrn.RAP." hidden="1">{#N/A,#N/A,FALSE,"PL"}</definedName>
    <definedName name="wrn.raport." localSheetId="19" hidden="1">{#N/A,#N/A,FALSE,"1"}</definedName>
    <definedName name="wrn.raport." localSheetId="20" hidden="1">{#N/A,#N/A,FALSE,"1"}</definedName>
    <definedName name="wrn.raport." localSheetId="18" hidden="1">{#N/A,#N/A,FALSE,"1"}</definedName>
    <definedName name="wrn.raport." hidden="1">{#N/A,#N/A,FALSE,"1"}</definedName>
    <definedName name="wrn.Redhill." localSheetId="19" hidden="1">{"Red",#N/A,FALSE,"Tot Europe"}</definedName>
    <definedName name="wrn.Redhill." localSheetId="20" hidden="1">{"Red",#N/A,FALSE,"Tot Europe"}</definedName>
    <definedName name="wrn.Redhill." localSheetId="18" hidden="1">{"Red",#N/A,FALSE,"Tot Europe"}</definedName>
    <definedName name="wrn.Redhill." hidden="1">{"Red",#N/A,FALSE,"Tot Europe"}</definedName>
    <definedName name="wrn.Reisekosten._.und._.Timesheet." localSheetId="19" hidden="1">{#N/A,#N/A,TRUE,"Time";#N/A,#N/A,TRUE,"VER";#N/A,#N/A,TRUE,"K1_R";#N/A,#N/A,TRUE,"K2_R";#N/A,#N/A,TRUE,"K3_R";#N/A,#N/A,TRUE,"K4_R";#N/A,#N/A,TRUE,"K5_R";#N/A,#N/A,TRUE,"K6_R";#N/A,#N/A,TRUE,"K7_R"}</definedName>
    <definedName name="wrn.Reisekosten._.und._.Timesheet." localSheetId="20" hidden="1">{#N/A,#N/A,TRUE,"Time";#N/A,#N/A,TRUE,"VER";#N/A,#N/A,TRUE,"K1_R";#N/A,#N/A,TRUE,"K2_R";#N/A,#N/A,TRUE,"K3_R";#N/A,#N/A,TRUE,"K4_R";#N/A,#N/A,TRUE,"K5_R";#N/A,#N/A,TRUE,"K6_R";#N/A,#N/A,TRUE,"K7_R"}</definedName>
    <definedName name="wrn.Reisekosten._.und._.Timesheet." localSheetId="18"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9" hidden="1">{#N/A,#N/A,FALSE,"DK1VER";#N/A,#N/A,FALSE,"DK1VER"}</definedName>
    <definedName name="wrn.Reisekosten._.und._.Timesheets." localSheetId="20" hidden="1">{#N/A,#N/A,FALSE,"DK1VER";#N/A,#N/A,FALSE,"DK1VER"}</definedName>
    <definedName name="wrn.Reisekosten._.und._.Timesheets." localSheetId="18" hidden="1">{#N/A,#N/A,FALSE,"DK1VER";#N/A,#N/A,FALSE,"DK1VER"}</definedName>
    <definedName name="wrn.Reisekosten._.und._.Timesheets." hidden="1">{#N/A,#N/A,FALSE,"DK1VER";#N/A,#N/A,FALSE,"DK1VER"}</definedName>
    <definedName name="wrn.report." localSheetId="19" hidden="1">{#N/A,#N/A,FALSE,"Index ";#N/A,#N/A,FALSE,"1.1";#N/A,#N/A,FALSE,"1.2";#N/A,#N/A,FALSE,"1.3";#N/A,#N/A,FALSE,"2.1";#N/A,#N/A,FALSE,"2.2";#N/A,#N/A,FALSE,"3.1";#N/A,#N/A,FALSE,"3.2";#N/A,#N/A,FALSE,"3.3"}</definedName>
    <definedName name="wrn.report." localSheetId="20" hidden="1">{#N/A,#N/A,FALSE,"Index ";#N/A,#N/A,FALSE,"1.1";#N/A,#N/A,FALSE,"1.2";#N/A,#N/A,FALSE,"1.3";#N/A,#N/A,FALSE,"2.1";#N/A,#N/A,FALSE,"2.2";#N/A,#N/A,FALSE,"3.1";#N/A,#N/A,FALSE,"3.2";#N/A,#N/A,FALSE,"3.3"}</definedName>
    <definedName name="wrn.report." localSheetId="18"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9" hidden="1">{"PRINTME",#N/A,FALSE,"FINAL-10"}</definedName>
    <definedName name="wrn.REPORT1." localSheetId="20" hidden="1">{"PRINTME",#N/A,FALSE,"FINAL-10"}</definedName>
    <definedName name="wrn.REPORT1." localSheetId="18" hidden="1">{"PRINTME",#N/A,FALSE,"FINAL-10"}</definedName>
    <definedName name="wrn.REPORT1." hidden="1">{"PRINTME",#N/A,FALSE,"FINAL-10"}</definedName>
    <definedName name="wrn.REPORT2" localSheetId="19" hidden="1">{#N/A,#N/A,TRUE,"index";#N/A,#N/A,TRUE,"Summary";#N/A,#N/A,TRUE,"Continuing Business";#N/A,#N/A,TRUE,"Disposals";#N/A,#N/A,TRUE,"Acquisitions";#N/A,#N/A,TRUE,"Actual &amp; Plan Reconciliation"}</definedName>
    <definedName name="wrn.REPORT2" localSheetId="20" hidden="1">{#N/A,#N/A,TRUE,"index";#N/A,#N/A,TRUE,"Summary";#N/A,#N/A,TRUE,"Continuing Business";#N/A,#N/A,TRUE,"Disposals";#N/A,#N/A,TRUE,"Acquisitions";#N/A,#N/A,TRUE,"Actual &amp; Plan Reconciliation"}</definedName>
    <definedName name="wrn.REPORT2" localSheetId="18"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9" hidden="1">{#N/A,#N/A,TRUE,"SOMMAIRE";#N/A,#N/A,TRUE,"COMMENT";#N/A,#N/A,TRUE,"RESULTAT";#N/A,#N/A,TRUE,"ENDETTEMENT";#N/A,#N/A,TRUE,"CRÉDITS CT-LT";#N/A,#N/A,TRUE,"CLIENTS";#N/A,#N/A,TRUE,"CRÉANS CHALEUR";#N/A,#N/A,TRUE,"EFFECTIF";#N/A,#N/A,TRUE,"INVEST"}</definedName>
    <definedName name="wrn.Reporting." localSheetId="20" hidden="1">{#N/A,#N/A,TRUE,"SOMMAIRE";#N/A,#N/A,TRUE,"COMMENT";#N/A,#N/A,TRUE,"RESULTAT";#N/A,#N/A,TRUE,"ENDETTEMENT";#N/A,#N/A,TRUE,"CRÉDITS CT-LT";#N/A,#N/A,TRUE,"CLIENTS";#N/A,#N/A,TRUE,"CRÉANS CHALEUR";#N/A,#N/A,TRUE,"EFFECTIF";#N/A,#N/A,TRUE,"INVEST"}</definedName>
    <definedName name="wrn.Reporting." localSheetId="18"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20"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8"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8"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9" hidden="1">{#N/A,#N/A,FALSE,"HMF";#N/A,#N/A,FALSE,"FACIL";#N/A,#N/A,FALSE,"HMFINANCE";#N/A,#N/A,FALSE,"HMEUROPE";#N/A,#N/A,FALSE,"HHAB CONSO";#N/A,#N/A,FALSE,"PAB";#N/A,#N/A,FALSE,"MMC";#N/A,#N/A,FALSE,"THAI";#N/A,#N/A,FALSE,"SINPA";#N/A,#N/A,FALSE,"POLAND"}</definedName>
    <definedName name="wrn.RESULTS." localSheetId="20" hidden="1">{#N/A,#N/A,FALSE,"HMF";#N/A,#N/A,FALSE,"FACIL";#N/A,#N/A,FALSE,"HMFINANCE";#N/A,#N/A,FALSE,"HMEUROPE";#N/A,#N/A,FALSE,"HHAB CONSO";#N/A,#N/A,FALSE,"PAB";#N/A,#N/A,FALSE,"MMC";#N/A,#N/A,FALSE,"THAI";#N/A,#N/A,FALSE,"SINPA";#N/A,#N/A,FALSE,"POLAND"}</definedName>
    <definedName name="wrn.RESULTS." localSheetId="18"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9" hidden="1">{"Total",#N/A,FALSE,"Six Fields";"PDP",#N/A,FALSE,"Six Fields";"PNP",#N/A,FALSE,"Six Fields";"PUD",#N/A,FALSE,"Six Fields";"Prob",#N/A,FALSE,"Six Fields"}</definedName>
    <definedName name="wrn.Roll._.Up._.Fields." localSheetId="20" hidden="1">{"Total",#N/A,FALSE,"Six Fields";"PDP",#N/A,FALSE,"Six Fields";"PNP",#N/A,FALSE,"Six Fields";"PUD",#N/A,FALSE,"Six Fields";"Prob",#N/A,FALSE,"Six Fields"}</definedName>
    <definedName name="wrn.Roll._.Up._.Fields." localSheetId="18"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9" hidden="1">{"Roth_All",#N/A,FALSE,"Rothmans KS";"Roth_Tech",#N/A,FALSE,"Rothmans KS";"Roth_Pricing",#N/A,FALSE,"Rothmans KS";"Roth_PerMille",#N/A,FALSE,"Rothmans KS"}</definedName>
    <definedName name="wrn.Rothmans." localSheetId="20" hidden="1">{"Roth_All",#N/A,FALSE,"Rothmans KS";"Roth_Tech",#N/A,FALSE,"Rothmans KS";"Roth_Pricing",#N/A,FALSE,"Rothmans KS";"Roth_PerMille",#N/A,FALSE,"Rothmans KS"}</definedName>
    <definedName name="wrn.Rothmans." localSheetId="18"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9" hidden="1">{"AS",#N/A,FALSE,"Dec_BS_Fnl";"LIAB",#N/A,FALSE,"Dec_BS_Fnl"}</definedName>
    <definedName name="wrn.RP_FNL." localSheetId="20" hidden="1">{"AS",#N/A,FALSE,"Dec_BS_Fnl";"LIAB",#N/A,FALSE,"Dec_BS_Fnl"}</definedName>
    <definedName name="wrn.RP_FNL." localSheetId="18" hidden="1">{"AS",#N/A,FALSE,"Dec_BS_Fnl";"LIAB",#N/A,FALSE,"Dec_BS_Fnl"}</definedName>
    <definedName name="wrn.RP_FNL." hidden="1">{"AS",#N/A,FALSE,"Dec_BS_Fnl";"LIAB",#N/A,FALSE,"Dec_BS_Fnl"}</definedName>
    <definedName name="wrn.rp_FNL.1" localSheetId="19" hidden="1">{"AS",#N/A,FALSE,"Dec_BS_Fnl";"LIAB",#N/A,FALSE,"Dec_BS_Fnl"}</definedName>
    <definedName name="wrn.rp_FNL.1" localSheetId="20" hidden="1">{"AS",#N/A,FALSE,"Dec_BS_Fnl";"LIAB",#N/A,FALSE,"Dec_BS_Fnl"}</definedName>
    <definedName name="wrn.rp_FNL.1" localSheetId="18" hidden="1">{"AS",#N/A,FALSE,"Dec_BS_Fnl";"LIAB",#N/A,FALSE,"Dec_BS_Fnl"}</definedName>
    <definedName name="wrn.rp_FNL.1" hidden="1">{"AS",#N/A,FALSE,"Dec_BS_Fnl";"LIAB",#N/A,FALSE,"Dec_BS_Fnl"}</definedName>
    <definedName name="wrn.rp_FNL.1.3" localSheetId="19" hidden="1">{"AS",#N/A,FALSE,"Dec_BS_Fnl";"LIAB",#N/A,FALSE,"Dec_BS_Fnl"}</definedName>
    <definedName name="wrn.rp_FNL.1.3" localSheetId="20" hidden="1">{"AS",#N/A,FALSE,"Dec_BS_Fnl";"LIAB",#N/A,FALSE,"Dec_BS_Fnl"}</definedName>
    <definedName name="wrn.rp_FNL.1.3" localSheetId="18" hidden="1">{"AS",#N/A,FALSE,"Dec_BS_Fnl";"LIAB",#N/A,FALSE,"Dec_BS_Fnl"}</definedName>
    <definedName name="wrn.rp_FNL.1.3" hidden="1">{"AS",#N/A,FALSE,"Dec_BS_Fnl";"LIAB",#N/A,FALSE,"Dec_BS_Fnl"}</definedName>
    <definedName name="wrn.RPBAT._.R._.Trading." localSheetId="19" hidden="1">{"SAP Trial Balance",#N/A,TRUE,"SAP Trial Balance"}</definedName>
    <definedName name="wrn.RPBAT._.R._.Trading." localSheetId="20" hidden="1">{"SAP Trial Balance",#N/A,TRUE,"SAP Trial Balance"}</definedName>
    <definedName name="wrn.RPBAT._.R._.Trading." localSheetId="18" hidden="1">{"SAP Trial Balance",#N/A,TRUE,"SAP Trial Balance"}</definedName>
    <definedName name="wrn.RPBAT._.R._.Trading." hidden="1">{"SAP Trial Balance",#N/A,TRUE,"SAP Trial Balance"}</definedName>
    <definedName name="wrn.Sales." localSheetId="19" hidden="1">{"Sal",#N/A,FALSE,"Sales";"Exp",#N/A,FALSE,"Sales";"Sum",#N/A,FALSE,"Sales"}</definedName>
    <definedName name="wrn.Sales." localSheetId="20" hidden="1">{"Sal",#N/A,FALSE,"Sales";"Exp",#N/A,FALSE,"Sales";"Sum",#N/A,FALSE,"Sales"}</definedName>
    <definedName name="wrn.Sales." localSheetId="18" hidden="1">{"Sal",#N/A,FALSE,"Sales";"Exp",#N/A,FALSE,"Sales";"Sum",#N/A,FALSE,"Sales"}</definedName>
    <definedName name="wrn.Sales." hidden="1">{"Sal",#N/A,FALSE,"Sales";"Exp",#N/A,FALSE,"Sales";"Sum",#N/A,FALSE,"Sales"}</definedName>
    <definedName name="wrn.sales.1" localSheetId="19" hidden="1">{"Sal",#N/A,FALSE,"Sales";"Exp",#N/A,FALSE,"Sales";"Sum",#N/A,FALSE,"Sales"}</definedName>
    <definedName name="wrn.sales.1" localSheetId="20" hidden="1">{"Sal",#N/A,FALSE,"Sales";"Exp",#N/A,FALSE,"Sales";"Sum",#N/A,FALSE,"Sales"}</definedName>
    <definedName name="wrn.sales.1" localSheetId="18" hidden="1">{"Sal",#N/A,FALSE,"Sales";"Exp",#N/A,FALSE,"Sales";"Sum",#N/A,FALSE,"Sales"}</definedName>
    <definedName name="wrn.sales.1" hidden="1">{"Sal",#N/A,FALSE,"Sales";"Exp",#N/A,FALSE,"Sales";"Sum",#N/A,FALSE,"Sales"}</definedName>
    <definedName name="wrn.sales.1.3" localSheetId="19" hidden="1">{"Sal",#N/A,FALSE,"Sales";"Exp",#N/A,FALSE,"Sales";"Sum",#N/A,FALSE,"Sales"}</definedName>
    <definedName name="wrn.sales.1.3" localSheetId="20" hidden="1">{"Sal",#N/A,FALSE,"Sales";"Exp",#N/A,FALSE,"Sales";"Sum",#N/A,FALSE,"Sales"}</definedName>
    <definedName name="wrn.sales.1.3" localSheetId="18" hidden="1">{"Sal",#N/A,FALSE,"Sales";"Exp",#N/A,FALSE,"Sales";"Sum",#N/A,FALSE,"Sales"}</definedName>
    <definedName name="wrn.sales.1.3" hidden="1">{"Sal",#N/A,FALSE,"Sales";"Exp",#N/A,FALSE,"Sales";"Sum",#N/A,FALSE,"Sales"}</definedName>
    <definedName name="wrn.Sales.3" localSheetId="19" hidden="1">{"Sal",#N/A,FALSE,"Sales";"Exp",#N/A,FALSE,"Sales";"Sum",#N/A,FALSE,"Sales"}</definedName>
    <definedName name="wrn.Sales.3" localSheetId="20" hidden="1">{"Sal",#N/A,FALSE,"Sales";"Exp",#N/A,FALSE,"Sales";"Sum",#N/A,FALSE,"Sales"}</definedName>
    <definedName name="wrn.Sales.3" localSheetId="18" hidden="1">{"Sal",#N/A,FALSE,"Sales";"Exp",#N/A,FALSE,"Sales";"Sum",#N/A,FALSE,"Sales"}</definedName>
    <definedName name="wrn.Sales.3" hidden="1">{"Sal",#N/A,FALSE,"Sales";"Exp",#N/A,FALSE,"Sales";"Sum",#N/A,FALSE,"Sales"}</definedName>
    <definedName name="wrn.SAMANDR." localSheetId="18" hidden="1">{#N/A,#N/A,FALSE,"94-95";"SAMANDR",#N/A,FALSE,"94-95"}</definedName>
    <definedName name="wrn.SAMANDR." hidden="1">{#N/A,#N/A,FALSE,"94-95";"SAMANDR",#N/A,FALSE,"94-95"}</definedName>
    <definedName name="wrn.Sammeleingabe." localSheetId="18" hidden="1">{#N/A,#N/A,FALSE,"Sammeleingabe"}</definedName>
    <definedName name="wrn.Sammeleingabe." hidden="1">{#N/A,#N/A,FALSE,"Sammeleingabe"}</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9" hidden="1">{"Exp",#N/A,FALSE,"Scheduling";"Sal",#N/A,FALSE,"Scheduling";"Sum",#N/A,FALSE,"Scheduling"}</definedName>
    <definedName name="wrn.Schedulinf.3" localSheetId="20" hidden="1">{"Exp",#N/A,FALSE,"Scheduling";"Sal",#N/A,FALSE,"Scheduling";"Sum",#N/A,FALSE,"Scheduling"}</definedName>
    <definedName name="wrn.Schedulinf.3" localSheetId="18" hidden="1">{"Exp",#N/A,FALSE,"Scheduling";"Sal",#N/A,FALSE,"Scheduling";"Sum",#N/A,FALSE,"Scheduling"}</definedName>
    <definedName name="wrn.Schedulinf.3" hidden="1">{"Exp",#N/A,FALSE,"Scheduling";"Sal",#N/A,FALSE,"Scheduling";"Sum",#N/A,FALSE,"Scheduling"}</definedName>
    <definedName name="wrn.Scheduling." localSheetId="19" hidden="1">{"Exp",#N/A,FALSE,"Scheduling";"Sal",#N/A,FALSE,"Scheduling";"Sum",#N/A,FALSE,"Scheduling"}</definedName>
    <definedName name="wrn.Scheduling." localSheetId="20" hidden="1">{"Exp",#N/A,FALSE,"Scheduling";"Sal",#N/A,FALSE,"Scheduling";"Sum",#N/A,FALSE,"Scheduling"}</definedName>
    <definedName name="wrn.Scheduling." localSheetId="18" hidden="1">{"Exp",#N/A,FALSE,"Scheduling";"Sal",#N/A,FALSE,"Scheduling";"Sum",#N/A,FALSE,"Scheduling"}</definedName>
    <definedName name="wrn.Scheduling." hidden="1">{"Exp",#N/A,FALSE,"Scheduling";"Sal",#N/A,FALSE,"Scheduling";"Sum",#N/A,FALSE,"Scheduling"}</definedName>
    <definedName name="wrn.scheduling.1" localSheetId="19" hidden="1">{"Exp",#N/A,FALSE,"Scheduling";"Sal",#N/A,FALSE,"Scheduling";"Sum",#N/A,FALSE,"Scheduling"}</definedName>
    <definedName name="wrn.scheduling.1" localSheetId="20" hidden="1">{"Exp",#N/A,FALSE,"Scheduling";"Sal",#N/A,FALSE,"Scheduling";"Sum",#N/A,FALSE,"Scheduling"}</definedName>
    <definedName name="wrn.scheduling.1" localSheetId="18" hidden="1">{"Exp",#N/A,FALSE,"Scheduling";"Sal",#N/A,FALSE,"Scheduling";"Sum",#N/A,FALSE,"Scheduling"}</definedName>
    <definedName name="wrn.scheduling.1" hidden="1">{"Exp",#N/A,FALSE,"Scheduling";"Sal",#N/A,FALSE,"Scheduling";"Sum",#N/A,FALSE,"Scheduling"}</definedName>
    <definedName name="wrn.scheduling.1.3" localSheetId="19" hidden="1">{"Exp",#N/A,FALSE,"Scheduling";"Sal",#N/A,FALSE,"Scheduling";"Sum",#N/A,FALSE,"Scheduling"}</definedName>
    <definedName name="wrn.scheduling.1.3" localSheetId="20" hidden="1">{"Exp",#N/A,FALSE,"Scheduling";"Sal",#N/A,FALSE,"Scheduling";"Sum",#N/A,FALSE,"Scheduling"}</definedName>
    <definedName name="wrn.scheduling.1.3" localSheetId="18" hidden="1">{"Exp",#N/A,FALSE,"Scheduling";"Sal",#N/A,FALSE,"Scheduling";"Sum",#N/A,FALSE,"Scheduling"}</definedName>
    <definedName name="wrn.scheduling.1.3" hidden="1">{"Exp",#N/A,FALSE,"Scheduling";"Sal",#N/A,FALSE,"Scheduling";"Sum",#N/A,FALSE,"Scheduling"}</definedName>
    <definedName name="wrn.Short._.Report." localSheetId="19" hidden="1">{#N/A,#N/A,FALSE,"Valsum";#N/A,#N/A,FALSE,"Value";#N/A,#N/A,FALSE,"Ton strap";#N/A,#N/A,FALSE,"PackVal"}</definedName>
    <definedName name="wrn.Short._.Report." localSheetId="20" hidden="1">{#N/A,#N/A,FALSE,"Valsum";#N/A,#N/A,FALSE,"Value";#N/A,#N/A,FALSE,"Ton strap";#N/A,#N/A,FALSE,"PackVal"}</definedName>
    <definedName name="wrn.Short._.Report." localSheetId="18" hidden="1">{#N/A,#N/A,FALSE,"Valsum";#N/A,#N/A,FALSE,"Value";#N/A,#N/A,FALSE,"Ton strap";#N/A,#N/A,FALSE,"PackVal"}</definedName>
    <definedName name="wrn.Short._.Report." hidden="1">{#N/A,#N/A,FALSE,"Valsum";#N/A,#N/A,FALSE,"Value";#N/A,#N/A,FALSE,"Ton strap";#N/A,#N/A,FALSE,"PackVal"}</definedName>
    <definedName name="wrn.Sport." localSheetId="19" hidden="1">{"Exp",#N/A,FALSE,"Sports";"Sal",#N/A,FALSE,"Sports";"Sum",#N/A,FALSE,"Sports"}</definedName>
    <definedName name="wrn.Sport." localSheetId="20" hidden="1">{"Exp",#N/A,FALSE,"Sports";"Sal",#N/A,FALSE,"Sports";"Sum",#N/A,FALSE,"Sports"}</definedName>
    <definedName name="wrn.Sport." localSheetId="18" hidden="1">{"Exp",#N/A,FALSE,"Sports";"Sal",#N/A,FALSE,"Sports";"Sum",#N/A,FALSE,"Sports"}</definedName>
    <definedName name="wrn.Sport." hidden="1">{"Exp",#N/A,FALSE,"Sports";"Sal",#N/A,FALSE,"Sports";"Sum",#N/A,FALSE,"Sports"}</definedName>
    <definedName name="wrn.Standard." localSheetId="19" hidden="1">{#N/A,#N/A,TRUE,"Title Page";#N/A,#N/A,TRUE,"Page 1 Middle";#N/A,#N/A,TRUE,"Page 2 Standard";#N/A,#N/A,TRUE,"Page 3 Middle";#N/A,#N/A,TRUE,"Page 4 Standard"}</definedName>
    <definedName name="wrn.Standard." localSheetId="20" hidden="1">{#N/A,#N/A,TRUE,"Title Page";#N/A,#N/A,TRUE,"Page 1 Middle";#N/A,#N/A,TRUE,"Page 2 Standard";#N/A,#N/A,TRUE,"Page 3 Middle";#N/A,#N/A,TRUE,"Page 4 Standard"}</definedName>
    <definedName name="wrn.Standard." localSheetId="18"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9" hidden="1">{"Co1statements",#N/A,FALSE,"Cmpy1";"Co2statement",#N/A,FALSE,"Cmpy2";"co1pm",#N/A,FALSE,"Co1PM";"co2PM",#N/A,FALSE,"Co2PM";"value",#N/A,FALSE,"value";"opco",#N/A,FALSE,"NewSparkle";"adjusts",#N/A,FALSE,"Adjustments"}</definedName>
    <definedName name="wrn.Statements." localSheetId="20" hidden="1">{"Co1statements",#N/A,FALSE,"Cmpy1";"Co2statement",#N/A,FALSE,"Cmpy2";"co1pm",#N/A,FALSE,"Co1PM";"co2PM",#N/A,FALSE,"Co2PM";"value",#N/A,FALSE,"value";"opco",#N/A,FALSE,"NewSparkle";"adjusts",#N/A,FALSE,"Adjustments"}</definedName>
    <definedName name="wrn.Statements." localSheetId="18"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9" hidden="1">{#N/A,#N/A,FALSE,"£ P&amp;L";#N/A,#N/A,FALSE,"£ BS";#N/A,#N/A,FALSE,"£ CF"}</definedName>
    <definedName name="wrn.Sterling." localSheetId="20" hidden="1">{#N/A,#N/A,FALSE,"£ P&amp;L";#N/A,#N/A,FALSE,"£ BS";#N/A,#N/A,FALSE,"£ CF"}</definedName>
    <definedName name="wrn.Sterling." localSheetId="18" hidden="1">{#N/A,#N/A,FALSE,"£ P&amp;L";#N/A,#N/A,FALSE,"£ BS";#N/A,#N/A,FALSE,"£ CF"}</definedName>
    <definedName name="wrn.Sterling." hidden="1">{#N/A,#N/A,FALSE,"£ P&amp;L";#N/A,#N/A,FALSE,"£ BS";#N/A,#N/A,FALSE,"£ CF"}</definedName>
    <definedName name="wrn.Stundenzettel." localSheetId="19" hidden="1">{#N/A,#N/A,FALSE,"M1";#N/A,#N/A,FALSE,"K7";#N/A,#N/A,FALSE,"K6";#N/A,#N/A,FALSE,"K5";#N/A,#N/A,FALSE,"K4";#N/A,#N/A,FALSE,"K3";#N/A,#N/A,FALSE,"K2";#N/A,#N/A,FALSE,"K1"}</definedName>
    <definedName name="wrn.Stundenzettel." localSheetId="20" hidden="1">{#N/A,#N/A,FALSE,"M1";#N/A,#N/A,FALSE,"K7";#N/A,#N/A,FALSE,"K6";#N/A,#N/A,FALSE,"K5";#N/A,#N/A,FALSE,"K4";#N/A,#N/A,FALSE,"K3";#N/A,#N/A,FALSE,"K2";#N/A,#N/A,FALSE,"K1"}</definedName>
    <definedName name="wrn.Stundenzettel." localSheetId="18"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9" hidden="1">{#N/A,#N/A,FALSE,"I&amp;EpDep";"as",#N/A,FALSE,"I&amp;E"}</definedName>
    <definedName name="wrn.Summary." localSheetId="20" hidden="1">{#N/A,#N/A,FALSE,"I&amp;EpDep";"as",#N/A,FALSE,"I&amp;E"}</definedName>
    <definedName name="wrn.Summary." localSheetId="18" hidden="1">{#N/A,#N/A,FALSE,"I&amp;EpDep";"as",#N/A,FALSE,"I&amp;E"}</definedName>
    <definedName name="wrn.Summary." hidden="1">{#N/A,#N/A,FALSE,"I&amp;EpDep";"as",#N/A,FALSE,"I&amp;E"}</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9" hidden="1">{#N/A,#N/A,FALSE,"I&amp;EpDep";"as",#N/A,FALSE,"I&amp;E"}</definedName>
    <definedName name="wrn.Summary.3" localSheetId="20" hidden="1">{#N/A,#N/A,FALSE,"I&amp;EpDep";"as",#N/A,FALSE,"I&amp;E"}</definedName>
    <definedName name="wrn.Summary.3" localSheetId="18" hidden="1">{#N/A,#N/A,FALSE,"I&amp;EpDep";"as",#N/A,FALSE,"I&amp;E"}</definedName>
    <definedName name="wrn.Summary.3" hidden="1">{#N/A,#N/A,FALSE,"I&amp;EpDep";"as",#N/A,FALSE,"I&amp;E"}</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8"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9" hidden="1">{"TAG1AGMS",#N/A,FALSE,"TAG 1A"}</definedName>
    <definedName name="wrn.TAG." localSheetId="20" hidden="1">{"TAG1AGMS",#N/A,FALSE,"TAG 1A"}</definedName>
    <definedName name="wrn.TAG." localSheetId="18" hidden="1">{"TAG1AGMS",#N/A,FALSE,"TAG 1A"}</definedName>
    <definedName name="wrn.TAG." hidden="1">{"TAG1AGMS",#N/A,FALSE,"TAG 1A"}</definedName>
    <definedName name="wrn.Tages" localSheetId="19" hidden="1">{"Tages_D",#N/A,FALSE,"Tagesbericht";"Tages_PL",#N/A,FALSE,"Tagesbericht"}</definedName>
    <definedName name="wrn.Tages" localSheetId="20" hidden="1">{"Tages_D",#N/A,FALSE,"Tagesbericht";"Tages_PL",#N/A,FALSE,"Tagesbericht"}</definedName>
    <definedName name="wrn.Tages" localSheetId="18" hidden="1">{"Tages_D",#N/A,FALSE,"Tagesbericht";"Tages_PL",#N/A,FALSE,"Tagesbericht"}</definedName>
    <definedName name="wrn.Tages" hidden="1">{"Tages_D",#N/A,FALSE,"Tagesbericht";"Tages_PL",#N/A,FALSE,"Tagesbericht"}</definedName>
    <definedName name="wrn.Tagesbericht." localSheetId="19" hidden="1">{"Tages_D",#N/A,FALSE,"Tagesbericht";"Tages_PL",#N/A,FALSE,"Tagesbericht"}</definedName>
    <definedName name="wrn.Tagesbericht." localSheetId="20" hidden="1">{"Tages_D",#N/A,FALSE,"Tagesbericht";"Tages_PL",#N/A,FALSE,"Tagesbericht"}</definedName>
    <definedName name="wrn.Tagesbericht." localSheetId="18" hidden="1">{"Tages_D",#N/A,FALSE,"Tagesbericht";"Tages_PL",#N/A,FALSE,"Tagesbericht"}</definedName>
    <definedName name="wrn.Tagesbericht." hidden="1">{"Tages_D",#N/A,FALSE,"Tagesbericht";"Tages_PL",#N/A,FALSE,"Tagesbericht"}</definedName>
    <definedName name="wrn.Tech." localSheetId="19" hidden="1">{"Exp",#N/A,FALSE,"Technical";"Sal",#N/A,FALSE,"Technical";"Sum",#N/A,FALSE,"Technical"}</definedName>
    <definedName name="wrn.Tech." localSheetId="20" hidden="1">{"Exp",#N/A,FALSE,"Technical";"Sal",#N/A,FALSE,"Technical";"Sum",#N/A,FALSE,"Technical"}</definedName>
    <definedName name="wrn.Tech." localSheetId="18" hidden="1">{"Exp",#N/A,FALSE,"Technical";"Sal",#N/A,FALSE,"Technical";"Sum",#N/A,FALSE,"Technical"}</definedName>
    <definedName name="wrn.Tech." hidden="1">{"Exp",#N/A,FALSE,"Technical";"Sal",#N/A,FALSE,"Technical";"Sum",#N/A,FALSE,"Technical"}</definedName>
    <definedName name="wrn.Tech.3" localSheetId="19" hidden="1">{"Exp",#N/A,FALSE,"Technical";"Sal",#N/A,FALSE,"Technical";"Sum",#N/A,FALSE,"Technical"}</definedName>
    <definedName name="wrn.Tech.3" localSheetId="20" hidden="1">{"Exp",#N/A,FALSE,"Technical";"Sal",#N/A,FALSE,"Technical";"Sum",#N/A,FALSE,"Technical"}</definedName>
    <definedName name="wrn.Tech.3" localSheetId="18" hidden="1">{"Exp",#N/A,FALSE,"Technical";"Sal",#N/A,FALSE,"Technical";"Sum",#N/A,FALSE,"Technical"}</definedName>
    <definedName name="wrn.Tech.3" hidden="1">{"Exp",#N/A,FALSE,"Technical";"Sal",#N/A,FALSE,"Technical";"Sum",#N/A,FALSE,"Technical"}</definedName>
    <definedName name="wrn.test" localSheetId="19" hidden="1">{#N/A,#N/A,FALSE,"EOC";#N/A,#N/A,FALSE,"Distributor";#N/A,#N/A,FALSE,"Manufacturing";#N/A,#N/A,FALSE,"Service"}</definedName>
    <definedName name="wrn.test" localSheetId="20" hidden="1">{#N/A,#N/A,FALSE,"EOC";#N/A,#N/A,FALSE,"Distributor";#N/A,#N/A,FALSE,"Manufacturing";#N/A,#N/A,FALSE,"Service"}</definedName>
    <definedName name="wrn.test" localSheetId="18" hidden="1">{#N/A,#N/A,FALSE,"EOC";#N/A,#N/A,FALSE,"Distributor";#N/A,#N/A,FALSE,"Manufacturing";#N/A,#N/A,FALSE,"Service"}</definedName>
    <definedName name="wrn.test" hidden="1">{#N/A,#N/A,FALSE,"EOC";#N/A,#N/A,FALSE,"Distributor";#N/A,#N/A,FALSE,"Manufacturing";#N/A,#N/A,FALSE,"Service"}</definedName>
    <definedName name="wrn.TheWholeEnchilada." localSheetId="19" hidden="1">{"CSheet",#N/A,FALSE,"C";"SmCap",#N/A,FALSE,"VAL1";"GulfCoast",#N/A,FALSE,"VAL1";"nav",#N/A,FALSE,"NAV";"Summary",#N/A,FALSE,"NAV"}</definedName>
    <definedName name="wrn.TheWholeEnchilada." localSheetId="20" hidden="1">{"CSheet",#N/A,FALSE,"C";"SmCap",#N/A,FALSE,"VAL1";"GulfCoast",#N/A,FALSE,"VAL1";"nav",#N/A,FALSE,"NAV";"Summary",#N/A,FALSE,"NAV"}</definedName>
    <definedName name="wrn.TheWholeEnchilada." localSheetId="18" hidden="1">{"CSheet",#N/A,FALSE,"C";"SmCap",#N/A,FALSE,"VAL1";"GulfCoast",#N/A,FALSE,"VAL1";"nav",#N/A,FALSE,"NAV";"Summary",#N/A,FALSE,"NAV"}</definedName>
    <definedName name="wrn.TheWholeEnchilada." hidden="1">{"CSheet",#N/A,FALSE,"C";"SmCap",#N/A,FALSE,"VAL1";"GulfCoast",#N/A,FALSE,"VAL1";"nav",#N/A,FALSE,"NAV";"Summary",#N/A,FALSE,"NAV"}</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20"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8"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9" hidden="1">{#N/A,#N/A,FALSE,"P&amp;L";#N/A,#N/A,FALSE,"Var_Fixed_cost"}</definedName>
    <definedName name="wrn.TOT." localSheetId="20" hidden="1">{#N/A,#N/A,FALSE,"P&amp;L";#N/A,#N/A,FALSE,"Var_Fixed_cost"}</definedName>
    <definedName name="wrn.TOT." localSheetId="18" hidden="1">{#N/A,#N/A,FALSE,"P&amp;L";#N/A,#N/A,FALSE,"Var_Fixed_cost"}</definedName>
    <definedName name="wrn.TOT." hidden="1">{#N/A,#N/A,FALSE,"P&amp;L";#N/A,#N/A,FALSE,"Var_Fixed_cost"}</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20"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8"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9" hidden="1">{"c&amp;FS_total",#N/A,FALSE,"F&amp;CS-lc";"C&amp;FS_business",#N/A,FALSE,"F&amp;CS-lc";"C&amp;FS_infrastructure",#N/A,FALSE,"F&amp;CS-lc"}</definedName>
    <definedName name="wrn.Total._.F_CS." localSheetId="20" hidden="1">{"c&amp;FS_total",#N/A,FALSE,"F&amp;CS-lc";"C&amp;FS_business",#N/A,FALSE,"F&amp;CS-lc";"C&amp;FS_infrastructure",#N/A,FALSE,"F&amp;CS-lc"}</definedName>
    <definedName name="wrn.Total._.F_CS." localSheetId="18"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9" hidden="1">{"F&amp;CS_total_US$",#N/A,FALSE,"F&amp;CS-US$";"F&amp;CS_business_US$",#N/A,FALSE,"F&amp;CS-US$";"F&amp;CS_infrastructure_US$",#N/A,FALSE,"F&amp;CS-US$"}</definedName>
    <definedName name="wrn.Total._.F_CSUsdollar." localSheetId="20" hidden="1">{"F&amp;CS_total_US$",#N/A,FALSE,"F&amp;CS-US$";"F&amp;CS_business_US$",#N/A,FALSE,"F&amp;CS-US$";"F&amp;CS_infrastructure_US$",#N/A,FALSE,"F&amp;CS-US$"}</definedName>
    <definedName name="wrn.Total._.F_CSUsdollar." localSheetId="18"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9" hidden="1">{"L&amp;M_total",#N/A,FALSE,"Leasing&amp;Mgmt.-lc";"L&amp;M_business",#N/A,FALSE,"Leasing&amp;Mgmt.-lc";"L&amp;M_leasing",#N/A,FALSE,"Leasing&amp;Mgmt.-lc";"L&amp;M_infrastructure",#N/A,FALSE,"Leasing&amp;Mgmt.-lc"}</definedName>
    <definedName name="wrn.Total._.L_M." localSheetId="20" hidden="1">{"L&amp;M_total",#N/A,FALSE,"Leasing&amp;Mgmt.-lc";"L&amp;M_business",#N/A,FALSE,"Leasing&amp;Mgmt.-lc";"L&amp;M_leasing",#N/A,FALSE,"Leasing&amp;Mgmt.-lc";"L&amp;M_infrastructure",#N/A,FALSE,"Leasing&amp;Mgmt.-lc"}</definedName>
    <definedName name="wrn.Total._.L_M." localSheetId="18"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9" hidden="1">{"L&amp;M_total_US$",#N/A,FALSE,"Leasing&amp;Mgmt.-US$";"L&amp;M_business_US$",#N/A,FALSE,"Leasing&amp;Mgmt.-US$";"L&amp;M_Leasing_US$",#N/A,FALSE,"Leasing&amp;Mgmt.-US$";"L&amp;M_infrastructure_US$",#N/A,FALSE,"Leasing&amp;Mgmt.-US$"}</definedName>
    <definedName name="wrn.Total._.L_M_US." localSheetId="20" hidden="1">{"L&amp;M_total_US$",#N/A,FALSE,"Leasing&amp;Mgmt.-US$";"L&amp;M_business_US$",#N/A,FALSE,"Leasing&amp;Mgmt.-US$";"L&amp;M_Leasing_US$",#N/A,FALSE,"Leasing&amp;Mgmt.-US$";"L&amp;M_infrastructure_US$",#N/A,FALSE,"Leasing&amp;Mgmt.-US$"}</definedName>
    <definedName name="wrn.Total._.L_M_US." localSheetId="18"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9" hidden="1">{"Total",#N/A,FALSE,"Total Proved";"PDP",#N/A,FALSE,"Total Proved";"PNP",#N/A,FALSE,"Total Proved";"PUD",#N/A,FALSE,"Total Proved"}</definedName>
    <definedName name="wrn.Total._.Proved." localSheetId="20" hidden="1">{"Total",#N/A,FALSE,"Total Proved";"PDP",#N/A,FALSE,"Total Proved";"PNP",#N/A,FALSE,"Total Proved";"PUD",#N/A,FALSE,"Total Proved"}</definedName>
    <definedName name="wrn.Total._.Proved." localSheetId="18"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localSheetId="20" hidden="1">{"Total",#N/A,FALSE,"Total Proved + Probable";"PDP",#N/A,FALSE,"Total Proved + Probable";"PNP",#N/A,FALSE,"Total Proved + Probable";"PUD",#N/A,FALSE,"Total Proved + Probable";"Prob",#N/A,FALSE,"Total Proved + Probable"}</definedName>
    <definedName name="wrn.Total._.Proved._.plus._.Probable." localSheetId="18"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8"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localSheetId="20" hidden="1">{"Total_IMS (XNV)",#N/A,FALSE,"XNV";"Total_USA_IMS (XNV)",#N/A,FALSE,"XNV";"Total_US_Public_Equity (XNV)",#N/A,FALSE,"XNV";"IMS_Infrastructure (XNV)",#N/A,FALSE,"XNV";"Total_Europe (XNV)",#N/A,FALSE,"XNV";"Europe_Private (XNV)",#N/A,FALSE,"XNV"}</definedName>
    <definedName name="wrn.Total_Advisory." localSheetId="18"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20"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8"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9" hidden="1">{"IM_total",#N/A,FALSE,"IM-lc";"IM_business",#N/A,FALSE,"IM-lc";"IM_infrastructure",#N/A,FALSE,"IM-lc"}</definedName>
    <definedName name="wrn.Total_IM." localSheetId="20" hidden="1">{"IM_total",#N/A,FALSE,"IM-lc";"IM_business",#N/A,FALSE,"IM-lc";"IM_infrastructure",#N/A,FALSE,"IM-lc"}</definedName>
    <definedName name="wrn.Total_IM." localSheetId="18" hidden="1">{"IM_total",#N/A,FALSE,"IM-lc";"IM_business",#N/A,FALSE,"IM-lc";"IM_infrastructure",#N/A,FALSE,"IM-lc"}</definedName>
    <definedName name="wrn.Total_IM." hidden="1">{"IM_total",#N/A,FALSE,"IM-lc";"IM_business",#N/A,FALSE,"IM-lc";"IM_infrastructure",#N/A,FALSE,"IM-lc"}</definedName>
    <definedName name="wrn.Total_IM_US." localSheetId="19" hidden="1">{"IM_total_US$",#N/A,FALSE,"IM-US$";"IM_business_US$",#N/A,FALSE,"IM-US$";"IM_infrastructure_US$",#N/A,FALSE,"IM-US$"}</definedName>
    <definedName name="wrn.Total_IM_US." localSheetId="20" hidden="1">{"IM_total_US$",#N/A,FALSE,"IM-US$";"IM_business_US$",#N/A,FALSE,"IM-US$";"IM_infrastructure_US$",#N/A,FALSE,"IM-US$"}</definedName>
    <definedName name="wrn.Total_IM_US." localSheetId="18" hidden="1">{"IM_total_US$",#N/A,FALSE,"IM-US$";"IM_business_US$",#N/A,FALSE,"IM-US$";"IM_infrastructure_US$",#N/A,FALSE,"IM-US$"}</definedName>
    <definedName name="wrn.Total_IM_US." hidden="1">{"IM_total_US$",#N/A,FALSE,"IM-US$";"IM_business_US$",#N/A,FALSE,"IM-US$";"IM_infrastructure_US$",#N/A,FALSE,"IM-US$"}</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localSheetId="20" hidden="1">{"Total_Overhead",#N/A,FALSE,"XNV";"NA_Direct_Overhead",#N/A,FALSE,"XNV";"NA_Indirect_Overhead",#N/A,FALSE,"XNV";"NA_Corporate_Services",#N/A,FALSE,"XNV";"Intl_Total_Overhead",#N/A,FALSE,"XNV";"Intl_Corporate_Services",#N/A,FALSE,"XNV";"GSM",#N/A,FALSE,"XNV"}</definedName>
    <definedName name="wrn.Total_Report_Book." localSheetId="18"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9" hidden="1">{"Inter_Business_Direct_Alloc (XNV)",#N/A,FALSE,"XNV";"Inter_Business_Indirect_Alloc (XNV)",#N/A,FALSE,"XNV";"Corporate_Services (XNV)",#N/A,FALSE,"XNV"}</definedName>
    <definedName name="wrn.Total_Service_Providers." localSheetId="20" hidden="1">{"Inter_Business_Direct_Alloc (XNV)",#N/A,FALSE,"XNV";"Inter_Business_Indirect_Alloc (XNV)",#N/A,FALSE,"XNV";"Corporate_Services (XNV)",#N/A,FALSE,"XNV"}</definedName>
    <definedName name="wrn.Total_Service_Providers." localSheetId="18"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localSheetId="20" hidden="1">{"Inter_Business_Direct_Alloc (XNV)",#N/A,FALSE,"XNV";"Inter_Business_Indirect_Alloc (XNV)",#N/A,FALSE,"XNV";"Corporate_Services (XNV)",#N/A,FALSE,"XNV"}</definedName>
    <definedName name="wrn.Total_Service_Providers2" localSheetId="18"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9" hidden="1">{"Produits financiers",#N/A,FALSE,"TREOBJFR";"Détail des décaissements",#N/A,FALSE,"TREOBJFR"}</definedName>
    <definedName name="wrn.Trésorerie." localSheetId="20" hidden="1">{"Produits financiers",#N/A,FALSE,"TREOBJFR";"Détail des décaissements",#N/A,FALSE,"TREOBJFR"}</definedName>
    <definedName name="wrn.Trésorerie." localSheetId="18" hidden="1">{"Produits financiers",#N/A,FALSE,"TREOBJFR";"Détail des décaissements",#N/A,FALSE,"TREOBJFR"}</definedName>
    <definedName name="wrn.Trésorerie." hidden="1">{"Produits financiers",#N/A,FALSE,"TREOBJFR";"Détail des décaissements",#N/A,FALSE,"TREOBJFR"}</definedName>
    <definedName name="wrn.tt." localSheetId="18" hidden="1">{"view02",#N/A,TRUE,"02";"view03",#N/A,TRUE,"03"}</definedName>
    <definedName name="wrn.tt." hidden="1">{"view02",#N/A,TRUE,"02";"view03",#N/A,TRUE,"03"}</definedName>
    <definedName name="wrn.Umsatz." localSheetId="18" hidden="1">{#N/A,#N/A,FALSE,"Umsatz";#N/A,#N/A,FALSE,"Base V.02";#N/A,#N/A,FALSE,"Charts"}</definedName>
    <definedName name="wrn.Umsatz." hidden="1">{#N/A,#N/A,FALSE,"Umsatz";#N/A,#N/A,FALSE,"Base V.02";#N/A,#N/A,FALSE,"Charts"}</definedName>
    <definedName name="WRN.uNALL" localSheetId="19" hidden="1">{"Sum",#N/A,FALSE,"Unallocated"}</definedName>
    <definedName name="WRN.uNALL" localSheetId="20" hidden="1">{"Sum",#N/A,FALSE,"Unallocated"}</definedName>
    <definedName name="WRN.uNALL" localSheetId="18" hidden="1">{"Sum",#N/A,FALSE,"Unallocated"}</definedName>
    <definedName name="WRN.uNALL" hidden="1">{"Sum",#N/A,FALSE,"Unallocated"}</definedName>
    <definedName name="wrn.Unall." localSheetId="19" hidden="1">{"Sum",#N/A,FALSE,"Unallocated"}</definedName>
    <definedName name="wrn.Unall." localSheetId="20" hidden="1">{"Sum",#N/A,FALSE,"Unallocated"}</definedName>
    <definedName name="wrn.Unall." localSheetId="18" hidden="1">{"Sum",#N/A,FALSE,"Unallocated"}</definedName>
    <definedName name="wrn.Unall." hidden="1">{"Sum",#N/A,FALSE,"Unallocated"}</definedName>
    <definedName name="wrn.Unall.3" localSheetId="19" hidden="1">{"Sum",#N/A,FALSE,"Unallocated"}</definedName>
    <definedName name="wrn.Unall.3" localSheetId="20" hidden="1">{"Sum",#N/A,FALSE,"Unallocated"}</definedName>
    <definedName name="wrn.Unall.3" localSheetId="18" hidden="1">{"Sum",#N/A,FALSE,"Unallocated"}</definedName>
    <definedName name="wrn.Unall.3" hidden="1">{"Sum",#N/A,FALSE,"Unallocated"}</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localSheetId="20" hidden="1">{"Total_IMS (XNV)",#N/A,FALSE,"XNV";"Total_LIM (XNV)",#N/A,FALSE,"XNV";"Total_USA_IMS (XNV)",#N/A,FALSE,"XNV";"Total_USA_LIM (XNV)",#N/A,FALSE,"XNV";"Total_USA_Public_Equity (XNV)",#N/A,FALSE,"XNV";"IMS_Infrastructure_1 (XNV)",#N/A,FALSE,"XNV";"IMS_Infrastructure_2 (XNV)",#N/A,FALSE,"XNV"}</definedName>
    <definedName name="wrn.USA_Report_Book." localSheetId="18"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localSheetId="20" hidden="1">{#N/A,#N/A,FALSE,"Deckblatt";#N/A,#N/A,FALSE,"Prämissen";#N/A,#N/A,FALSE,"GuV";#N/A,#N/A,FALSE,"Rübe";#N/A,#N/A,FALSE,"Markt";#N/A,#N/A,FALSE,"Herstellkosten";#N/A,#N/A,FALSE,"Kosten";#N/A,#N/A,FALSE,"Betriebsstoffe";#N/A,#N/A,FALSE,"Afa";#N/A,#N/A,FALSE,"Finanzen";#N/A,#N/A,FALSE,"Löhne"}</definedName>
    <definedName name="wrn.Version._.31.1.1996." localSheetId="18"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9" hidden="1">{"Vic_FF_All",#N/A,FALSE,"Viceroy";"Vic_FF_Tech",#N/A,FALSE,"Viceroy";"Vic_FF_Pricing",#N/A,FALSE,"Viceroy";"Vic_FF_perMille",#N/A,FALSE,"Viceroy"}</definedName>
    <definedName name="wrn.Viceroy." localSheetId="20" hidden="1">{"Vic_FF_All",#N/A,FALSE,"Viceroy";"Vic_FF_Tech",#N/A,FALSE,"Viceroy";"Vic_FF_Pricing",#N/A,FALSE,"Viceroy";"Vic_FF_perMille",#N/A,FALSE,"Viceroy"}</definedName>
    <definedName name="wrn.Viceroy." localSheetId="18"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9" hidden="1">{"Vic_Lg_All",#N/A,FALSE,"Viceroy Lights";"Vic_Lg_Tech",#N/A,FALSE,"Viceroy Lights";"Vic_Lg_Pricing",#N/A,FALSE,"Viceroy Lights";"Vic_Lg_PerMille",#N/A,FALSE,"Viceroy Lights"}</definedName>
    <definedName name="wrn.Viceroy._.Lights." localSheetId="20" hidden="1">{"Vic_Lg_All",#N/A,FALSE,"Viceroy Lights";"Vic_Lg_Tech",#N/A,FALSE,"Viceroy Lights";"Vic_Lg_Pricing",#N/A,FALSE,"Viceroy Lights";"Vic_Lg_PerMille",#N/A,FALSE,"Viceroy Lights"}</definedName>
    <definedName name="wrn.Viceroy._.Lights." localSheetId="18"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9" hidden="1">{#N/A,#N/A,FALSE,"Inhalt 1. Fassung";#N/A,#N/A,FALSE,"Ergebnisrechnung";#N/A,#N/A,FALSE,"Bilanz";#N/A,#N/A,FALSE,"Personal"}</definedName>
    <definedName name="wrn.Vorab_Bericht." localSheetId="20" hidden="1">{#N/A,#N/A,FALSE,"Inhalt 1. Fassung";#N/A,#N/A,FALSE,"Ergebnisrechnung";#N/A,#N/A,FALSE,"Bilanz";#N/A,#N/A,FALSE,"Personal"}</definedName>
    <definedName name="wrn.Vorab_Bericht." localSheetId="18"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8"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8"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9" hidden="1">{"VV_CF",#N/A,FALSE,"VV_B_CF";"VV_IS",#N/A,FALSE,"VV_B_IS";"VV_BS",#N/A,FALSE,"VV_B_BS"}</definedName>
    <definedName name="wrn.VV." localSheetId="20" hidden="1">{"VV_CF",#N/A,FALSE,"VV_B_CF";"VV_IS",#N/A,FALSE,"VV_B_IS";"VV_BS",#N/A,FALSE,"VV_B_BS"}</definedName>
    <definedName name="wrn.VV." localSheetId="18" hidden="1">{"VV_CF",#N/A,FALSE,"VV_B_CF";"VV_IS",#N/A,FALSE,"VV_B_IS";"VV_BS",#N/A,FALSE,"VV_B_BS"}</definedName>
    <definedName name="wrn.VV." hidden="1">{"VV_CF",#N/A,FALSE,"VV_B_CF";"VV_IS",#N/A,FALSE,"VV_B_IS";"VV_BS",#N/A,FALSE,"VV_B_BS"}</definedName>
    <definedName name="wrn.VV.3" localSheetId="19" hidden="1">{"VV_CF",#N/A,FALSE,"VV_B_CF";"VV_IS",#N/A,FALSE,"VV_B_IS";"VV_BS",#N/A,FALSE,"VV_B_BS"}</definedName>
    <definedName name="wrn.VV.3" localSheetId="20" hidden="1">{"VV_CF",#N/A,FALSE,"VV_B_CF";"VV_IS",#N/A,FALSE,"VV_B_IS";"VV_BS",#N/A,FALSE,"VV_B_BS"}</definedName>
    <definedName name="wrn.VV.3" localSheetId="18" hidden="1">{"VV_CF",#N/A,FALSE,"VV_B_CF";"VV_IS",#N/A,FALSE,"VV_B_IS";"VV_BS",#N/A,FALSE,"VV_B_BS"}</definedName>
    <definedName name="wrn.VV.3" hidden="1">{"VV_CF",#N/A,FALSE,"VV_B_CF";"VV_IS",#N/A,FALSE,"VV_B_IS";"VV_BS",#N/A,FALSE,"VV_B_BS"}</definedName>
    <definedName name="wrn.WGR" localSheetId="19" hidden="1">{"fleisch",#N/A,FALSE,"WG HK";"food",#N/A,FALSE,"WG HK";"hartwaren",#N/A,FALSE,"WG HK";"weichwaren",#N/A,FALSE,"WG HK"}</definedName>
    <definedName name="wrn.WGR" localSheetId="20" hidden="1">{"fleisch",#N/A,FALSE,"WG HK";"food",#N/A,FALSE,"WG HK";"hartwaren",#N/A,FALSE,"WG HK";"weichwaren",#N/A,FALSE,"WG HK"}</definedName>
    <definedName name="wrn.WGR" localSheetId="18" hidden="1">{"fleisch",#N/A,FALSE,"WG HK";"food",#N/A,FALSE,"WG HK";"hartwaren",#N/A,FALSE,"WG HK";"weichwaren",#N/A,FALSE,"WG HK"}</definedName>
    <definedName name="wrn.WGR" hidden="1">{"fleisch",#N/A,FALSE,"WG HK";"food",#N/A,FALSE,"WG HK";"hartwaren",#N/A,FALSE,"WG HK";"weichwaren",#N/A,FALSE,"WG HK"}</definedName>
    <definedName name="wrn.WGRUPPEN." localSheetId="19" hidden="1">{"fleisch",#N/A,FALSE,"WG HK";"food",#N/A,FALSE,"WG HK";"hartwaren",#N/A,FALSE,"WG HK";"weichwaren",#N/A,FALSE,"WG HK"}</definedName>
    <definedName name="wrn.WGRUPPEN." localSheetId="20" hidden="1">{"fleisch",#N/A,FALSE,"WG HK";"food",#N/A,FALSE,"WG HK";"hartwaren",#N/A,FALSE,"WG HK";"weichwaren",#N/A,FALSE,"WG HK"}</definedName>
    <definedName name="wrn.WGRUPPEN." localSheetId="18" hidden="1">{"fleisch",#N/A,FALSE,"WG HK";"food",#N/A,FALSE,"WG HK";"hartwaren",#N/A,FALSE,"WG HK";"weichwaren",#N/A,FALSE,"WG HK"}</definedName>
    <definedName name="wrn.WGRUPPEN." hidden="1">{"fleisch",#N/A,FALSE,"WG HK";"food",#N/A,FALSE,"WG HK";"hartwaren",#N/A,FALSE,"WG HK";"weichwaren",#N/A,FALSE,"WG HK"}</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localSheetId="20" hidden="1">{#N/A,#N/A,FALSE,"WHITE-RODGERS SK";#N/A,#N/A,FALSE,"WHITE-RODGERS RG";#N/A,#N/A,FALSE,"WHITE-RODGERS SK BC";#N/A,#N/A,FALSE,"WHITE-RODGERS RG BC";#N/A,#N/A,FALSE,"GENERAL CONTROLS SK";#N/A,#N/A,FALSE,"GENERAL CONTROLS RG";#N/A,#N/A,FALSE,"PACTROL SK";#N/A,#N/A,FALSE,"PACTROL RG"}</definedName>
    <definedName name="wrn.wr." localSheetId="18"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9" hidden="1">{#N/A,#N/A,FALSE,"1996";#N/A,#N/A,FALSE,"1995";#N/A,#N/A,FALSE,"1994"}</definedName>
    <definedName name="wrn.xrates." localSheetId="20" hidden="1">{#N/A,#N/A,FALSE,"1996";#N/A,#N/A,FALSE,"1995";#N/A,#N/A,FALSE,"1994"}</definedName>
    <definedName name="wrn.xrates." localSheetId="18" hidden="1">{#N/A,#N/A,FALSE,"1996";#N/A,#N/A,FALSE,"1995";#N/A,#N/A,FALSE,"1994"}</definedName>
    <definedName name="wrn.xrates." hidden="1">{#N/A,#N/A,FALSE,"1996";#N/A,#N/A,FALSE,"1995";#N/A,#N/A,FALSE,"1994"}</definedName>
    <definedName name="wrn.Y" localSheetId="19" hidden="1">{#N/A,#N/A,FALSE,"EOC YTD ACTUAL";#N/A,#N/A,FALSE,"Distributor YTD Actual";#N/A,#N/A,FALSE,"Manufacturing YTD Actual";#N/A,#N/A,FALSE,"Service YTD Actual"}</definedName>
    <definedName name="wrn.Y" localSheetId="20" hidden="1">{#N/A,#N/A,FALSE,"EOC YTD ACTUAL";#N/A,#N/A,FALSE,"Distributor YTD Actual";#N/A,#N/A,FALSE,"Manufacturing YTD Actual";#N/A,#N/A,FALSE,"Service YTD Actual"}</definedName>
    <definedName name="wrn.Y" localSheetId="18"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9" hidden="1">{"CALIF",#N/A,FALSE,"BU Results";"ACCA",#N/A,FALSE,"BU Results";"CONSOL",#N/A,FALSE,"BU Results";"EANW",#N/A,FALSE,"BU Results";"GWTX",#N/A,FALSE,"BU Results";"MIHT",#N/A,FALSE,"BU Results";"SEFL",#N/A,FALSE,"BU Results"}</definedName>
    <definedName name="wrn.YTD._.BU._.RESULTS." localSheetId="20" hidden="1">{"CALIF",#N/A,FALSE,"BU Results";"ACCA",#N/A,FALSE,"BU Results";"CONSOL",#N/A,FALSE,"BU Results";"EANW",#N/A,FALSE,"BU Results";"GWTX",#N/A,FALSE,"BU Results";"MIHT",#N/A,FALSE,"BU Results";"SEFL",#N/A,FALSE,"BU Results"}</definedName>
    <definedName name="wrn.YTD._.BU._.RESULTS." localSheetId="18"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9" hidden="1">{#N/A,#N/A,FALSE,"EOC YTD ACTUAL";#N/A,#N/A,FALSE,"Distributor YTD Actual";#N/A,#N/A,FALSE,"Manufacturing YTD Actual";#N/A,#N/A,FALSE,"Service YTD Actual"}</definedName>
    <definedName name="wrn.YTD._.Reporting." localSheetId="20" hidden="1">{#N/A,#N/A,FALSE,"EOC YTD ACTUAL";#N/A,#N/A,FALSE,"Distributor YTD Actual";#N/A,#N/A,FALSE,"Manufacturing YTD Actual";#N/A,#N/A,FALSE,"Service YTD Actual"}</definedName>
    <definedName name="wrn.YTD._.Reporting." localSheetId="18"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localSheetId="20" hidden="1">{#N/A,#N/A,FALSE,"daten 98 pro Fa ";#N/A,#N/A,FALSE,"daten 99 pro Fa  ";#N/A,#N/A,FALSE,"daten 00 pro Fa ";#N/A,#N/A,FALSE,"daten 01 pro Fa ";#N/A,#N/A,FALSE,"ACS 97-01";#N/A,#N/A,FALSE,"ERCSI 97-01 ";#N/A,#N/A,FALSE,"Mezöh 97-01 ";#N/A,#N/A,FALSE,"Sarkad 97-01";#N/A,#N/A,FALSE,"Sarvar 97-01"}</definedName>
    <definedName name="wrn.Zuckerkalkulation." localSheetId="18"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8" hidden="1">{#N/A,#N/A,FALSE,"F_Plan";#N/A,#N/A,FALSE,"Parameter"}</definedName>
    <definedName name="wrn2.Bplan." hidden="1">{#N/A,#N/A,FALSE,"F_Plan";#N/A,#N/A,FALSE,"Parameter"}</definedName>
    <definedName name="wrnn" localSheetId="19" hidden="1">{#N/A,#N/A,FALSE,"Vermögen kurz";#N/A,#N/A,FALSE,"Finanz kurz";#N/A,#N/A,FALSE,"Erfolg";#N/A,#N/A,FALSE,"Kapitalfluß";#N/A,#N/A,FALSE,"KZ nach URG";#N/A,#N/A,FALSE,"Kennzahlen"}</definedName>
    <definedName name="wrnn" localSheetId="20" hidden="1">{#N/A,#N/A,FALSE,"Vermögen kurz";#N/A,#N/A,FALSE,"Finanz kurz";#N/A,#N/A,FALSE,"Erfolg";#N/A,#N/A,FALSE,"Kapitalfluß";#N/A,#N/A,FALSE,"KZ nach URG";#N/A,#N/A,FALSE,"Kennzahlen"}</definedName>
    <definedName name="wrnn" localSheetId="18"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20"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8"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8"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9" hidden="1">Main.SAPF4Help()</definedName>
    <definedName name="ww" localSheetId="20" hidden="1">Main.SAPF4Help()</definedName>
    <definedName name="ww" localSheetId="18" hidden="1">Main.SAPF4Help()</definedName>
    <definedName name="ww" hidden="1">Main.SAPF4Help()</definedName>
    <definedName name="www" localSheetId="19" hidden="1">Main.SAPF4Help()</definedName>
    <definedName name="www" localSheetId="20" hidden="1">Main.SAPF4Help()</definedName>
    <definedName name="www" localSheetId="18" hidden="1">Main.SAPF4Help()</definedName>
    <definedName name="www" hidden="1">Main.SAPF4Help()</definedName>
    <definedName name="wwww" localSheetId="19" hidden="1">{#N/A,#N/A,FALSE,"HMF";#N/A,#N/A,FALSE,"FACIL";#N/A,#N/A,FALSE,"HMFINANCE";#N/A,#N/A,FALSE,"HMEUROPE";#N/A,#N/A,FALSE,"HHAB CONSO";#N/A,#N/A,FALSE,"PAB";#N/A,#N/A,FALSE,"MMC";#N/A,#N/A,FALSE,"THAI";#N/A,#N/A,FALSE,"SINPA";#N/A,#N/A,FALSE,"POLAND"}</definedName>
    <definedName name="wwww" localSheetId="20" hidden="1">{#N/A,#N/A,FALSE,"HMF";#N/A,#N/A,FALSE,"FACIL";#N/A,#N/A,FALSE,"HMFINANCE";#N/A,#N/A,FALSE,"HMEUROPE";#N/A,#N/A,FALSE,"HHAB CONSO";#N/A,#N/A,FALSE,"PAB";#N/A,#N/A,FALSE,"MMC";#N/A,#N/A,FALSE,"THAI";#N/A,#N/A,FALSE,"SINPA";#N/A,#N/A,FALSE,"POLAND"}</definedName>
    <definedName name="wwww" localSheetId="18"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localSheetId="20" hidden="1">{#N/A,#N/A,FALSE,"Viceroy";#N/A,#N/A,FALSE,"Hollywood";#N/A,#N/A,FALSE,"Kent 100's";#N/A,#N/A,FALSE,"Kent PL";#N/A,#N/A,FALSE,"Pall Mall Lights";#N/A,#N/A,FALSE,"Pall Mall FF";#N/A,#N/A,FALSE,"Lucky Strike FF(Arrowhead)";#N/A,#N/A,FALSE,"Danube";#N/A,#N/A,FALSE,"Rothmans";#N/A,#N/A,FALSE,"Summary"}</definedName>
    <definedName name="wwwww" localSheetId="18"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9" hidden="1">{#N/A,#N/A,FALSE,"Aging Summary";#N/A,#N/A,FALSE,"Ratio Analysis";#N/A,#N/A,FALSE,"Test 120 Day Accts";#N/A,#N/A,FALSE,"Tickmarks"}</definedName>
    <definedName name="WWWWWWWWWWWWWW" localSheetId="20" hidden="1">{#N/A,#N/A,FALSE,"Aging Summary";#N/A,#N/A,FALSE,"Ratio Analysis";#N/A,#N/A,FALSE,"Test 120 Day Accts";#N/A,#N/A,FALSE,"Tickmarks"}</definedName>
    <definedName name="WWWWWWWWWWWWWW" localSheetId="18"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9" hidden="1">{#N/A,#N/A,TRUE,"SOMMAIRE";#N/A,#N/A,TRUE,"COMMENT";#N/A,#N/A,TRUE,"RESULTAT";#N/A,#N/A,TRUE,"ENDETTEMENT";#N/A,#N/A,TRUE,"CRÉDITS CT-LT";#N/A,#N/A,TRUE,"CLIENTS";#N/A,#N/A,TRUE,"CRÉANS CHALEUR";#N/A,#N/A,TRUE,"EFFECTIF";#N/A,#N/A,TRUE,"INVEST"}</definedName>
    <definedName name="X" localSheetId="20" hidden="1">{#N/A,#N/A,TRUE,"SOMMAIRE";#N/A,#N/A,TRUE,"COMMENT";#N/A,#N/A,TRUE,"RESULTAT";#N/A,#N/A,TRUE,"ENDETTEMENT";#N/A,#N/A,TRUE,"CRÉDITS CT-LT";#N/A,#N/A,TRUE,"CLIENTS";#N/A,#N/A,TRUE,"CRÉANS CHALEUR";#N/A,#N/A,TRUE,"EFFECTIF";#N/A,#N/A,TRUE,"INVEST"}</definedName>
    <definedName name="X" localSheetId="18"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8" hidden="1">{"'Jan - March 2000'!$A$5:$J$46"}</definedName>
    <definedName name="x_C" hidden="1">{"'Jan - March 2000'!$A$5:$J$46"}</definedName>
    <definedName name="x_e" localSheetId="18" hidden="1">{"'Jan - March 2000'!$A$5:$J$46"}</definedName>
    <definedName name="x_e" hidden="1">{"'Jan - March 2000'!$A$5:$J$46"}</definedName>
    <definedName name="x_HTML" localSheetId="18" hidden="1">{"'Jan - March 2000'!$A$5:$J$46"}</definedName>
    <definedName name="x_HTML" hidden="1">{"'Jan - March 2000'!$A$5:$J$46"}</definedName>
    <definedName name="x_x" localSheetId="18" hidden="1">{"'Jan - March 2000'!$A$5:$J$46"}</definedName>
    <definedName name="x_x" hidden="1">{"'Jan - March 2000'!$A$5:$J$46"}</definedName>
    <definedName name="xc" hidden="1">[53]CroatSim!#REF!</definedName>
    <definedName name="xcvbgsgbsdf" localSheetId="19" hidden="1">{#N/A,#N/A,FALSE,"Completion of MBudget"}</definedName>
    <definedName name="xcvbgsgbsdf" localSheetId="20" hidden="1">{#N/A,#N/A,FALSE,"Completion of MBudget"}</definedName>
    <definedName name="xcvbgsgbsdf" localSheetId="18" hidden="1">{#N/A,#N/A,FALSE,"Completion of MBudget"}</definedName>
    <definedName name="xcvbgsgbsdf" hidden="1">{#N/A,#N/A,FALSE,"Completion of MBudget"}</definedName>
    <definedName name="xcvxcbvx" localSheetId="19" hidden="1">{#N/A,#N/A,FALSE,"Completion of MBudget"}</definedName>
    <definedName name="xcvxcbvx" localSheetId="20" hidden="1">{#N/A,#N/A,FALSE,"Completion of MBudget"}</definedName>
    <definedName name="xcvxcbvx" localSheetId="18" hidden="1">{#N/A,#N/A,FALSE,"Completion of MBudget"}</definedName>
    <definedName name="xcvxcbvx" hidden="1">{#N/A,#N/A,FALSE,"Completion of MBudget"}</definedName>
    <definedName name="xcvyxcv" localSheetId="19" hidden="1">{#N/A,#N/A,FALSE,"Completion of MBudget"}</definedName>
    <definedName name="xcvyxcv" localSheetId="20" hidden="1">{#N/A,#N/A,FALSE,"Completion of MBudget"}</definedName>
    <definedName name="xcvyxcv" localSheetId="18" hidden="1">{#N/A,#N/A,FALSE,"Completion of MBudget"}</definedName>
    <definedName name="xcvyxcv" hidden="1">{#N/A,#N/A,FALSE,"Completion of MBudget"}</definedName>
    <definedName name="xf" hidden="1">[53]CroatSim!#REF!</definedName>
    <definedName name="xgf" localSheetId="19" hidden="1">{"VV_CF",#N/A,FALSE,"VV_B_CF";"VV_IS",#N/A,FALSE,"VV_B_IS";"VV_BS",#N/A,FALSE,"VV_B_BS"}</definedName>
    <definedName name="xgf" localSheetId="20" hidden="1">{"VV_CF",#N/A,FALSE,"VV_B_CF";"VV_IS",#N/A,FALSE,"VV_B_IS";"VV_BS",#N/A,FALSE,"VV_B_BS"}</definedName>
    <definedName name="xgf" localSheetId="18" hidden="1">{"VV_CF",#N/A,FALSE,"VV_B_CF";"VV_IS",#N/A,FALSE,"VV_B_IS";"VV_BS",#N/A,FALSE,"VV_B_BS"}</definedName>
    <definedName name="xgf" hidden="1">{"VV_CF",#N/A,FALSE,"VV_B_CF";"VV_IS",#N/A,FALSE,"VV_B_IS";"VV_BS",#N/A,FALSE,"VV_B_BS"}</definedName>
    <definedName name="XLRPARAMS_FinishDate" hidden="1">[54]XLR_NoRangeSheet!$G$6</definedName>
    <definedName name="XLRPARAMS_StartDate" hidden="1">[54]XLR_NoRangeSheet!$F$6</definedName>
    <definedName name="XREF_COLUMN_1" localSheetId="19" hidden="1">#REF!</definedName>
    <definedName name="XREF_COLUMN_1" localSheetId="20" hidden="1">#REF!</definedName>
    <definedName name="XREF_COLUMN_1" hidden="1">#REF!</definedName>
    <definedName name="XREF_COLUMN_2" localSheetId="19" hidden="1">#REF!</definedName>
    <definedName name="XREF_COLUMN_2" localSheetId="20" hidden="1">#REF!</definedName>
    <definedName name="XREF_COLUMN_2" hidden="1">#REF!</definedName>
    <definedName name="XRefActiveRow" localSheetId="19" hidden="1">#REF!</definedName>
    <definedName name="XRefActiveRow" localSheetId="20"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9" hidden="1">{"Absatz",#N/A,FALSE,"Markt";"markt",#N/A,FALSE,"Markt"}</definedName>
    <definedName name="xssd" localSheetId="20" hidden="1">{"Absatz",#N/A,FALSE,"Markt";"markt",#N/A,FALSE,"Markt"}</definedName>
    <definedName name="xssd" localSheetId="18" hidden="1">{"Absatz",#N/A,FALSE,"Markt";"markt",#N/A,FALSE,"Markt"}</definedName>
    <definedName name="xssd" hidden="1">{"Absatz",#N/A,FALSE,"Markt";"markt",#N/A,FALSE,"Markt"}</definedName>
    <definedName name="xsx" localSheetId="19" hidden="1">{0,0,0,0;0,0,0,0}</definedName>
    <definedName name="xsx" localSheetId="20" hidden="1">{0,0,0,0;0,0,0,0}</definedName>
    <definedName name="xsx" localSheetId="18" hidden="1">{0,0,0,0;0,0,0,0}</definedName>
    <definedName name="xsx" hidden="1">{0,0,0,0;0,0,0,0}</definedName>
    <definedName name="xsx_1" localSheetId="19" hidden="1">{0,0,0,0;0,0,0,0}</definedName>
    <definedName name="xsx_1" localSheetId="20" hidden="1">{0,0,0,0;0,0,0,0}</definedName>
    <definedName name="xsx_1" localSheetId="18" hidden="1">{0,0,0,0;0,0,0,0}</definedName>
    <definedName name="xsx_1" hidden="1">{0,0,0,0;0,0,0,0}</definedName>
    <definedName name="xx" localSheetId="19" hidden="1">[55]Assumptions!#REF!,[55]Assumptions!#REF!</definedName>
    <definedName name="xx" localSheetId="20" hidden="1">[55]Assumptions!#REF!,[55]Assumptions!#REF!</definedName>
    <definedName name="xx" hidden="1">[55]Assumptions!#REF!,[55]Assumptions!#REF!</definedName>
    <definedName name="xxx" localSheetId="19" hidden="1">{#N/A,#N/A,FALSE,"Completion of MBudget"}</definedName>
    <definedName name="xxx" localSheetId="20" hidden="1">{#N/A,#N/A,FALSE,"Completion of MBudget"}</definedName>
    <definedName name="xxx" localSheetId="18" hidden="1">{#N/A,#N/A,FALSE,"Completion of MBudget"}</definedName>
    <definedName name="xxx" hidden="1">{#N/A,#N/A,FALSE,"Completion of MBudget"}</definedName>
    <definedName name="xxx1" localSheetId="19" hidden="1">{#N/A,#N/A,TRUE,"SOMMAIRE";#N/A,#N/A,TRUE,"COMMENT";#N/A,#N/A,TRUE,"RESULTAT";#N/A,#N/A,TRUE,"ENDETTEMENT";#N/A,#N/A,TRUE,"CRÉDITS CT-LT";#N/A,#N/A,TRUE,"CLIENTS";#N/A,#N/A,TRUE,"CRÉANS CHALEUR";#N/A,#N/A,TRUE,"EFFECTIF";#N/A,#N/A,TRUE,"INVEST"}</definedName>
    <definedName name="xxx1" localSheetId="20" hidden="1">{#N/A,#N/A,TRUE,"SOMMAIRE";#N/A,#N/A,TRUE,"COMMENT";#N/A,#N/A,TRUE,"RESULTAT";#N/A,#N/A,TRUE,"ENDETTEMENT";#N/A,#N/A,TRUE,"CRÉDITS CT-LT";#N/A,#N/A,TRUE,"CLIENTS";#N/A,#N/A,TRUE,"CRÉANS CHALEUR";#N/A,#N/A,TRUE,"EFFECTIF";#N/A,#N/A,TRUE,"INVEST"}</definedName>
    <definedName name="xxx1" localSheetId="18"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9" hidden="1">{#N/A,#N/A,FALSE,"Grafik Vermögen";#N/A,#N/A,FALSE,"Grafik Finanz";#N/A,#N/A,FALSE,"Grafik Erfolg"}</definedName>
    <definedName name="xxxx" localSheetId="20" hidden="1">{#N/A,#N/A,FALSE,"Grafik Vermögen";#N/A,#N/A,FALSE,"Grafik Finanz";#N/A,#N/A,FALSE,"Grafik Erfolg"}</definedName>
    <definedName name="xxxx" localSheetId="18" hidden="1">{#N/A,#N/A,FALSE,"Grafik Vermögen";#N/A,#N/A,FALSE,"Grafik Finanz";#N/A,#N/A,FALSE,"Grafik Erfolg"}</definedName>
    <definedName name="xxxx" hidden="1">{#N/A,#N/A,FALSE,"Grafik Vermögen";#N/A,#N/A,FALSE,"Grafik Finanz";#N/A,#N/A,FALSE,"Grafik Erfolg"}</definedName>
    <definedName name="xxxxxxx" localSheetId="19" hidden="1">{#N/A,#N/A,FALSE,"BILANZ";#N/A,#N/A,FALSE,"GUV";#N/A,#N/A,FALSE,"ANLAGEN";#N/A,#N/A,FALSE,"ANHANG";#N/A,#N/A,FALSE,"FB-FORM";#N/A,#N/A,FALSE,"FB-ANTRAG"}</definedName>
    <definedName name="xxxxxxx" localSheetId="20" hidden="1">{#N/A,#N/A,FALSE,"BILANZ";#N/A,#N/A,FALSE,"GUV";#N/A,#N/A,FALSE,"ANLAGEN";#N/A,#N/A,FALSE,"ANHANG";#N/A,#N/A,FALSE,"FB-FORM";#N/A,#N/A,FALSE,"FB-ANTRAG"}</definedName>
    <definedName name="xxxxxxx" localSheetId="18"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9" hidden="1">{#N/A,#N/A,FALSE,"BILANZ";#N/A,#N/A,FALSE,"GUV";#N/A,#N/A,FALSE,"ANLAGEN";#N/A,#N/A,FALSE,"ANHANG"}</definedName>
    <definedName name="xxxxxxxxxxxx" localSheetId="20" hidden="1">{#N/A,#N/A,FALSE,"BILANZ";#N/A,#N/A,FALSE,"GUV";#N/A,#N/A,FALSE,"ANLAGEN";#N/A,#N/A,FALSE,"ANHANG"}</definedName>
    <definedName name="xxxxxxxxxxxx" localSheetId="18" hidden="1">{#N/A,#N/A,FALSE,"BILANZ";#N/A,#N/A,FALSE,"GUV";#N/A,#N/A,FALSE,"ANLAGEN";#N/A,#N/A,FALSE,"ANHANG"}</definedName>
    <definedName name="xxxxxxxxxxxx" hidden="1">{#N/A,#N/A,FALSE,"BILANZ";#N/A,#N/A,FALSE,"GUV";#N/A,#N/A,FALSE,"ANLAGEN";#N/A,#N/A,FALSE,"ANHANG"}</definedName>
    <definedName name="xxxxxxxxxxxxxx" localSheetId="19" hidden="1">{"fleisch",#N/A,FALSE,"WG HK";"food",#N/A,FALSE,"WG HK";"hartwaren",#N/A,FALSE,"WG HK";"weichwaren",#N/A,FALSE,"WG HK"}</definedName>
    <definedName name="xxxxxxxxxxxxxx" localSheetId="20" hidden="1">{"fleisch",#N/A,FALSE,"WG HK";"food",#N/A,FALSE,"WG HK";"hartwaren",#N/A,FALSE,"WG HK";"weichwaren",#N/A,FALSE,"WG HK"}</definedName>
    <definedName name="xxxxxxxxxxxxxx" localSheetId="18" hidden="1">{"fleisch",#N/A,FALSE,"WG HK";"food",#N/A,FALSE,"WG HK";"hartwaren",#N/A,FALSE,"WG HK";"weichwaren",#N/A,FALSE,"WG HK"}</definedName>
    <definedName name="xxxxxxxxxxxxxx" hidden="1">{"fleisch",#N/A,FALSE,"WG HK";"food",#N/A,FALSE,"WG HK";"hartwaren",#N/A,FALSE,"WG HK";"weichwaren",#N/A,FALSE,"WG HK"}</definedName>
    <definedName name="xy" hidden="1">[39]Data!#REF!</definedName>
    <definedName name="xyz" localSheetId="19" hidden="1">{#N/A,#N/A,FALSE,"COP CONS SK";#N/A,#N/A,FALSE,"COP CONS RG";#N/A,#N/A,FALSE,"COP CONS SK BC";#N/A,#N/A,FALSE,"COP CONS RG BC";#N/A,#N/A,FALSE,"ALLIANCE SK";#N/A,#N/A,FALSE,"ALLIANCE RG";#N/A,#N/A,FALSE,"CPC SK";#N/A,#N/A,FALSE,"CPC RG"}</definedName>
    <definedName name="xyz" localSheetId="20" hidden="1">{#N/A,#N/A,FALSE,"COP CONS SK";#N/A,#N/A,FALSE,"COP CONS RG";#N/A,#N/A,FALSE,"COP CONS SK BC";#N/A,#N/A,FALSE,"COP CONS RG BC";#N/A,#N/A,FALSE,"ALLIANCE SK";#N/A,#N/A,FALSE,"ALLIANCE RG";#N/A,#N/A,FALSE,"CPC SK";#N/A,#N/A,FALSE,"CPC RG"}</definedName>
    <definedName name="xyz" localSheetId="18"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9" hidden="1">{"Hw_All",#N/A,FALSE,"Hollywood FF";"HwFF_Tech",#N/A,FALSE,"Hollywood FF";"HwFF_PerMille",#N/A,FALSE,"Hollywood FF";"HwFF_Pricing",#N/A,FALSE,"Hollywood FF"}</definedName>
    <definedName name="y" localSheetId="20" hidden="1">{"Hw_All",#N/A,FALSE,"Hollywood FF";"HwFF_Tech",#N/A,FALSE,"Hollywood FF";"HwFF_PerMille",#N/A,FALSE,"Hollywood FF";"HwFF_Pricing",#N/A,FALSE,"Hollywood FF"}</definedName>
    <definedName name="y" localSheetId="18"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9" hidden="1">{"Inter_Business_Direct_Alloc (XNV)",#N/A,FALSE,"XNV";"Inter_Business_Indirect_Alloc (XNV)",#N/A,FALSE,"XNV";"Corporate_Services (XNV)",#N/A,FALSE,"XNV"}</definedName>
    <definedName name="YUTYUTIIYIYUIIUIU" localSheetId="20" hidden="1">{"Inter_Business_Direct_Alloc (XNV)",#N/A,FALSE,"XNV";"Inter_Business_Indirect_Alloc (XNV)",#N/A,FALSE,"XNV";"Corporate_Services (XNV)",#N/A,FALSE,"XNV"}</definedName>
    <definedName name="YUTYUTIIYIYUIIUIU" localSheetId="18"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[39]Data!#REF!</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9" hidden="1">{"K100_All",#N/A,FALSE,"Kent 100`s";"K100_Tech",#N/A,FALSE,"Kent 100`s";"K100_Pricing",#N/A,FALSE,"Kent 100`s";"K100_PerMille",#N/A,FALSE,"Kent 100`s"}</definedName>
    <definedName name="z" localSheetId="20" hidden="1">{"K100_All",#N/A,FALSE,"Kent 100`s";"K100_Tech",#N/A,FALSE,"Kent 100`s";"K100_Pricing",#N/A,FALSE,"Kent 100`s";"K100_PerMille",#N/A,FALSE,"Kent 100`s"}</definedName>
    <definedName name="z" localSheetId="18"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19" hidden="1">#REF!,#REF!,#REF!</definedName>
    <definedName name="Z_1C3AD0CD_BF0C_4C4E_9071_158A2F5215E2_.wvu.Rows" localSheetId="20" hidden="1">#REF!,#REF!,#REF!</definedName>
    <definedName name="Z_1C3AD0CD_BF0C_4C4E_9071_158A2F5215E2_.wvu.Rows" hidden="1">#REF!,#REF!,#REF!</definedName>
    <definedName name="Z_2DE5EA60_7A3A_11D2_AE76_0080C7A84E90_.wvu.Cols" localSheetId="19" hidden="1">#REF!</definedName>
    <definedName name="Z_2DE5EA60_7A3A_11D2_AE76_0080C7A84E90_.wvu.Cols" localSheetId="20" hidden="1">#REF!</definedName>
    <definedName name="Z_2DE5EA60_7A3A_11D2_AE76_0080C7A84E90_.wvu.Cols" hidden="1">#REF!</definedName>
    <definedName name="Z_2DE5EA60_7A3A_11D2_AE76_0080C7A84E90_.wvu.PrintArea" localSheetId="19" hidden="1">#REF!</definedName>
    <definedName name="Z_2DE5EA60_7A3A_11D2_AE76_0080C7A84E90_.wvu.PrintArea" localSheetId="20" hidden="1">#REF!</definedName>
    <definedName name="Z_2DE5EA60_7A3A_11D2_AE76_0080C7A84E90_.wvu.PrintArea" hidden="1">#REF!</definedName>
    <definedName name="Z_2DE5EA60_7A3A_11D2_AE76_0080C7A84E90_.wvu.Rows" localSheetId="19" hidden="1">#REF!</definedName>
    <definedName name="Z_2DE5EA60_7A3A_11D2_AE76_0080C7A84E90_.wvu.Rows" localSheetId="20" hidden="1">#REF!</definedName>
    <definedName name="Z_2DE5EA60_7A3A_11D2_AE76_0080C7A84E90_.wvu.Rows" hidden="1">#REF!</definedName>
    <definedName name="Z_380BFD50_D572_44CC_B514_4915DCF8621A_.wvu.Cols" localSheetId="19" hidden="1">'[56]Assumptions &amp; Results'!#REF!</definedName>
    <definedName name="Z_380BFD50_D572_44CC_B514_4915DCF8621A_.wvu.Cols" localSheetId="20" hidden="1">'[56]Assumptions &amp; Results'!#REF!</definedName>
    <definedName name="Z_380BFD50_D572_44CC_B514_4915DCF8621A_.wvu.Cols" hidden="1">'[56]Assumptions &amp; Results'!#REF!</definedName>
    <definedName name="Z_380BFD50_D572_44CC_B514_4915DCF8621A_.wvu.PrintArea" localSheetId="19" hidden="1">#REF!</definedName>
    <definedName name="Z_380BFD50_D572_44CC_B514_4915DCF8621A_.wvu.PrintArea" localSheetId="20" hidden="1">#REF!</definedName>
    <definedName name="Z_380BFD50_D572_44CC_B514_4915DCF8621A_.wvu.PrintArea" hidden="1">#REF!</definedName>
    <definedName name="Z_380BFD50_D572_44CC_B514_4915DCF8621A_.wvu.PrintTitles" hidden="1">'[56]Assumptions &amp; Results'!$A$1:$A$65536,'[56]Assumptions &amp; Results'!$A$2:$IV$2</definedName>
    <definedName name="Z_4F7FD5E1_AFE0_11D4_AB84_00C04F9A6C2B_.wvu.Cols" hidden="1">'[57]бюдж с расшифр(ст)'!#REF!,'[57]бюдж с расшифр(ст)'!#REF!</definedName>
    <definedName name="Z_4F7FD5E1_AFE0_11D4_AB84_00C04F9A6C2B_.wvu.Rows" hidden="1">'[57]бюдж с расшифр(ст)'!$11:$16,'[57]бюдж с расшифр(ст)'!$638:$1344</definedName>
    <definedName name="Z_4F7FD5E2_AFE0_11D4_AB84_00C04F9A6C2B_.wvu.Rows" hidden="1">'[57]бюдж с расшифр(ст)'!$11:$16,'[57]бюдж с расшифр(ст)'!$638:$1344</definedName>
    <definedName name="Z_64D31C84_C79B_4843_86BD_E24EF25E3F67_.wvu.Cols" localSheetId="19" hidden="1">'[56]Assumptions &amp; Results'!#REF!</definedName>
    <definedName name="Z_64D31C84_C79B_4843_86BD_E24EF25E3F67_.wvu.Cols" localSheetId="20" hidden="1">'[56]Assumptions &amp; Results'!#REF!</definedName>
    <definedName name="Z_64D31C84_C79B_4843_86BD_E24EF25E3F67_.wvu.Cols" hidden="1">'[56]Assumptions &amp; Results'!#REF!</definedName>
    <definedName name="Z_64D31C84_C79B_4843_86BD_E24EF25E3F67_.wvu.PrintArea" localSheetId="19" hidden="1">#REF!</definedName>
    <definedName name="Z_64D31C84_C79B_4843_86BD_E24EF25E3F67_.wvu.PrintArea" localSheetId="20" hidden="1">#REF!</definedName>
    <definedName name="Z_64D31C84_C79B_4843_86BD_E24EF25E3F67_.wvu.PrintArea" hidden="1">#REF!</definedName>
    <definedName name="Z_64D31C84_C79B_4843_86BD_E24EF25E3F67_.wvu.PrintTitles" hidden="1">'[56]Assumptions &amp; Results'!$A$1:$A$65536,'[56]Assumptions &amp; Results'!$A$2:$IV$2</definedName>
    <definedName name="Z_87FB2E04_DA3E_11D4_84BF_00C04F322CF3_.wvu.Cols" hidden="1">#REF!</definedName>
    <definedName name="Z_87FB2E05_DA3E_11D4_84BF_00C04F322CF3_.wvu.Cols" hidden="1">#REF!</definedName>
    <definedName name="Z_88B16027_39B4_48E8_96E5_8627FEDDD4EE_.wvu.FilterData" localSheetId="17" hidden="1">'BS Mapping std'!$A$1:$B$294</definedName>
    <definedName name="Z_88B16027_39B4_48E8_96E5_8627FEDDD4EE_.wvu.FilterData" localSheetId="18" hidden="1">'PL mapping Std'!$A$2:$B$115</definedName>
    <definedName name="Z_9A428CE1_B4D9_11D0_A8AA_0000C071AEE7_.wvu.Cols" hidden="1">[11]MASTER!$A$1:$Q$65536,[11]MASTER!$Y$1:$Z$65536</definedName>
    <definedName name="Z_9A428CE1_B4D9_11D0_A8AA_0000C071AEE7_.wvu.PrintArea" localSheetId="19" hidden="1">#REF!</definedName>
    <definedName name="Z_9A428CE1_B4D9_11D0_A8AA_0000C071AEE7_.wvu.PrintArea" localSheetId="20" hidden="1">#REF!</definedName>
    <definedName name="Z_9A428CE1_B4D9_11D0_A8AA_0000C071AEE7_.wvu.PrintArea" hidden="1">#REF!</definedName>
    <definedName name="Z_9A428CE1_B4D9_11D0_A8AA_0000C071AEE7_.wvu.Rows" localSheetId="19" hidden="1">[11]MASTER!#REF!,[11]MASTER!#REF!,[11]MASTER!#REF!,[11]MASTER!#REF!,[11]MASTER!#REF!,[11]MASTER!#REF!,[11]MASTER!#REF!,[11]MASTER!$A$98:$IV$272</definedName>
    <definedName name="Z_9A428CE1_B4D9_11D0_A8AA_0000C071AEE7_.wvu.Rows" localSheetId="20" hidden="1">[11]MASTER!#REF!,[11]MASTER!#REF!,[11]MASTER!#REF!,[11]MASTER!#REF!,[11]MASTER!#REF!,[11]MASTER!#REF!,[11]MASTER!#REF!,[11]MASTER!$A$98:$IV$272</definedName>
    <definedName name="Z_9A428CE1_B4D9_11D0_A8AA_0000C071AEE7_.wvu.Rows" hidden="1">[11]MASTER!#REF!,[11]MASTER!#REF!,[11]MASTER!#REF!,[11]MASTER!#REF!,[11]MASTER!#REF!,[11]MASTER!#REF!,[11]MASTER!#REF!,[11]MASTER!$A$98:$IV$272</definedName>
    <definedName name="Z_9CDC4021_B996_11D4_AB84_00C04F9A6C2B_.wvu.Cols" hidden="1">'[57]бюдж с расшифр(ст)'!#REF!,'[57]бюдж с расшифр(ст)'!#REF!</definedName>
    <definedName name="Z_9CDC4021_B996_11D4_AB84_00C04F9A6C2B_.wvu.Rows" hidden="1">'[57]бюдж с расшифр(ст)'!$11:$16,'[57]бюдж с расшифр(ст)'!$638:$1344</definedName>
    <definedName name="Z_9F4E9141_41FC_4B2C_AC1F_EC647474A564_.wvu.PrintArea" localSheetId="19" hidden="1">#REF!</definedName>
    <definedName name="Z_9F4E9141_41FC_4B2C_AC1F_EC647474A564_.wvu.PrintArea" localSheetId="20" hidden="1">#REF!</definedName>
    <definedName name="Z_9F4E9141_41FC_4B2C_AC1F_EC647474A564_.wvu.PrintArea" hidden="1">#REF!</definedName>
    <definedName name="Z_9F4E9141_41FC_4B2C_AC1F_EC647474A564_.wvu.Rows" localSheetId="19" hidden="1">#REF!</definedName>
    <definedName name="Z_9F4E9141_41FC_4B2C_AC1F_EC647474A564_.wvu.Rows" localSheetId="20" hidden="1">#REF!</definedName>
    <definedName name="Z_9F4E9141_41FC_4B2C_AC1F_EC647474A564_.wvu.Rows" hidden="1">#REF!</definedName>
    <definedName name="Z_A9FF1EAD_E7B8_4A8D_9232_4283389FA5DC_.wvu.Cols" localSheetId="19" hidden="1">#REF!</definedName>
    <definedName name="Z_A9FF1EAD_E7B8_4A8D_9232_4283389FA5DC_.wvu.Cols" localSheetId="20"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19" hidden="1">#REF!,#REF!,#REF!</definedName>
    <definedName name="Z_BB04431D_A0F6_4E09_87E1_63C8285CCAE4_.wvu.Cols" localSheetId="20"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19" hidden="1">#REF!,#REF!</definedName>
    <definedName name="Z_BD8D8ABD_4F6F_4D66_AFAC_5A7FB5BB2C61_.wvu.Cols" localSheetId="20" hidden="1">#REF!,#REF!</definedName>
    <definedName name="Z_BD8D8ABD_4F6F_4D66_AFAC_5A7FB5BB2C61_.wvu.Cols" hidden="1">#REF!,#REF!</definedName>
    <definedName name="Z_BD8D8ABD_4F6F_4D66_AFAC_5A7FB5BB2C61_.wvu.PrintTitles" hidden="1">#REF!,#REF!</definedName>
    <definedName name="Z_BD8D8ABD_4F6F_4D66_AFAC_5A7FB5BB2C61_.wvu.Rows" hidden="1">[56]Scenario!#REF!</definedName>
    <definedName name="Z_C5284642_BACD_11D4_AB84_00C04F9A6C2B_.wvu.Cols" hidden="1">'[57]бюдж с расшифр(ст)'!#REF!,'[57]бюдж с расшифр(ст)'!#REF!</definedName>
    <definedName name="Z_C55956C1_7940_11D2_893F_00C04FC53645_.wvu.PrintTitles" hidden="1">#REF!</definedName>
    <definedName name="Z_C55956C1_7940_11D2_893F_00C04FC53645_.wvu.Rows" hidden="1">'[58]расш.кальк.'!$6:$18,'[58]расш.кальк.'!$32:$57,'[58]расш.кальк.'!$119:$140,'[58]расш.кальк.'!$216:$241,'[58]расш.кальк.'!$324:$324</definedName>
    <definedName name="Z_CA0461C3_C18D_11D2_8D68_00C04F9DFD82_.wvu.Cols" hidden="1">#REF!,#REF!,#REF!</definedName>
    <definedName name="Z_CA0461C3_C18D_11D2_8D68_00C04F9DFD82_.wvu.Rows" hidden="1">#REF!,#REF!,#REF!,#REF!,#REF!</definedName>
    <definedName name="Z_CA96B2A2_B96B_11D4_AB84_00C04F9A6C2B_.wvu.Cols" hidden="1">'[57]бюдж с расшифр(ст)'!#REF!,'[57]бюдж с расшифр(ст)'!#REF!</definedName>
    <definedName name="Z_CA96B2A2_B96B_11D4_AB84_00C04F9A6C2B_.wvu.Rows" hidden="1">'[57]бюдж с расшифр(ст)'!$11:$16,'[57]бюдж с расшифр(ст)'!$638:$1344</definedName>
    <definedName name="Z_D1F2B56D_1E58_4BCA_92CD_48826E79E65F_.wvu.Cols" hidden="1">#REF!,#REF!</definedName>
    <definedName name="Z_DA5F402B_2A84_4289_95CE_59ACA6B96042_.wvu.Cols" localSheetId="19" hidden="1">[55]Assumptions!#REF!,[55]Assumptions!#REF!</definedName>
    <definedName name="Z_DA5F402B_2A84_4289_95CE_59ACA6B96042_.wvu.Cols" localSheetId="20" hidden="1">[55]Assumptions!#REF!,[55]Assumptions!#REF!</definedName>
    <definedName name="Z_DA5F402B_2A84_4289_95CE_59ACA6B96042_.wvu.Cols" hidden="1">[55]Assumptions!#REF!,[55]Assumptions!#REF!</definedName>
    <definedName name="Z_E3DB78BC_F847_4E0A_8AF3_61B1B9D963F4_.wvu.Cols" localSheetId="19" hidden="1">#REF!</definedName>
    <definedName name="Z_E3DB78BC_F847_4E0A_8AF3_61B1B9D963F4_.wvu.Cols" localSheetId="20" hidden="1">#REF!</definedName>
    <definedName name="Z_E3DB78BC_F847_4E0A_8AF3_61B1B9D963F4_.wvu.Cols" hidden="1">#REF!</definedName>
    <definedName name="Z_E3DB78BC_F847_4E0A_8AF3_61B1B9D963F4_.wvu.PrintArea" localSheetId="19" hidden="1">#REF!</definedName>
    <definedName name="Z_E3DB78BC_F847_4E0A_8AF3_61B1B9D963F4_.wvu.PrintArea" localSheetId="20"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[59]смета+расш.'!$180:$181,'[59]смета+расш.'!$248:$250,'[59]смета+расш.'!$252:$253,'[59]смета+расш.'!$259:$261,'[59]смета+расш.'!$263:$263,'[59]смета+расш.'!$269:$271,'[59]смета+расш.'!$273:$273,'[59]смета+расш.'!$279:$281,'[59]смета+расш.'!$283:$283,'[59]смета+расш.'!$290:$293,'[59]смета+расш.'!$297:$300</definedName>
    <definedName name="Z_F4C9D32F_9E20_472B_AA8D_8074F348BB5A_.wvu.Rows" localSheetId="19" hidden="1">#REF!,#REF!,#REF!,#REF!,#REF!,#REF!,#REF!,#REF!,#REF!,#REF!,#REF!,#REF!,#REF!,#REF!,#REF!,#REF!,#REF!,#REF!,#REF!,#REF!</definedName>
    <definedName name="Z_F4C9D32F_9E20_472B_AA8D_8074F348BB5A_.wvu.Rows" localSheetId="20" hidden="1">#REF!,#REF!,#REF!,#REF!,#REF!,#REF!,#REF!,#REF!,#REF!,#REF!,#REF!,#REF!,#REF!,#REF!,#REF!,#REF!,#REF!,#REF!,#REF!,#REF!</definedName>
    <definedName name="Z_F4C9D32F_9E20_472B_AA8D_8074F348BB5A_.wvu.Rows" hidden="1">#REF!,#REF!,#REF!,#REF!,#REF!,#REF!,#REF!,#REF!,#REF!,#REF!,#REF!,#REF!,#REF!,#REF!,#REF!,#REF!,#REF!,#REF!,#REF!,#REF!</definedName>
    <definedName name="za" hidden="1">[40]AlbPrint!#REF!</definedName>
    <definedName name="zb" hidden="1">[40]AlbPrint!#REF!</definedName>
    <definedName name="zc" hidden="1">[40]AlbPrint!#REF!</definedName>
    <definedName name="zd" hidden="1">[60]MAEBL797!#REF!</definedName>
    <definedName name="zg" hidden="1">[60]MAEBL797!#REF!</definedName>
    <definedName name="zhzuzsx" localSheetId="19" hidden="1">{#N/A,#N/A,FALSE,"Completion of MBudget"}</definedName>
    <definedName name="zhzuzsx" localSheetId="20" hidden="1">{#N/A,#N/A,FALSE,"Completion of MBudget"}</definedName>
    <definedName name="zhzuzsx" localSheetId="18" hidden="1">{#N/A,#N/A,FALSE,"Completion of MBudget"}</definedName>
    <definedName name="zhzuzsx" hidden="1">{#N/A,#N/A,FALSE,"Completion of MBudget"}</definedName>
    <definedName name="zj" hidden="1">[60]MAEBL797!#REF!</definedName>
    <definedName name="zozi"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8" hidden="1">{#N/A,#N/A,TRUE,"Fields";#N/A,#N/A,TRUE,"Sens"}</definedName>
    <definedName name="zxcv" hidden="1">{#N/A,#N/A,TRUE,"Fields";#N/A,#N/A,TRUE,"Sens"}</definedName>
    <definedName name="zzz" localSheetId="19" hidden="1">{#N/A,#N/A,FALSE,"Completion of MBudget"}</definedName>
    <definedName name="zzz" localSheetId="20" hidden="1">{#N/A,#N/A,FALSE,"Completion of MBudget"}</definedName>
    <definedName name="zzz" localSheetId="18" hidden="1">{#N/A,#N/A,FALSE,"Completion of MBudget"}</definedName>
    <definedName name="zzz" hidden="1">{#N/A,#N/A,FALSE,"Completion of MBudget"}</definedName>
    <definedName name="zzzz" localSheetId="19" hidden="1">{#N/A,#N/A,FALSE,"Completion of MBudget"}</definedName>
    <definedName name="zzzz" localSheetId="20" hidden="1">{#N/A,#N/A,FALSE,"Completion of MBudget"}</definedName>
    <definedName name="zzzz" localSheetId="18" hidden="1">{#N/A,#N/A,FALSE,"Completion of MBudget"}</definedName>
    <definedName name="zzzz" hidden="1">{#N/A,#N/A,FALSE,"Completion of MBudget"}</definedName>
    <definedName name="zzzzz" localSheetId="19" hidden="1">{"Red",#N/A,FALSE,"Tot Europe"}</definedName>
    <definedName name="zzzzz" localSheetId="20" hidden="1">{"Red",#N/A,FALSE,"Tot Europe"}</definedName>
    <definedName name="zzzzz" localSheetId="18" hidden="1">{"Red",#N/A,FALSE,"Tot Europe"}</definedName>
    <definedName name="zzzzz" hidden="1">{"Red",#N/A,FALSE,"Tot Europe"}</definedName>
    <definedName name="zzzzzzzzzzzzzzz" localSheetId="18" hidden="1">{"AS",#N/A,FALSE,"Dec_BS";"LIAB",#N/A,FALSE,"Dec_BS"}</definedName>
    <definedName name="zzzzzzzzzzzzzzz" hidden="1">{"AS",#N/A,FALSE,"Dec_BS";"LIAB",#N/A,FALSE,"Dec_BS"}</definedName>
    <definedName name="аа"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9" hidden="1">{#N/A,#N/A,FALSE,"1996";#N/A,#N/A,FALSE,"1995";#N/A,#N/A,FALSE,"1994"}</definedName>
    <definedName name="ан" localSheetId="20" hidden="1">{#N/A,#N/A,FALSE,"1996";#N/A,#N/A,FALSE,"1995";#N/A,#N/A,FALSE,"1994"}</definedName>
    <definedName name="ан" localSheetId="18" hidden="1">{#N/A,#N/A,FALSE,"1996";#N/A,#N/A,FALSE,"1995";#N/A,#N/A,FALSE,"1994"}</definedName>
    <definedName name="ан" hidden="1">{#N/A,#N/A,FALSE,"1996";#N/A,#N/A,FALSE,"1995";#N/A,#N/A,FALSE,"1994"}</definedName>
    <definedName name="АХР" localSheetId="18"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8" hidden="1">Main.SAPF4Help()</definedName>
    <definedName name="вв" hidden="1">Main.SAPF4Help()</definedName>
    <definedName name="вспом" hidden="1">#REF!</definedName>
    <definedName name="выручка"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8" hidden="1">{#N/A,#N/A,TRUE,"Fields";#N/A,#N/A,TRUE,"Sens"}</definedName>
    <definedName name="дд" hidden="1">{#N/A,#N/A,TRUE,"Fields";#N/A,#N/A,TRUE,"Sens"}</definedName>
    <definedName name="декабрь"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8"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8"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8"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8" hidden="1">{#N/A,#N/A,FALSE,"Virgin Flightdeck"}</definedName>
    <definedName name="лист89" hidden="1">{#N/A,#N/A,FALSE,"Virgin Flightdeck"}</definedName>
    <definedName name="лл" localSheetId="18"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8" hidden="1">{#N/A,#N/A,FALSE,"Virgin Flightdeck"}</definedName>
    <definedName name="нам" hidden="1">{#N/A,#N/A,FALSE,"Virgin Flightdeck"}</definedName>
    <definedName name="нам2" localSheetId="18" hidden="1">{#N/A,#N/A,FALSE,"Virgin Flightdeck"}</definedName>
    <definedName name="нам2" hidden="1">{#N/A,#N/A,FALSE,"Virgin Flightdeck"}</definedName>
    <definedName name="ожид."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8"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9" hidden="1">{"Meas",#N/A,FALSE,"Tot Europe"}</definedName>
    <definedName name="прил" localSheetId="20" hidden="1">{"Meas",#N/A,FALSE,"Tot Europe"}</definedName>
    <definedName name="прил" localSheetId="18" hidden="1">{"Meas",#N/A,FALSE,"Tot Europe"}</definedName>
    <definedName name="прил" hidden="1">{"Meas",#N/A,FALSE,"Tot Europe"}</definedName>
    <definedName name="ПШ3.1" hidden="1">#REF!</definedName>
    <definedName name="р"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8" hidden="1">{#N/A,#N/A,TRUE,"Fields";#N/A,#N/A,TRUE,"Sens"}</definedName>
    <definedName name="ро" hidden="1">{#N/A,#N/A,TRUE,"Fields";#N/A,#N/A,TRUE,"Sens"}</definedName>
    <definedName name="рпара"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9" hidden="1">{#N/A,#N/A,FALSE,"HMF";#N/A,#N/A,FALSE,"FACIL";#N/A,#N/A,FALSE,"HMFINANCE";#N/A,#N/A,FALSE,"HMEUROPE";#N/A,#N/A,FALSE,"HHAB CONSO";#N/A,#N/A,FALSE,"PAB";#N/A,#N/A,FALSE,"MMC";#N/A,#N/A,FALSE,"THAI";#N/A,#N/A,FALSE,"SINPA";#N/A,#N/A,FALSE,"POLAND"}</definedName>
    <definedName name="ррр" localSheetId="20" hidden="1">{#N/A,#N/A,FALSE,"HMF";#N/A,#N/A,FALSE,"FACIL";#N/A,#N/A,FALSE,"HMFINANCE";#N/A,#N/A,FALSE,"HMEUROPE";#N/A,#N/A,FALSE,"HHAB CONSO";#N/A,#N/A,FALSE,"PAB";#N/A,#N/A,FALSE,"MMC";#N/A,#N/A,FALSE,"THAI";#N/A,#N/A,FALSE,"SINPA";#N/A,#N/A,FALSE,"POLAND"}</definedName>
    <definedName name="ррр" localSheetId="18"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localSheetId="20" hidden="1">{#N/A,#N/A,FALSE,"HMF";#N/A,#N/A,FALSE,"FACIL";#N/A,#N/A,FALSE,"HMFINANCE";#N/A,#N/A,FALSE,"HMEUROPE";#N/A,#N/A,FALSE,"HHAB CONSO";#N/A,#N/A,FALSE,"PAB";#N/A,#N/A,FALSE,"MMC";#N/A,#N/A,FALSE,"THAI";#N/A,#N/A,FALSE,"SINPA";#N/A,#N/A,FALSE,"POLAND"}</definedName>
    <definedName name="св" localSheetId="18"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localSheetId="20" hidden="1">{#N/A,#N/A,FALSE,"HMF";#N/A,#N/A,FALSE,"FACIL";#N/A,#N/A,FALSE,"HMFINANCE";#N/A,#N/A,FALSE,"HMEUROPE";#N/A,#N/A,FALSE,"HHAB CONSO";#N/A,#N/A,FALSE,"PAB";#N/A,#N/A,FALSE,"MMC";#N/A,#N/A,FALSE,"THAI";#N/A,#N/A,FALSE,"SINPA";#N/A,#N/A,FALSE,"POLAND"}</definedName>
    <definedName name="т" localSheetId="18"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8"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9" hidden="1">{#N/A,#N/A,FALSE,"HMF";#N/A,#N/A,FALSE,"FACIL";#N/A,#N/A,FALSE,"HMFINANCE";#N/A,#N/A,FALSE,"HMEUROPE";#N/A,#N/A,FALSE,"HHAB CONSO";#N/A,#N/A,FALSE,"PAB";#N/A,#N/A,FALSE,"MMC";#N/A,#N/A,FALSE,"THAI";#N/A,#N/A,FALSE,"SINPA";#N/A,#N/A,FALSE,"POLAND"}</definedName>
    <definedName name="Ф1523" localSheetId="20" hidden="1">{#N/A,#N/A,FALSE,"HMF";#N/A,#N/A,FALSE,"FACIL";#N/A,#N/A,FALSE,"HMFINANCE";#N/A,#N/A,FALSE,"HMEUROPE";#N/A,#N/A,FALSE,"HHAB CONSO";#N/A,#N/A,FALSE,"PAB";#N/A,#N/A,FALSE,"MMC";#N/A,#N/A,FALSE,"THAI";#N/A,#N/A,FALSE,"SINPA";#N/A,#N/A,FALSE,"POLAND"}</definedName>
    <definedName name="Ф1523" localSheetId="18"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8"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9" hidden="1">{#N/A,#N/A,FALSE,"HMF";#N/A,#N/A,FALSE,"FACIL";#N/A,#N/A,FALSE,"HMFINANCE";#N/A,#N/A,FALSE,"HMEUROPE";#N/A,#N/A,FALSE,"HHAB CONSO";#N/A,#N/A,FALSE,"PAB";#N/A,#N/A,FALSE,"MMC";#N/A,#N/A,FALSE,"THAI";#N/A,#N/A,FALSE,"SINPA";#N/A,#N/A,FALSE,"POLAND"}</definedName>
    <definedName name="ц" localSheetId="20" hidden="1">{#N/A,#N/A,FALSE,"HMF";#N/A,#N/A,FALSE,"FACIL";#N/A,#N/A,FALSE,"HMFINANCE";#N/A,#N/A,FALSE,"HMEUROPE";#N/A,#N/A,FALSE,"HHAB CONSO";#N/A,#N/A,FALSE,"PAB";#N/A,#N/A,FALSE,"MMC";#N/A,#N/A,FALSE,"THAI";#N/A,#N/A,FALSE,"SINPA";#N/A,#N/A,FALSE,"POLAND"}</definedName>
    <definedName name="ц" localSheetId="18"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8" hidden="1">{#N/A,#N/A,TRUE,"Fields";#N/A,#N/A,TRUE,"Sens"}</definedName>
    <definedName name="цц" hidden="1">{#N/A,#N/A,TRUE,"Fields";#N/A,#N/A,TRUE,"Sens"}</definedName>
    <definedName name="ццу" localSheetId="19" hidden="1">{#N/A,#N/A,FALSE,"HMF";#N/A,#N/A,FALSE,"FACIL";#N/A,#N/A,FALSE,"HMFINANCE";#N/A,#N/A,FALSE,"HMEUROPE";#N/A,#N/A,FALSE,"HHAB CONSO";#N/A,#N/A,FALSE,"PAB";#N/A,#N/A,FALSE,"MMC";#N/A,#N/A,FALSE,"THAI";#N/A,#N/A,FALSE,"SINPA";#N/A,#N/A,FALSE,"POLAND"}</definedName>
    <definedName name="ццу" localSheetId="20" hidden="1">{#N/A,#N/A,FALSE,"HMF";#N/A,#N/A,FALSE,"FACIL";#N/A,#N/A,FALSE,"HMFINANCE";#N/A,#N/A,FALSE,"HMEUROPE";#N/A,#N/A,FALSE,"HHAB CONSO";#N/A,#N/A,FALSE,"PAB";#N/A,#N/A,FALSE,"MMC";#N/A,#N/A,FALSE,"THAI";#N/A,#N/A,FALSE,"SINPA";#N/A,#N/A,FALSE,"POLAND"}</definedName>
    <definedName name="ццу" localSheetId="18"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8" hidden="1">{#N/A,#N/A,TRUE,"Fields";#N/A,#N/A,TRUE,"Sens"}</definedName>
    <definedName name="ыфва" hidden="1">{#N/A,#N/A,TRUE,"Fields";#N/A,#N/A,TRUE,"Sens"}</definedName>
    <definedName name="э"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8" hidden="1">{#VALUE!,#N/A,TRUE,0;#N/A,#N/A,TRUE,0}</definedName>
    <definedName name="ээ" hidden="1">{#VALUE!,#N/A,TRUE,0;#N/A,#N/A,TRUE,0}</definedName>
    <definedName name="ян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24" l="1"/>
  <c r="B11" i="24"/>
  <c r="B19" i="24"/>
  <c r="B10" i="24"/>
  <c r="C21" i="24" l="1"/>
  <c r="C20" i="24"/>
  <c r="C19" i="24"/>
  <c r="C12" i="24"/>
  <c r="C11" i="24"/>
  <c r="C10" i="24"/>
  <c r="B21" i="24"/>
  <c r="B12" i="24"/>
  <c r="B7" i="2"/>
  <c r="H5" i="2" l="1"/>
  <c r="H6" i="2" s="1"/>
  <c r="I5" i="2"/>
  <c r="I6" i="2" s="1"/>
  <c r="I4" i="2"/>
  <c r="H4" i="2"/>
  <c r="D57" i="4"/>
  <c r="G36" i="7" l="1"/>
  <c r="G35" i="7"/>
  <c r="S4" i="1"/>
  <c r="S3" i="1"/>
  <c r="Q4" i="1"/>
  <c r="Q3" i="1"/>
  <c r="B28" i="15" l="1"/>
  <c r="C28" i="15"/>
  <c r="B24" i="14"/>
  <c r="G24" i="14"/>
  <c r="I80" i="23" l="1"/>
  <c r="F80" i="23"/>
  <c r="E80" i="23"/>
  <c r="G80" i="23" s="1"/>
  <c r="D80" i="23"/>
  <c r="I79" i="23"/>
  <c r="F78" i="23"/>
  <c r="E78" i="23"/>
  <c r="D78" i="23"/>
  <c r="F77" i="23"/>
  <c r="E77" i="23"/>
  <c r="G77" i="23" s="1"/>
  <c r="D77" i="23"/>
  <c r="F76" i="23"/>
  <c r="E76" i="23"/>
  <c r="D76" i="23"/>
  <c r="F75" i="23"/>
  <c r="E75" i="23"/>
  <c r="D75" i="23"/>
  <c r="F74" i="23"/>
  <c r="E74" i="23"/>
  <c r="D74" i="23"/>
  <c r="F73" i="23"/>
  <c r="E73" i="23"/>
  <c r="D73" i="23"/>
  <c r="F72" i="23"/>
  <c r="F79" i="23" s="1"/>
  <c r="E72" i="23"/>
  <c r="D72" i="23"/>
  <c r="F71" i="23"/>
  <c r="E71" i="23"/>
  <c r="D71" i="23"/>
  <c r="F70" i="23"/>
  <c r="E70" i="23"/>
  <c r="D70" i="23"/>
  <c r="F69" i="23"/>
  <c r="E69" i="23"/>
  <c r="G69" i="23" s="1"/>
  <c r="D69" i="23"/>
  <c r="I67" i="23"/>
  <c r="F66" i="23"/>
  <c r="E66" i="23"/>
  <c r="D66" i="23"/>
  <c r="F65" i="23"/>
  <c r="G65" i="23" s="1"/>
  <c r="E65" i="23"/>
  <c r="D65" i="23"/>
  <c r="F64" i="23"/>
  <c r="E64" i="23"/>
  <c r="D64" i="23"/>
  <c r="F63" i="23"/>
  <c r="E63" i="23"/>
  <c r="D63" i="23"/>
  <c r="G63" i="23" s="1"/>
  <c r="F55" i="23"/>
  <c r="E55" i="23"/>
  <c r="D55" i="23"/>
  <c r="F54" i="23"/>
  <c r="E54" i="23"/>
  <c r="G54" i="23" s="1"/>
  <c r="D54" i="23"/>
  <c r="F53" i="23"/>
  <c r="E53" i="23"/>
  <c r="D53" i="23"/>
  <c r="F52" i="23"/>
  <c r="E52" i="23"/>
  <c r="G52" i="23" s="1"/>
  <c r="D52" i="23"/>
  <c r="F51" i="23"/>
  <c r="E51" i="23"/>
  <c r="D51" i="23"/>
  <c r="F50" i="23"/>
  <c r="G50" i="23" s="1"/>
  <c r="E50" i="23"/>
  <c r="D50" i="23"/>
  <c r="F49" i="23"/>
  <c r="E49" i="23"/>
  <c r="D49" i="23"/>
  <c r="F46" i="23"/>
  <c r="E46" i="23"/>
  <c r="D46" i="23"/>
  <c r="D47" i="23" s="1"/>
  <c r="F45" i="23"/>
  <c r="E45" i="23"/>
  <c r="G45" i="23" s="1"/>
  <c r="D45" i="23"/>
  <c r="F44" i="23"/>
  <c r="E44" i="23"/>
  <c r="G44" i="23" s="1"/>
  <c r="D44" i="23"/>
  <c r="F43" i="23"/>
  <c r="E43" i="23"/>
  <c r="G43" i="23" s="1"/>
  <c r="D43" i="23"/>
  <c r="F42" i="23"/>
  <c r="E42" i="23"/>
  <c r="D42" i="23"/>
  <c r="F35" i="23"/>
  <c r="E35" i="23"/>
  <c r="D35" i="23"/>
  <c r="F33" i="23"/>
  <c r="H33" i="23" s="1"/>
  <c r="E33" i="23"/>
  <c r="D33" i="23"/>
  <c r="F32" i="23"/>
  <c r="E32" i="23"/>
  <c r="D32" i="23"/>
  <c r="F31" i="23"/>
  <c r="E31" i="23"/>
  <c r="D31" i="23"/>
  <c r="H31" i="23" s="1"/>
  <c r="F30" i="23"/>
  <c r="E30" i="23"/>
  <c r="H30" i="23" s="1"/>
  <c r="D30" i="23"/>
  <c r="F29" i="23"/>
  <c r="E29" i="23"/>
  <c r="H29" i="23" s="1"/>
  <c r="D29" i="23"/>
  <c r="F28" i="23"/>
  <c r="E28" i="23"/>
  <c r="H28" i="23" s="1"/>
  <c r="D28" i="23"/>
  <c r="F27" i="23"/>
  <c r="E27" i="23"/>
  <c r="H27" i="23" s="1"/>
  <c r="D27" i="23"/>
  <c r="F26" i="23"/>
  <c r="E26" i="23"/>
  <c r="D26" i="23"/>
  <c r="F25" i="23"/>
  <c r="H25" i="23" s="1"/>
  <c r="E25" i="23"/>
  <c r="D25" i="23"/>
  <c r="F24" i="23"/>
  <c r="E24" i="23"/>
  <c r="D24" i="23"/>
  <c r="F21" i="23"/>
  <c r="E21" i="23"/>
  <c r="D21" i="23"/>
  <c r="H21" i="23" s="1"/>
  <c r="F20" i="23"/>
  <c r="E20" i="23"/>
  <c r="H20" i="23" s="1"/>
  <c r="D20" i="23"/>
  <c r="F19" i="23"/>
  <c r="E19" i="23"/>
  <c r="H19" i="23" s="1"/>
  <c r="D19" i="23"/>
  <c r="F18" i="23"/>
  <c r="E18" i="23"/>
  <c r="H18" i="23" s="1"/>
  <c r="D18" i="23"/>
  <c r="F17" i="23"/>
  <c r="E17" i="23"/>
  <c r="H17" i="23" s="1"/>
  <c r="D17" i="23"/>
  <c r="F16" i="23"/>
  <c r="E16" i="23"/>
  <c r="D16" i="23"/>
  <c r="C7" i="23"/>
  <c r="C6" i="23"/>
  <c r="C5" i="23"/>
  <c r="C4" i="23"/>
  <c r="C3" i="23"/>
  <c r="C2" i="23"/>
  <c r="C1" i="23"/>
  <c r="G78" i="23"/>
  <c r="G76" i="23"/>
  <c r="G74" i="23"/>
  <c r="G73" i="23"/>
  <c r="G71" i="23"/>
  <c r="G70" i="23"/>
  <c r="G66" i="23"/>
  <c r="G64" i="23"/>
  <c r="E67" i="23"/>
  <c r="G55" i="23"/>
  <c r="G51" i="23"/>
  <c r="F56" i="23"/>
  <c r="D56" i="23"/>
  <c r="F47" i="23"/>
  <c r="H35" i="23"/>
  <c r="G34" i="23"/>
  <c r="H32" i="23"/>
  <c r="H26" i="23"/>
  <c r="H24" i="23"/>
  <c r="G22" i="23"/>
  <c r="G36" i="23" s="1"/>
  <c r="H16" i="23"/>
  <c r="F22" i="23"/>
  <c r="C133" i="5"/>
  <c r="D133" i="5"/>
  <c r="H80" i="23" l="1"/>
  <c r="J80" i="23" s="1"/>
  <c r="E79" i="23"/>
  <c r="E56" i="23"/>
  <c r="E47" i="23"/>
  <c r="G47" i="23" s="1"/>
  <c r="F67" i="23"/>
  <c r="E57" i="23"/>
  <c r="E34" i="23"/>
  <c r="G72" i="23"/>
  <c r="G79" i="23" s="1"/>
  <c r="F34" i="23"/>
  <c r="F36" i="23" s="1"/>
  <c r="E22" i="23"/>
  <c r="H22" i="23" s="1"/>
  <c r="G53" i="23"/>
  <c r="G46" i="23"/>
  <c r="G75" i="23"/>
  <c r="D22" i="23"/>
  <c r="F57" i="23"/>
  <c r="H34" i="23"/>
  <c r="G67" i="23"/>
  <c r="D57" i="23"/>
  <c r="G42" i="23"/>
  <c r="G49" i="23"/>
  <c r="D79" i="23"/>
  <c r="D67" i="23"/>
  <c r="D34" i="23"/>
  <c r="D36" i="23" s="1"/>
  <c r="E36" i="23" l="1"/>
  <c r="G56" i="23"/>
  <c r="H79" i="23" s="1"/>
  <c r="J79" i="23" s="1"/>
  <c r="H67" i="23"/>
  <c r="J67" i="23" s="1"/>
  <c r="H36" i="23"/>
  <c r="G57" i="23"/>
  <c r="G27" i="7" l="1"/>
  <c r="G29" i="7"/>
  <c r="G31" i="7"/>
  <c r="B40" i="22"/>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H37"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B63" i="4"/>
  <c r="F62" i="4"/>
  <c r="B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B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3" i="3"/>
  <c r="B3" i="4" s="1"/>
  <c r="B2" i="3"/>
  <c r="B2" i="4" s="1"/>
  <c r="B1" i="3"/>
  <c r="B1" i="4" s="1"/>
  <c r="B6" i="2"/>
  <c r="B5" i="2"/>
  <c r="B4" i="2"/>
  <c r="B3" i="2"/>
  <c r="B2" i="2"/>
  <c r="B1" i="2"/>
  <c r="R4" i="1"/>
  <c r="K6" i="1"/>
  <c r="J6" i="1"/>
  <c r="P5" i="1"/>
  <c r="Q5" i="1" s="1"/>
  <c r="P3" i="1"/>
  <c r="C197" i="5" l="1"/>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E124" i="3" s="1"/>
  <c r="B11" i="12"/>
  <c r="C11" i="16"/>
  <c r="B11" i="15"/>
  <c r="B18" i="15" s="1"/>
  <c r="C12" i="13"/>
  <c r="B34" i="13" s="1"/>
  <c r="B9" i="8"/>
  <c r="F5" i="8" s="1"/>
  <c r="C11" i="11"/>
  <c r="B38" i="11" s="1"/>
  <c r="B11" i="10"/>
  <c r="G10" i="7"/>
  <c r="D11" i="3"/>
  <c r="D11" i="4"/>
  <c r="B7" i="21"/>
  <c r="C7" i="21" s="1"/>
  <c r="B3" i="21"/>
  <c r="C3" i="21" s="1"/>
  <c r="B6" i="21"/>
  <c r="C6" i="21" s="1"/>
  <c r="G30" i="7" s="1"/>
  <c r="B5" i="21"/>
  <c r="C5" i="21" s="1"/>
  <c r="G28" i="7" s="1"/>
  <c r="J23" i="7"/>
  <c r="J21" i="7"/>
  <c r="J19" i="7"/>
  <c r="J17" i="7"/>
  <c r="J15" i="7"/>
  <c r="J13" i="7"/>
  <c r="J11" i="7"/>
  <c r="H23" i="7"/>
  <c r="G37" i="7"/>
  <c r="L37" i="7" s="1"/>
  <c r="B4" i="21"/>
  <c r="C4" i="21" s="1"/>
  <c r="G26" i="7" s="1"/>
  <c r="J22" i="7"/>
  <c r="H20" i="7"/>
  <c r="G18" i="7"/>
  <c r="H13" i="7"/>
  <c r="G11" i="7"/>
  <c r="H22" i="7"/>
  <c r="G20" i="7"/>
  <c r="L20" i="7" s="1"/>
  <c r="H15" i="7"/>
  <c r="G13" i="7"/>
  <c r="J32" i="7"/>
  <c r="G22" i="7"/>
  <c r="L22" i="7" s="1"/>
  <c r="H17" i="7"/>
  <c r="G15" i="7"/>
  <c r="H32" i="7"/>
  <c r="H19" i="7"/>
  <c r="G17" i="7"/>
  <c r="J12" i="7"/>
  <c r="H16" i="7"/>
  <c r="E33" i="4"/>
  <c r="J20" i="7"/>
  <c r="G16" i="7"/>
  <c r="H11" i="7"/>
  <c r="G19" i="7"/>
  <c r="J14" i="7"/>
  <c r="H14" i="7"/>
  <c r="G23" i="7"/>
  <c r="J18" i="7"/>
  <c r="G14" i="7"/>
  <c r="L14" i="7" s="1"/>
  <c r="C105" i="5"/>
  <c r="H18" i="7"/>
  <c r="G12" i="7"/>
  <c r="E34" i="4"/>
  <c r="D34" i="4"/>
  <c r="G21" i="7"/>
  <c r="D33" i="4"/>
  <c r="D105" i="5"/>
  <c r="G32" i="7"/>
  <c r="L32" i="7" s="1"/>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E21" i="4" l="1"/>
  <c r="L15" i="7"/>
  <c r="E20" i="4"/>
  <c r="AP3" i="8"/>
  <c r="D174" i="5"/>
  <c r="D201" i="5"/>
  <c r="E227" i="5" s="1"/>
  <c r="D128" i="5"/>
  <c r="C124" i="5"/>
  <c r="C125" i="5"/>
  <c r="D179" i="5"/>
  <c r="D212" i="5"/>
  <c r="C182" i="5"/>
  <c r="L16" i="7"/>
  <c r="L28" i="7"/>
  <c r="J28" i="7"/>
  <c r="H28" i="7"/>
  <c r="K7" i="1"/>
  <c r="K9" i="1"/>
  <c r="C127" i="5"/>
  <c r="D82" i="5"/>
  <c r="C151" i="5"/>
  <c r="C128" i="5"/>
  <c r="D151" i="5"/>
  <c r="D191" i="5"/>
  <c r="C153" i="5"/>
  <c r="C152" i="5" s="1"/>
  <c r="C201" i="5"/>
  <c r="C227" i="5" s="1"/>
  <c r="L11" i="7"/>
  <c r="J30" i="7"/>
  <c r="L30" i="7" s="1"/>
  <c r="H30" i="7"/>
  <c r="D19" i="5"/>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D20" i="5"/>
  <c r="D155" i="5"/>
  <c r="D187" i="5"/>
  <c r="C174" i="5"/>
  <c r="D153" i="5"/>
  <c r="D152" i="5" s="1"/>
  <c r="D177" i="5"/>
  <c r="C191" i="5"/>
  <c r="C148" i="5"/>
  <c r="C177" i="5"/>
  <c r="E123" i="3"/>
  <c r="D123" i="3"/>
  <c r="E127" i="3"/>
  <c r="D127" i="3"/>
  <c r="B80" i="4"/>
  <c r="K8" i="1"/>
  <c r="K10" i="1" s="1"/>
  <c r="K12" i="1" s="1"/>
  <c r="E70" i="3"/>
  <c r="X6" i="8" s="1"/>
  <c r="D171" i="5"/>
  <c r="D102" i="5"/>
  <c r="C206" i="5"/>
  <c r="D167" i="5"/>
  <c r="C187" i="5"/>
  <c r="C171" i="5"/>
  <c r="L13" i="7"/>
  <c r="C26" i="13"/>
  <c r="D28" i="11"/>
  <c r="H44" i="9"/>
  <c r="K43" i="9"/>
  <c r="C28" i="11"/>
  <c r="I43" i="9"/>
  <c r="I34" i="9"/>
  <c r="I30" i="9"/>
  <c r="H43" i="9"/>
  <c r="M43" i="9" s="1"/>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M35" i="9" s="1"/>
  <c r="H31" i="9"/>
  <c r="K16" i="9"/>
  <c r="K41" i="9"/>
  <c r="I40" i="9"/>
  <c r="H21" i="9"/>
  <c r="M21" i="9" s="1"/>
  <c r="K26" i="9"/>
  <c r="E126" i="3"/>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J26" i="7"/>
  <c r="H26" i="7"/>
  <c r="L26" i="7" s="1"/>
  <c r="J9" i="1"/>
  <c r="C149" i="5" l="1"/>
  <c r="K22" i="9"/>
  <c r="M36" i="9"/>
  <c r="D149" i="5"/>
  <c r="I46" i="9"/>
  <c r="N15" i="8" s="1"/>
  <c r="C15" i="8" s="1"/>
  <c r="I22" i="9"/>
  <c r="G14" i="8" s="1"/>
  <c r="M45" i="9"/>
  <c r="AP6" i="8"/>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L34" i="7" s="1"/>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C48" i="8" s="1"/>
  <c r="J83" i="3"/>
  <c r="E94" i="4"/>
  <c r="AQ6" i="8"/>
  <c r="M31" i="9"/>
  <c r="H22" i="9"/>
  <c r="M22" i="9" s="1"/>
  <c r="M16" i="9"/>
  <c r="M32" i="9"/>
  <c r="M18" i="9"/>
  <c r="H37" i="9"/>
  <c r="M25" i="9"/>
  <c r="K46" i="9"/>
  <c r="D160" i="5"/>
  <c r="D67" i="3"/>
  <c r="U5" i="8" s="1"/>
  <c r="J72" i="3"/>
  <c r="D128" i="3"/>
  <c r="AR5" i="8" s="1"/>
  <c r="J33" i="7"/>
  <c r="H33" i="7"/>
  <c r="L33" i="7" s="1"/>
  <c r="J24" i="7"/>
  <c r="H24" i="7"/>
  <c r="L24" i="7" s="1"/>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C14" i="8" s="1"/>
  <c r="M17" i="9"/>
  <c r="M28" i="9"/>
  <c r="I112" i="3"/>
  <c r="J80" i="3"/>
  <c r="J128" i="3"/>
  <c r="D60" i="3"/>
  <c r="J27" i="7"/>
  <c r="H27" i="7"/>
  <c r="D113" i="3"/>
  <c r="AN5" i="8" s="1"/>
  <c r="D71" i="3"/>
  <c r="Y5" i="8" s="1"/>
  <c r="I84" i="3"/>
  <c r="I71" i="4"/>
  <c r="J10" i="1"/>
  <c r="J12" i="1" s="1"/>
  <c r="E63" i="4"/>
  <c r="R18" i="8" s="1"/>
  <c r="D178" i="5"/>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L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AA7"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93" i="3" s="1"/>
  <c r="D106" i="3"/>
  <c r="D36" i="3"/>
  <c r="L5" i="8" s="1"/>
  <c r="J101" i="3"/>
  <c r="E87" i="4"/>
  <c r="E115" i="3"/>
  <c r="I14" i="3"/>
  <c r="J102" i="3"/>
  <c r="D119" i="3"/>
  <c r="I107" i="3"/>
  <c r="I56" i="4"/>
  <c r="D16" i="4"/>
  <c r="H35" i="4"/>
  <c r="E32" i="4"/>
  <c r="H41" i="4"/>
  <c r="D70" i="4"/>
  <c r="D69" i="4" s="1"/>
  <c r="D47" i="4"/>
  <c r="E61" i="4"/>
  <c r="I24" i="3"/>
  <c r="E100" i="3"/>
  <c r="E99" i="3" s="1"/>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69" i="4" s="1"/>
  <c r="E55" i="4"/>
  <c r="D116" i="3"/>
  <c r="J45" i="3"/>
  <c r="E94" i="3"/>
  <c r="E93" i="3" s="1"/>
  <c r="J79" i="3"/>
  <c r="E107" i="3"/>
  <c r="I15" i="4"/>
  <c r="I54" i="3"/>
  <c r="E116" i="3"/>
  <c r="D97" i="3"/>
  <c r="D96" i="3" s="1"/>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D19" i="10" s="1"/>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D24" i="10" s="1"/>
  <c r="F22" i="10"/>
  <c r="B20" i="10"/>
  <c r="D20" i="10" s="1"/>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G16" i="14" s="1"/>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19" i="12" s="1"/>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E21" i="14"/>
  <c r="C25" i="11"/>
  <c r="F24" i="10"/>
  <c r="E14" i="10"/>
  <c r="B44" i="9"/>
  <c r="B30" i="9"/>
  <c r="C21" i="9"/>
  <c r="C29" i="16"/>
  <c r="E17" i="14"/>
  <c r="B40" i="13"/>
  <c r="C21" i="11"/>
  <c r="D60" i="9"/>
  <c r="C54" i="9"/>
  <c r="B19" i="9"/>
  <c r="H35" i="7"/>
  <c r="E15" i="14"/>
  <c r="B36" i="13"/>
  <c r="E22" i="10"/>
  <c r="G22" i="10" s="1"/>
  <c r="D64" i="9"/>
  <c r="E17" i="9"/>
  <c r="E18" i="10"/>
  <c r="E18" i="9"/>
  <c r="B18" i="10"/>
  <c r="E32" i="9"/>
  <c r="C17" i="9"/>
  <c r="D57" i="9"/>
  <c r="D21" i="4"/>
  <c r="D124" i="3"/>
  <c r="AP5" i="8" s="1"/>
  <c r="C55" i="9"/>
  <c r="D65" i="9"/>
  <c r="D20" i="4"/>
  <c r="B72" i="9"/>
  <c r="D54" i="9"/>
  <c r="D61" i="9"/>
  <c r="D62" i="9"/>
  <c r="D72" i="9"/>
  <c r="B57" i="9"/>
  <c r="B64" i="9"/>
  <c r="C62" i="9"/>
  <c r="C72" i="9"/>
  <c r="C63" i="9"/>
  <c r="C70" i="9"/>
  <c r="B71" i="9"/>
  <c r="D126" i="3"/>
  <c r="B58" i="9"/>
  <c r="D66" i="9"/>
  <c r="B63" i="9"/>
  <c r="D58" i="9"/>
  <c r="C66" i="9"/>
  <c r="B56" i="9"/>
  <c r="E56" i="9" s="1"/>
  <c r="B70" i="9"/>
  <c r="C58" i="9"/>
  <c r="B66" i="9"/>
  <c r="B65" i="9"/>
  <c r="E65" i="9" s="1"/>
  <c r="D55" i="9"/>
  <c r="I72" i="4"/>
  <c r="H72" i="4"/>
  <c r="D72" i="4"/>
  <c r="E72" i="4"/>
  <c r="R19" i="8" s="1"/>
  <c r="C32" i="5"/>
  <c r="D33" i="5"/>
  <c r="D32" i="5" s="1"/>
  <c r="I113" i="3"/>
  <c r="E84" i="3"/>
  <c r="AH6" i="8" s="1"/>
  <c r="I78" i="3"/>
  <c r="I35" i="3"/>
  <c r="D14" i="10" l="1"/>
  <c r="G19" i="10"/>
  <c r="D18" i="10"/>
  <c r="D20" i="13"/>
  <c r="G23" i="10"/>
  <c r="G18" i="14"/>
  <c r="E61" i="9"/>
  <c r="D16" i="10"/>
  <c r="G22" i="14"/>
  <c r="G14" i="10"/>
  <c r="B19" i="12"/>
  <c r="B21" i="12" s="1"/>
  <c r="AP7" i="8"/>
  <c r="D54" i="4"/>
  <c r="E54" i="4"/>
  <c r="D43" i="4"/>
  <c r="D40" i="4"/>
  <c r="E37" i="4"/>
  <c r="E43" i="4"/>
  <c r="O16" i="8" s="1"/>
  <c r="C16" i="8" s="1"/>
  <c r="D118" i="3"/>
  <c r="AO5" i="8" s="1"/>
  <c r="D91" i="3"/>
  <c r="AJ5" i="8" s="1"/>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AP33" i="8"/>
  <c r="AP1" i="8" s="1"/>
  <c r="G31" i="9"/>
  <c r="O31" i="9" s="1"/>
  <c r="N31" i="9"/>
  <c r="E86" i="3"/>
  <c r="AB6" i="8"/>
  <c r="I10" i="3"/>
  <c r="D30" i="11"/>
  <c r="B20" i="12"/>
  <c r="C50" i="8"/>
  <c r="R5" i="8"/>
  <c r="G19" i="11"/>
  <c r="E55" i="3"/>
  <c r="E91" i="3"/>
  <c r="C116" i="5"/>
  <c r="C115" i="5" s="1"/>
  <c r="N5" i="8"/>
  <c r="AQ12" i="8"/>
  <c r="G35" i="9"/>
  <c r="O35" i="9" s="1"/>
  <c r="N35" i="9"/>
  <c r="E63" i="9"/>
  <c r="J35" i="7"/>
  <c r="L35" i="7"/>
  <c r="E54" i="9"/>
  <c r="B59" i="9"/>
  <c r="G30" i="9"/>
  <c r="O30" i="9" s="1"/>
  <c r="N30" i="9"/>
  <c r="C46" i="9"/>
  <c r="I36" i="8" s="1"/>
  <c r="C36" i="8" s="1"/>
  <c r="C37" i="9"/>
  <c r="H33" i="8" s="1"/>
  <c r="N43" i="9"/>
  <c r="G43" i="9"/>
  <c r="O43" i="9" s="1"/>
  <c r="D24" i="11"/>
  <c r="D26" i="11" s="1"/>
  <c r="H26" i="11" s="1"/>
  <c r="C42" i="13"/>
  <c r="C43" i="13" s="1"/>
  <c r="G13" i="10"/>
  <c r="E25" i="10"/>
  <c r="D73" i="9"/>
  <c r="D99" i="3"/>
  <c r="D103" i="3" s="1"/>
  <c r="AK5" i="8" s="1"/>
  <c r="J10" i="3"/>
  <c r="E111" i="3"/>
  <c r="D37" i="4"/>
  <c r="D47" i="3"/>
  <c r="F66" i="4"/>
  <c r="B67" i="4"/>
  <c r="F67" i="4" s="1"/>
  <c r="E66" i="9"/>
  <c r="E58" i="9"/>
  <c r="E57" i="9"/>
  <c r="G18" i="10"/>
  <c r="C59" i="9"/>
  <c r="G44" i="9"/>
  <c r="O44" i="9" s="1"/>
  <c r="N44" i="9"/>
  <c r="G26" i="9"/>
  <c r="O26" i="9" s="1"/>
  <c r="N26" i="9"/>
  <c r="E22" i="9"/>
  <c r="E67" i="9"/>
  <c r="N32" i="9"/>
  <c r="G32" i="9"/>
  <c r="O32" i="9" s="1"/>
  <c r="E60" i="9"/>
  <c r="B69" i="9"/>
  <c r="B23" i="14"/>
  <c r="B25" i="14" s="1"/>
  <c r="G15" i="14"/>
  <c r="C45" i="11"/>
  <c r="C47" i="11" s="1"/>
  <c r="C48" i="11" s="1"/>
  <c r="AM7" i="8"/>
  <c r="AM1" i="8" s="1"/>
  <c r="J7" i="8"/>
  <c r="J1" i="8" s="1"/>
  <c r="D12" i="4"/>
  <c r="D29" i="4" s="1"/>
  <c r="E59" i="3"/>
  <c r="Q6" i="8" s="1"/>
  <c r="G30" i="11"/>
  <c r="D134" i="5"/>
  <c r="E96" i="3"/>
  <c r="E103" i="3" s="1"/>
  <c r="AK6" i="8" s="1"/>
  <c r="H65" i="4"/>
  <c r="I65" i="4"/>
  <c r="E65" i="4"/>
  <c r="D65" i="4"/>
  <c r="M37" i="9"/>
  <c r="U7" i="8"/>
  <c r="U1" i="8" s="1"/>
  <c r="E39" i="3"/>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C29" i="15" s="1"/>
  <c r="D21" i="10"/>
  <c r="G17" i="10"/>
  <c r="E68" i="9"/>
  <c r="G17" i="14"/>
  <c r="N42" i="9"/>
  <c r="G42" i="9"/>
  <c r="O42" i="9" s="1"/>
  <c r="G16" i="10"/>
  <c r="D62" i="3"/>
  <c r="S5" i="8" s="1"/>
  <c r="C20" i="12"/>
  <c r="C51" i="8"/>
  <c r="R6" i="8"/>
  <c r="C30" i="11"/>
  <c r="D74" i="4"/>
  <c r="D75" i="4" s="1"/>
  <c r="I74" i="4"/>
  <c r="H74" i="4"/>
  <c r="E74" i="4"/>
  <c r="E75" i="4" s="1"/>
  <c r="AI7" i="8"/>
  <c r="AI1" i="8" s="1"/>
  <c r="J36" i="7"/>
  <c r="H36" i="7"/>
  <c r="H38" i="7" s="1"/>
  <c r="C19" i="8"/>
  <c r="R28" i="8"/>
  <c r="C28" i="8" s="1"/>
  <c r="B73" i="9"/>
  <c r="B75" i="9" s="1"/>
  <c r="E70" i="9"/>
  <c r="E71" i="9"/>
  <c r="C24" i="11"/>
  <c r="C26" i="11" s="1"/>
  <c r="B27" i="15"/>
  <c r="B29" i="15" s="1"/>
  <c r="G28" i="9"/>
  <c r="O28" i="9" s="1"/>
  <c r="N28" i="9"/>
  <c r="G15" i="10"/>
  <c r="D28" i="13"/>
  <c r="N36" i="9"/>
  <c r="G36" i="9"/>
  <c r="O36" i="9" s="1"/>
  <c r="F25" i="10"/>
  <c r="B45" i="11"/>
  <c r="B47" i="11" s="1"/>
  <c r="B48" i="11" s="1"/>
  <c r="G19" i="14"/>
  <c r="E40" i="4"/>
  <c r="E20" i="3"/>
  <c r="E12" i="4"/>
  <c r="E29" i="4" s="1"/>
  <c r="D74" i="3"/>
  <c r="T5" i="8"/>
  <c r="D86" i="3"/>
  <c r="AB5" i="8"/>
  <c r="AC7" i="8"/>
  <c r="AC1" i="8" s="1"/>
  <c r="AD7" i="8"/>
  <c r="AD1" i="8" s="1"/>
  <c r="H73" i="4"/>
  <c r="E73" i="4"/>
  <c r="D73" i="4"/>
  <c r="I73" i="4"/>
  <c r="E31" i="3"/>
  <c r="B25" i="10"/>
  <c r="D13" i="10"/>
  <c r="C73" i="9"/>
  <c r="C75" i="9" s="1"/>
  <c r="G25" i="9"/>
  <c r="N25" i="9"/>
  <c r="B37" i="9"/>
  <c r="N37" i="9" s="1"/>
  <c r="E37" i="9"/>
  <c r="N21" i="9"/>
  <c r="G21" i="9"/>
  <c r="O21" i="9" s="1"/>
  <c r="C21" i="12"/>
  <c r="C17" i="11"/>
  <c r="C19" i="11" s="1"/>
  <c r="C33" i="11" s="1"/>
  <c r="E46" i="9"/>
  <c r="I37" i="8" s="1"/>
  <c r="C37" i="8" s="1"/>
  <c r="G21" i="10"/>
  <c r="D15" i="10"/>
  <c r="G21" i="14"/>
  <c r="G20" i="10"/>
  <c r="C20" i="13"/>
  <c r="C28" i="5" s="1"/>
  <c r="D24" i="16"/>
  <c r="D30" i="16" s="1"/>
  <c r="D111" i="3"/>
  <c r="E62" i="3"/>
  <c r="S6" i="8" s="1"/>
  <c r="AE7" i="8"/>
  <c r="AE1" i="8" s="1"/>
  <c r="B59" i="8"/>
  <c r="B60" i="8" s="1"/>
  <c r="C29" i="8" s="1"/>
  <c r="AA12" i="8"/>
  <c r="AA26" i="8" s="1"/>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G69" i="9" l="1"/>
  <c r="E73" i="9"/>
  <c r="O6" i="8"/>
  <c r="AO7" i="8"/>
  <c r="AO1" i="8" s="1"/>
  <c r="I69" i="9"/>
  <c r="K69" i="9"/>
  <c r="G73" i="9"/>
  <c r="C28" i="13"/>
  <c r="AQ1" i="8"/>
  <c r="C33" i="8"/>
  <c r="R7" i="8"/>
  <c r="R49" i="8" s="1"/>
  <c r="R1" i="8" s="1"/>
  <c r="S7" i="8"/>
  <c r="S24" i="8" s="1"/>
  <c r="S1" i="8" s="1"/>
  <c r="AK7" i="8"/>
  <c r="AK1" i="8" s="1"/>
  <c r="N7" i="8"/>
  <c r="N1" i="8" s="1"/>
  <c r="T7" i="8"/>
  <c r="T1" i="8" s="1"/>
  <c r="V26" i="8"/>
  <c r="V1" i="8" s="1"/>
  <c r="H52" i="4"/>
  <c r="E52" i="4"/>
  <c r="D52" i="4"/>
  <c r="I52" i="4"/>
  <c r="E69" i="9"/>
  <c r="O5" i="8"/>
  <c r="D61" i="3"/>
  <c r="D75" i="3" s="1"/>
  <c r="AJ6" i="8"/>
  <c r="AJ7" i="8" s="1"/>
  <c r="H19" i="11"/>
  <c r="D33" i="11"/>
  <c r="G37" i="9"/>
  <c r="O37" i="9" s="1"/>
  <c r="O25" i="9"/>
  <c r="L36" i="7"/>
  <c r="L38" i="7" s="1"/>
  <c r="AA1" i="8"/>
  <c r="D75" i="9"/>
  <c r="G33" i="11"/>
  <c r="P6" i="8"/>
  <c r="P7" i="8" s="1"/>
  <c r="C29" i="13"/>
  <c r="G46" i="9"/>
  <c r="O46" i="9" s="1"/>
  <c r="H73" i="9" s="1"/>
  <c r="O40" i="9"/>
  <c r="AB7" i="8"/>
  <c r="AB1" i="8" s="1"/>
  <c r="W26" i="8"/>
  <c r="W1" i="8" s="1"/>
  <c r="D29" i="13"/>
  <c r="D28" i="5"/>
  <c r="D27" i="5" s="1"/>
  <c r="C27" i="5"/>
  <c r="G25" i="10"/>
  <c r="G27" i="10" s="1"/>
  <c r="AG26" i="8"/>
  <c r="AG1" i="8" s="1"/>
  <c r="D25" i="10"/>
  <c r="I1" i="8"/>
  <c r="H35" i="8"/>
  <c r="C35" i="8" s="1"/>
  <c r="E61" i="3"/>
  <c r="E75" i="3" s="1"/>
  <c r="I59" i="9"/>
  <c r="G5" i="8"/>
  <c r="D40" i="3"/>
  <c r="J59" i="9"/>
  <c r="G6" i="8"/>
  <c r="E40" i="3"/>
  <c r="E75" i="9"/>
  <c r="J73" i="9"/>
  <c r="D109" i="5"/>
  <c r="D108" i="5" s="1"/>
  <c r="G23" i="14"/>
  <c r="E129" i="3"/>
  <c r="E132" i="3" s="1"/>
  <c r="L39" i="7" s="1"/>
  <c r="AL6" i="8"/>
  <c r="E59" i="9"/>
  <c r="Y26" i="8"/>
  <c r="Y1" i="8" s="1"/>
  <c r="G22" i="9"/>
  <c r="O22" i="9" s="1"/>
  <c r="H59" i="9" s="1"/>
  <c r="L59" i="9" s="1"/>
  <c r="N22" i="9"/>
  <c r="G59" i="9" s="1"/>
  <c r="I73" i="9"/>
  <c r="K73" i="9" s="1"/>
  <c r="C109" i="5"/>
  <c r="C108" i="5" s="1"/>
  <c r="J69" i="9"/>
  <c r="H6" i="8"/>
  <c r="H7" i="8" s="1"/>
  <c r="D30" i="13"/>
  <c r="E67" i="4"/>
  <c r="D67" i="4"/>
  <c r="I67" i="4"/>
  <c r="H67" i="4"/>
  <c r="H30" i="11"/>
  <c r="I51" i="4"/>
  <c r="H51" i="4"/>
  <c r="D51" i="4"/>
  <c r="E51" i="4"/>
  <c r="D129" i="3"/>
  <c r="D132" i="3" s="1"/>
  <c r="D135" i="3" s="1"/>
  <c r="AL5" i="8"/>
  <c r="Q7" i="8"/>
  <c r="D66" i="4"/>
  <c r="D68" i="4" s="1"/>
  <c r="D77" i="4" s="1"/>
  <c r="D78" i="4" s="1"/>
  <c r="I66" i="4"/>
  <c r="E66" i="4"/>
  <c r="E68" i="4" s="1"/>
  <c r="E77" i="4" s="1"/>
  <c r="E78" i="4" s="1"/>
  <c r="H66" i="4"/>
  <c r="H1" i="8" l="1"/>
  <c r="E1" i="8"/>
  <c r="O7" i="8"/>
  <c r="E46" i="4"/>
  <c r="E57" i="4" s="1"/>
  <c r="D46" i="4"/>
  <c r="D59" i="4" s="1"/>
  <c r="D60" i="4" s="1"/>
  <c r="L73" i="9"/>
  <c r="H69" i="9"/>
  <c r="H33" i="11"/>
  <c r="I9" i="4"/>
  <c r="H9" i="4"/>
  <c r="D79" i="4"/>
  <c r="E5" i="8"/>
  <c r="E59" i="4"/>
  <c r="E60" i="4" s="1"/>
  <c r="E80" i="4"/>
  <c r="O25" i="8"/>
  <c r="C25" i="8" s="1"/>
  <c r="E134" i="3"/>
  <c r="E76" i="3"/>
  <c r="C26" i="8"/>
  <c r="G7" i="8"/>
  <c r="E6" i="8"/>
  <c r="E135" i="3"/>
  <c r="L40" i="7"/>
  <c r="AL7" i="8"/>
  <c r="L69" i="9"/>
  <c r="K59" i="9"/>
  <c r="G25" i="14"/>
  <c r="E79" i="4"/>
  <c r="P24" i="8"/>
  <c r="C24" i="8" s="1"/>
  <c r="Q39" i="8"/>
  <c r="C39" i="8" s="1"/>
  <c r="C40" i="8" s="1"/>
  <c r="D134" i="3"/>
  <c r="D136" i="3" s="1"/>
  <c r="D76" i="3"/>
  <c r="AJ17" i="8"/>
  <c r="C17" i="8" s="1"/>
  <c r="D80" i="4" l="1"/>
  <c r="D82" i="4" s="1"/>
  <c r="D83" i="4" s="1"/>
  <c r="D90" i="4" s="1"/>
  <c r="E136" i="3"/>
  <c r="Q1" i="8"/>
  <c r="AJ1" i="8"/>
  <c r="P1" i="8"/>
  <c r="O1" i="8"/>
  <c r="AL12" i="8"/>
  <c r="C12" i="8" s="1"/>
  <c r="C22" i="8" s="1"/>
  <c r="C30" i="8" s="1"/>
  <c r="C49" i="8" s="1"/>
  <c r="C52" i="8" s="1"/>
  <c r="C1" i="8" s="1"/>
  <c r="E7" i="8"/>
  <c r="G1" i="8"/>
  <c r="E82" i="4"/>
  <c r="D91" i="4" l="1"/>
  <c r="D95" i="4" s="1"/>
  <c r="AL1" i="8"/>
  <c r="E83" i="4"/>
  <c r="E90" i="4" s="1"/>
  <c r="E91" i="4" l="1"/>
  <c r="E95" i="4" s="1"/>
</calcChain>
</file>

<file path=xl/sharedStrings.xml><?xml version="1.0" encoding="utf-8"?>
<sst xmlns="http://schemas.openxmlformats.org/spreadsheetml/2006/main" count="5659" uniqueCount="2375">
  <si>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</si>
  <si>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</si>
  <si>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</si>
  <si>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</si>
  <si>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</si>
  <si>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</si>
  <si>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</si>
  <si>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</si>
  <si>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</si>
  <si>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</si>
  <si>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</si>
  <si>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</si>
  <si>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</si>
  <si>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</si>
  <si>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</si>
  <si>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</si>
  <si>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</si>
  <si>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</si>
  <si>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</si>
  <si>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</si>
  <si>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</si>
  <si>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</si>
  <si>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</si>
  <si>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</si>
  <si>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</si>
  <si>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</si>
  <si>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</si>
  <si>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</si>
  <si>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</si>
  <si>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</si>
  <si>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</si>
  <si>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</si>
  <si>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</si>
  <si>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</si>
  <si>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</si>
  <si>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</si>
  <si>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</si>
  <si>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</si>
  <si>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</si>
  <si>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</si>
  <si>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</si>
  <si>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</si>
  <si>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</si>
  <si>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</si>
  <si>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</si>
  <si>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</si>
  <si>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</si>
  <si>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</si>
  <si>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</si>
  <si>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</si>
  <si>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</si>
  <si>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</si>
  <si>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</si>
  <si>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</si>
  <si>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</si>
  <si>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</si>
  <si>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</si>
  <si>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</si>
  <si>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</si>
  <si>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</si>
  <si>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</si>
  <si>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</si>
  <si>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</si>
  <si>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</si>
  <si>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</si>
  <si>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</si>
  <si>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</si>
  <si>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</si>
  <si>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</si>
  <si>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</si>
  <si>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</si>
  <si>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</si>
  <si>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</si>
  <si>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</si>
  <si>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</si>
  <si>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</si>
  <si>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</si>
  <si>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</si>
  <si>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</si>
  <si>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</si>
  <si>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</si>
  <si>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</si>
  <si>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</si>
  <si>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</si>
  <si>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</si>
  <si>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</si>
  <si>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</si>
  <si>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</si>
  <si>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</si>
  <si>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</si>
  <si>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</si>
  <si>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</si>
  <si>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</si>
  <si>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</si>
  <si>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</si>
  <si>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</si>
  <si>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</si>
  <si>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</si>
  <si>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</si>
  <si>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</si>
  <si>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</si>
  <si>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</si>
  <si>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</si>
  <si>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</si>
  <si>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</si>
  <si>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</si>
  <si>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</si>
  <si>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</si>
  <si>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</si>
  <si>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</si>
  <si>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</si>
  <si>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</si>
  <si>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</si>
  <si>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</si>
  <si>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</si>
  <si>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</si>
  <si>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</si>
  <si>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</si>
  <si>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</si>
  <si>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</si>
  <si>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</si>
  <si>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</si>
  <si>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</si>
  <si>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</si>
  <si>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</si>
  <si>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</si>
  <si>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</si>
  <si>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</si>
  <si>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</si>
  <si>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</si>
  <si>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</si>
  <si>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</si>
  <si>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</si>
  <si>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</si>
  <si>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</si>
  <si>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</si>
  <si>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</si>
  <si>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</si>
  <si>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</si>
  <si>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</si>
  <si>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</si>
  <si>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</si>
  <si>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</si>
  <si>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</si>
  <si>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</si>
  <si>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</si>
  <si>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</si>
  <si>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</si>
  <si>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</si>
  <si>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</si>
  <si>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</si>
  <si>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</si>
  <si>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</si>
  <si>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</si>
  <si>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</si>
  <si>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</si>
  <si>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</si>
  <si>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</si>
  <si>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</si>
  <si>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</si>
  <si>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</si>
  <si>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</si>
  <si>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</si>
  <si>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</si>
  <si>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</si>
  <si>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</si>
  <si>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</si>
  <si>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</si>
  <si>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</si>
  <si>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</si>
  <si>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</si>
  <si>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</si>
  <si>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</si>
  <si>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</si>
  <si>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</si>
  <si>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</si>
  <si>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</si>
  <si>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</si>
  <si>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</si>
  <si>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</si>
  <si>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</si>
  <si>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</si>
  <si>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</si>
  <si>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</si>
  <si>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</si>
  <si>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</si>
  <si>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</si>
  <si>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</si>
  <si>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</si>
  <si>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</si>
  <si>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</si>
  <si>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</si>
  <si>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</si>
  <si>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</si>
  <si>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</si>
  <si>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</si>
  <si>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</si>
  <si>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</si>
  <si>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</si>
  <si>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</si>
  <si>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</si>
  <si>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</si>
  <si>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</si>
  <si>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</si>
  <si>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</si>
  <si>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</si>
  <si>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</si>
  <si>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</si>
  <si>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</si>
  <si>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</si>
  <si>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</si>
  <si>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</si>
  <si>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</si>
  <si>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</si>
  <si>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</si>
  <si>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</si>
  <si>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</si>
  <si>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</si>
  <si>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</si>
  <si>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</si>
  <si>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</si>
  <si>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</si>
  <si>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</si>
  <si>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</si>
  <si>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</si>
  <si>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</si>
  <si>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</si>
  <si>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</si>
  <si>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</si>
  <si>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</si>
  <si>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</si>
  <si>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</si>
  <si>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</si>
  <si>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</si>
  <si>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</si>
  <si>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</si>
  <si>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</si>
  <si>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</si>
  <si>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</si>
  <si>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</si>
  <si>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</si>
  <si>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</si>
  <si>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</si>
  <si>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</si>
  <si>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</si>
  <si>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</si>
  <si>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</si>
  <si>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</si>
  <si>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</si>
  <si>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</si>
  <si>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</si>
  <si>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</si>
  <si>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</si>
  <si>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</si>
  <si>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</si>
  <si>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</si>
  <si>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</si>
  <si>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</si>
  <si>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</si>
  <si>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</si>
  <si>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</si>
  <si>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</si>
  <si>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</si>
  <si>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</si>
  <si>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</si>
  <si>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</si>
  <si>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</si>
  <si>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</si>
  <si>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</si>
  <si>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</si>
  <si>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</si>
  <si>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</si>
  <si>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</si>
  <si>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</si>
  <si>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</si>
  <si>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</si>
  <si>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</si>
  <si>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</si>
  <si>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</si>
  <si>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</si>
  <si>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</si>
  <si>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</si>
  <si>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</si>
  <si>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</si>
  <si>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</si>
  <si>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</si>
  <si>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</si>
  <si>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</si>
  <si>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</si>
  <si>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</si>
  <si>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</si>
  <si>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</si>
  <si>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</si>
  <si>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</si>
  <si>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</si>
  <si>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</si>
  <si>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</si>
  <si>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</si>
  <si>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</si>
  <si>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</si>
  <si>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</si>
  <si>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</si>
  <si>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</si>
  <si>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</si>
  <si>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</si>
  <si>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</si>
  <si>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</si>
  <si>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</si>
  <si>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</si>
  <si>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</si>
  <si>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</si>
  <si>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</si>
  <si>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</si>
  <si>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</si>
  <si>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</si>
  <si>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</si>
  <si>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</si>
  <si>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</si>
  <si>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</si>
  <si>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</si>
  <si>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</si>
  <si>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</si>
  <si>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</si>
  <si>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</si>
  <si>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</si>
  <si>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</si>
  <si>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</si>
  <si>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</si>
  <si>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</si>
  <si>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</si>
  <si>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</si>
  <si>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</si>
  <si>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</si>
  <si>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</si>
  <si>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</si>
  <si>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</si>
  <si>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</si>
  <si>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</si>
  <si>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</si>
  <si>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</si>
  <si>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</si>
  <si>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</si>
  <si>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</si>
  <si>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</si>
  <si>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</si>
  <si>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</si>
  <si>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</si>
  <si>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</si>
  <si>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</si>
  <si>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</si>
  <si>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</si>
  <si>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</si>
  <si>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</si>
  <si>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</si>
  <si>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</si>
  <si>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</si>
  <si>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</si>
  <si>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</si>
  <si>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</si>
  <si>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</si>
  <si>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</si>
  <si>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</si>
  <si>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</si>
  <si>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</si>
  <si>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</si>
  <si>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</si>
  <si>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</si>
  <si>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</si>
  <si>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</si>
  <si>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</si>
  <si>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</si>
  <si>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</si>
  <si>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</si>
  <si>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</si>
  <si>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</si>
  <si>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</si>
  <si>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</si>
  <si>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</si>
  <si>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</si>
  <si>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</si>
  <si>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</si>
  <si>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</si>
  <si>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</si>
  <si>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</si>
  <si>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</si>
  <si>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</si>
  <si>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</si>
  <si>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</si>
  <si>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</si>
  <si>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</si>
  <si>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</si>
  <si>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</si>
  <si>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</si>
  <si>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</si>
  <si>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</si>
  <si>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</si>
  <si>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</si>
  <si>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</si>
  <si>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</si>
  <si>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</si>
  <si>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</si>
  <si>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</si>
  <si>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</si>
  <si>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</si>
  <si>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</si>
  <si>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</si>
  <si>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</si>
  <si>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</si>
  <si>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</si>
  <si>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</si>
  <si>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</si>
  <si>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</si>
  <si>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</si>
  <si>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</si>
  <si>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</si>
  <si>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</si>
  <si>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</si>
  <si>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</si>
  <si>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</si>
  <si>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</si>
  <si>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</si>
  <si>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</si>
  <si>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</si>
  <si>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</si>
  <si>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</si>
  <si>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</si>
  <si>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</si>
  <si>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</si>
  <si>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</si>
  <si>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</si>
  <si>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</si>
  <si>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</si>
  <si>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</si>
  <si>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</si>
  <si>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</si>
  <si>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</si>
  <si>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</si>
  <si>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</si>
  <si>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</si>
  <si>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</si>
  <si>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</si>
  <si>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</si>
  <si>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</si>
  <si>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</si>
  <si>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</si>
  <si>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</si>
  <si>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</si>
  <si>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</si>
  <si>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</si>
  <si>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</si>
  <si>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</si>
  <si>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</si>
  <si>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</si>
  <si>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</si>
  <si>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</si>
  <si>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</si>
  <si>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</si>
  <si>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</si>
  <si>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</si>
  <si>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</si>
  <si>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</si>
  <si>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</si>
  <si>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</si>
  <si>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</si>
  <si>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</si>
  <si>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</si>
  <si>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</si>
  <si>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</si>
  <si>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</si>
  <si>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</si>
  <si>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</si>
  <si>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</si>
  <si>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</si>
  <si>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</si>
  <si>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</si>
  <si>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</si>
  <si>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</si>
  <si>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</si>
  <si>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</si>
  <si>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</si>
  <si>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</si>
  <si>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</si>
  <si>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</si>
  <si>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</si>
  <si>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</si>
  <si>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</si>
  <si>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</si>
  <si>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</si>
  <si>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</si>
  <si>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</si>
  <si>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</si>
  <si>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</si>
  <si>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</si>
  <si>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</si>
  <si>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</si>
  <si>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</si>
  <si>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</si>
  <si>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</si>
  <si>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</si>
  <si>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</si>
  <si>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</si>
  <si>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</si>
  <si>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</si>
  <si>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</si>
  <si>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</si>
  <si>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</si>
  <si>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</si>
  <si>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</si>
  <si>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</si>
  <si>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</si>
  <si>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</si>
  <si>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</si>
  <si>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</si>
  <si>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</si>
  <si>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</si>
  <si>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</si>
  <si>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</si>
  <si>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</si>
  <si>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</si>
  <si>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</si>
  <si>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</si>
  <si>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</si>
  <si>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</si>
  <si>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</si>
  <si>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</si>
  <si>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</si>
  <si>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</si>
  <si>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</si>
  <si>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</si>
  <si>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</si>
  <si>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</si>
  <si>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</si>
  <si>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</si>
  <si>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</si>
  <si>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</si>
  <si>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</si>
  <si>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</si>
  <si>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</si>
  <si>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</si>
  <si>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</si>
  <si>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</si>
  <si>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</si>
  <si>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</si>
  <si>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</si>
  <si>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</si>
  <si>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</si>
  <si>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</si>
  <si>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</si>
  <si>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</si>
  <si>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</si>
  <si>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</si>
  <si>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</si>
  <si>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</si>
  <si>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</si>
  <si>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</si>
  <si>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</si>
  <si>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</si>
  <si>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</si>
  <si>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</si>
  <si>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</si>
  <si>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</si>
  <si>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</si>
  <si>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</si>
  <si>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</si>
  <si>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</si>
  <si>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</si>
  <si>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</si>
  <si>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</si>
  <si>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</si>
  <si>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</si>
  <si>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</si>
  <si>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</si>
  <si>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</si>
  <si>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</si>
  <si>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</si>
  <si>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</si>
  <si>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</si>
  <si>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</si>
  <si>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</si>
  <si>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</si>
  <si>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</si>
  <si>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</si>
  <si>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</si>
  <si>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</si>
  <si>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</si>
  <si>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</si>
  <si>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</si>
  <si>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</si>
  <si>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</si>
  <si>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</si>
  <si>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</si>
  <si>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</si>
  <si>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</si>
  <si>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</si>
  <si>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</si>
  <si>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</si>
  <si>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</si>
  <si>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</si>
  <si>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</si>
  <si>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</si>
  <si>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</si>
  <si>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</si>
  <si>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</si>
  <si>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</si>
  <si>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</si>
  <si>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</si>
  <si>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</si>
  <si>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</si>
  <si>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</si>
  <si>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</si>
  <si>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</si>
  <si>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</si>
  <si>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</si>
  <si>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</si>
  <si>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</si>
  <si>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</si>
  <si>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</si>
  <si>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</si>
  <si>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</si>
  <si>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</si>
  <si>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</si>
  <si>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</si>
  <si>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</si>
  <si>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</si>
  <si>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</si>
  <si>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</si>
  <si>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</si>
  <si>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</si>
  <si>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</si>
  <si>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</si>
  <si>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</si>
  <si>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</si>
  <si>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</si>
  <si>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</si>
  <si>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</si>
  <si>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</si>
  <si>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</si>
  <si>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</si>
  <si>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</si>
  <si>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</si>
  <si>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</si>
  <si>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</si>
  <si>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</si>
  <si>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</si>
  <si>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</si>
  <si>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</si>
  <si>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</si>
  <si>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</si>
  <si>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</si>
  <si>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</si>
  <si>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</si>
  <si>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</si>
  <si>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</si>
  <si>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</si>
  <si>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</si>
  <si>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</si>
  <si>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</si>
  <si>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</si>
  <si>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</si>
  <si>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</si>
  <si>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</si>
  <si>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</si>
  <si>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</si>
  <si>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</si>
  <si>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</si>
  <si>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</si>
  <si>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</si>
  <si>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</si>
  <si>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</si>
  <si>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</si>
  <si>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</si>
  <si>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</si>
  <si>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</si>
  <si>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</si>
  <si>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</si>
  <si>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</si>
  <si>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</si>
  <si>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</si>
  <si>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</si>
  <si>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</si>
  <si>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</si>
  <si>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</si>
  <si>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</si>
  <si>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</si>
  <si>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</si>
  <si>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</si>
  <si>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</si>
  <si>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</si>
  <si>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</si>
  <si>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</si>
  <si>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</si>
  <si>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</si>
  <si>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</si>
  <si>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</si>
  <si>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</si>
  <si>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</si>
  <si>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</si>
  <si>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</si>
  <si>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</si>
  <si>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</si>
  <si>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</si>
  <si>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</si>
  <si>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</si>
  <si>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</si>
  <si>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</si>
  <si>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</si>
  <si>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</si>
  <si>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</si>
  <si>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</si>
  <si>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</si>
  <si>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</si>
  <si>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</si>
  <si>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</si>
  <si>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</si>
  <si>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</si>
  <si>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</si>
  <si>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</si>
  <si>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</si>
  <si>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</si>
  <si>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</si>
  <si>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</si>
  <si>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</si>
  <si>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</si>
  <si>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</si>
  <si>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</si>
  <si>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</si>
  <si>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</si>
  <si>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</si>
  <si>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</si>
  <si>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</si>
  <si>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</si>
  <si>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</si>
  <si>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</si>
  <si>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</si>
  <si>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</si>
  <si>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</si>
  <si>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</si>
  <si>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</si>
  <si>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</si>
  <si>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</si>
  <si>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</si>
  <si>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</si>
  <si>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</si>
  <si>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</si>
  <si>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</si>
  <si>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</si>
  <si>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</si>
  <si>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</si>
  <si>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</si>
  <si>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</si>
  <si>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</si>
  <si>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</si>
  <si>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</si>
  <si>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</si>
  <si>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</si>
  <si>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</si>
  <si>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</si>
  <si>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</si>
  <si>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</si>
  <si>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</si>
  <si>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</si>
  <si>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</si>
  <si>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</si>
  <si>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</si>
  <si>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</si>
  <si>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</si>
  <si>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</si>
  <si>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</si>
  <si>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</si>
  <si>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</si>
  <si>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</si>
  <si>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</si>
  <si>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</si>
  <si>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</si>
  <si>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</si>
  <si>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</si>
  <si>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</si>
  <si>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</si>
  <si>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</si>
  <si>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</si>
  <si>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</si>
  <si>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</si>
  <si>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</si>
  <si>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</si>
  <si>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</si>
  <si>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</si>
  <si>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</si>
  <si>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</si>
  <si>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</si>
  <si>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</si>
  <si>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</si>
  <si>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</si>
  <si>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</si>
  <si>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</si>
  <si>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</si>
  <si>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</si>
  <si>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</si>
  <si>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</si>
  <si>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</si>
  <si>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</si>
  <si>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</si>
  <si>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</si>
  <si>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</si>
  <si>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</si>
  <si>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</si>
  <si>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</si>
  <si>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</si>
  <si>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</si>
  <si>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</si>
  <si>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</si>
  <si>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</si>
  <si>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</si>
  <si>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</si>
  <si>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</si>
  <si>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</si>
  <si>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</si>
  <si>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</si>
  <si>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</si>
  <si>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</si>
  <si>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</si>
  <si>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</si>
  <si>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</si>
  <si>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</si>
  <si>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</si>
  <si>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</si>
  <si>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</si>
  <si>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</si>
  <si>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</si>
  <si>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</si>
  <si>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</si>
  <si>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</si>
  <si>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</si>
  <si>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</si>
  <si>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</si>
  <si>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</si>
  <si>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</si>
  <si>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</si>
  <si>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</si>
  <si>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</si>
  <si>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</si>
  <si>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</si>
  <si>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</si>
  <si>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</si>
  <si>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</si>
  <si>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</si>
  <si>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</si>
  <si>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</si>
  <si>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</si>
  <si>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</si>
  <si>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</si>
  <si>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</si>
  <si>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</si>
  <si>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</si>
  <si>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</si>
  <si>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</si>
  <si>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</si>
  <si>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</si>
  <si>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</si>
  <si>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</si>
  <si>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</si>
  <si>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</si>
  <si>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</si>
  <si>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</si>
  <si>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</si>
  <si>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</si>
  <si>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</si>
  <si>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</si>
  <si>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</si>
  <si>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</si>
  <si>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</si>
  <si>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</si>
  <si>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</si>
  <si>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</si>
  <si>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</si>
  <si>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</si>
  <si>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</si>
  <si>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</si>
  <si>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</si>
  <si>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</si>
  <si>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</si>
  <si>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</si>
  <si>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</si>
  <si>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</si>
  <si>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</si>
  <si>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</si>
  <si>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</si>
  <si>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</si>
  <si>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</si>
  <si>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</si>
  <si>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</si>
  <si>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</si>
  <si>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</si>
  <si>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</si>
  <si>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</si>
  <si>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</si>
  <si>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</si>
  <si>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</si>
  <si>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</si>
  <si>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</si>
  <si>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</si>
  <si>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</si>
  <si>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</si>
  <si>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</si>
  <si>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</si>
  <si>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</si>
  <si>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</si>
  <si>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</si>
  <si>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</si>
  <si>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</si>
  <si>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</si>
  <si>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</si>
  <si>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</si>
  <si>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</si>
  <si>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</si>
  <si>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</si>
  <si>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</si>
  <si>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</si>
  <si>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</si>
  <si>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</si>
  <si>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</si>
  <si>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</si>
  <si>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</si>
  <si>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</si>
  <si>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</si>
  <si>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</si>
  <si>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</si>
  <si>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</si>
  <si>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</si>
  <si>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</si>
  <si>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</si>
  <si>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</si>
  <si>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</si>
  <si>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</si>
  <si>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</si>
  <si>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</si>
  <si>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</si>
  <si>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</si>
  <si>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</si>
  <si>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</si>
  <si>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</si>
  <si>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</si>
  <si>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</si>
  <si>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</si>
  <si>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</si>
  <si>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</si>
  <si>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</si>
  <si>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</si>
  <si>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</si>
  <si>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</si>
  <si>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</si>
  <si>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</si>
  <si>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</si>
  <si>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</si>
  <si>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</si>
  <si>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</si>
  <si>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</si>
  <si>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</si>
  <si>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</si>
  <si>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</si>
  <si>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</si>
  <si>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</si>
  <si>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</si>
  <si>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</si>
  <si>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</si>
  <si>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</si>
  <si>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</si>
  <si>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</si>
  <si>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</si>
  <si>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</si>
  <si>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</si>
  <si>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</si>
  <si>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</si>
  <si>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</si>
  <si>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</si>
  <si>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</si>
  <si>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</si>
  <si>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</si>
  <si>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</si>
  <si>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</si>
  <si>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</si>
  <si>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</si>
  <si>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</si>
  <si>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</si>
  <si>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</si>
  <si>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</si>
  <si>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</si>
  <si>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</si>
  <si>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</si>
  <si>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</si>
  <si>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</si>
  <si>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</si>
  <si>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</si>
  <si>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</si>
  <si>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</si>
  <si>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</si>
  <si>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</si>
  <si>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</si>
  <si>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</si>
  <si>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</si>
  <si>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</si>
  <si>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</si>
  <si>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</si>
  <si>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</si>
  <si>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</si>
  <si>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</si>
  <si>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</si>
  <si>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</si>
  <si>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</si>
  <si>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</si>
  <si>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</si>
  <si>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</si>
  <si>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</si>
  <si>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</si>
  <si>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</si>
  <si>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</si>
  <si>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</si>
  <si>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</si>
  <si>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</si>
  <si>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</si>
  <si>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</si>
  <si>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</si>
  <si>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</si>
  <si>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</si>
  <si>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</si>
  <si>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</si>
  <si>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</si>
  <si>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</si>
  <si>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</si>
  <si>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</si>
  <si>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</si>
  <si>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</si>
  <si>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</si>
  <si>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</si>
  <si>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</si>
  <si>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</si>
  <si>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</si>
  <si>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</si>
  <si>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</si>
  <si>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</si>
  <si>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</si>
  <si>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</si>
  <si>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</si>
  <si>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</si>
  <si>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</si>
  <si>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</si>
  <si>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</si>
  <si>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</si>
  <si>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</si>
  <si>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</si>
  <si>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</si>
  <si>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</si>
  <si>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</si>
  <si>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</si>
  <si>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</si>
  <si>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</si>
  <si>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</si>
  <si>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</si>
  <si>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</si>
  <si>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</si>
  <si>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</si>
  <si>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</si>
  <si>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</si>
  <si>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</si>
  <si>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</si>
  <si>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</si>
  <si>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</si>
  <si>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</si>
  <si>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</si>
  <si>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</si>
  <si>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</si>
  <si>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</si>
  <si>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</si>
  <si>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</si>
  <si>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</si>
  <si>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</si>
  <si>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</si>
  <si>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</si>
  <si>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</si>
  <si>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</si>
  <si>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</si>
  <si>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</si>
  <si>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</si>
  <si>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</si>
  <si>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</si>
  <si>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</si>
  <si>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</si>
  <si>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</si>
  <si>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</si>
  <si>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</si>
  <si>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</si>
  <si>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</si>
  <si>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</si>
  <si>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</si>
  <si>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</si>
  <si>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</si>
  <si>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</si>
  <si>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</si>
  <si>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</si>
  <si>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</si>
  <si>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</si>
  <si>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</si>
  <si>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</si>
  <si>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</si>
  <si>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</si>
  <si>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</si>
  <si>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</si>
  <si>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</si>
  <si>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</si>
  <si>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</si>
  <si>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</si>
  <si>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</si>
  <si>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</si>
  <si>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</si>
  <si>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</si>
  <si>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</si>
  <si>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</si>
  <si>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</si>
  <si>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</si>
  <si>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</si>
  <si>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</si>
  <si>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</si>
  <si>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</si>
  <si>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</si>
  <si>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</si>
  <si>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</si>
  <si>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</si>
  <si>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</si>
  <si>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</si>
  <si>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</si>
  <si>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</si>
  <si>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</si>
  <si>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</si>
  <si>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</si>
  <si>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</si>
  <si>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</si>
  <si>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</si>
  <si>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</si>
  <si>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</si>
  <si>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</si>
  <si>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</si>
  <si>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</si>
  <si>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</si>
  <si>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</si>
  <si>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</si>
  <si>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</si>
  <si>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</si>
  <si>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</si>
  <si>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</si>
  <si>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</si>
  <si>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</si>
  <si>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</si>
  <si>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</si>
  <si>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</si>
  <si>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</si>
  <si>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</si>
  <si>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</si>
  <si>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</si>
  <si>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</si>
  <si>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</si>
  <si>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</si>
  <si>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</si>
  <si>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</si>
  <si>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</si>
  <si>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</si>
  <si>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</si>
  <si>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</si>
  <si>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</si>
  <si>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</si>
  <si>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</si>
  <si>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</si>
  <si>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</si>
  <si>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</si>
  <si>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</si>
  <si>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</si>
  <si>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</si>
  <si>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</si>
  <si>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</si>
  <si>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</si>
  <si>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</si>
  <si>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</si>
  <si>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</si>
  <si>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</si>
  <si>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</si>
  <si>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</si>
  <si>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</si>
  <si>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</si>
  <si>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</si>
  <si>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</si>
  <si>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</si>
  <si>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</si>
  <si>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</si>
  <si>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</si>
  <si>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</si>
  <si>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</si>
  <si>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</si>
  <si>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</si>
  <si>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</si>
  <si>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</si>
  <si>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</si>
  <si>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</si>
  <si>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</si>
  <si>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</si>
  <si>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</si>
  <si>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</si>
  <si>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</si>
  <si>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</si>
  <si>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</si>
  <si>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</si>
  <si>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</si>
  <si>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</si>
  <si>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</si>
  <si>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</si>
  <si>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</si>
  <si>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</si>
  <si>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</si>
  <si>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</si>
  <si>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</si>
  <si>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</si>
  <si>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</si>
  <si>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</si>
  <si>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</si>
  <si>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</si>
  <si>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</si>
  <si>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</si>
  <si>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</si>
  <si>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</si>
  <si>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</si>
  <si>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</si>
  <si>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</si>
  <si>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</si>
  <si>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</si>
  <si>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</si>
  <si>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</si>
  <si>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</si>
  <si>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</si>
  <si>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</si>
  <si>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</si>
  <si>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</si>
  <si>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</si>
  <si>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</si>
  <si>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</si>
  <si>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</si>
  <si>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</si>
  <si>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</si>
  <si>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</si>
  <si>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</si>
  <si>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</si>
  <si>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</si>
  <si>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</si>
  <si>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</si>
  <si>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</si>
  <si>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</si>
  <si>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</si>
  <si>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</si>
  <si>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</si>
  <si>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</si>
  <si>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</si>
  <si>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</si>
  <si>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</si>
  <si>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</si>
  <si>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</si>
  <si>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</si>
  <si>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</si>
  <si>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</si>
  <si>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</si>
  <si>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</si>
  <si>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</si>
  <si>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</si>
  <si>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</si>
  <si>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</si>
  <si>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</si>
  <si>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</si>
  <si>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</si>
  <si>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</si>
  <si>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</si>
  <si>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</si>
  <si>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</si>
  <si>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</si>
  <si>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</si>
  <si>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</si>
  <si>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</si>
  <si>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</si>
  <si>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</si>
  <si>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</si>
  <si>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</si>
  <si>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</si>
  <si>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</si>
  <si>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</si>
  <si>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</si>
  <si>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</si>
  <si>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</si>
  <si>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</si>
  <si>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</si>
  <si>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</si>
  <si>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</si>
  <si>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</si>
  <si>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</si>
  <si>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</si>
  <si>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</si>
  <si>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</si>
  <si>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</si>
  <si>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</si>
  <si>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</si>
  <si>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</si>
  <si>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</si>
  <si>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</si>
  <si>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</si>
  <si>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</si>
  <si>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</si>
  <si>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</si>
  <si>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</si>
  <si>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</si>
  <si>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</si>
  <si>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</si>
  <si>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</si>
  <si>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</si>
  <si>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</si>
  <si>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</si>
  <si>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</si>
  <si>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</si>
  <si>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</si>
  <si>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</si>
  <si>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</si>
  <si>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</si>
  <si>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</si>
  <si>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</si>
  <si>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</si>
  <si>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</si>
  <si>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</si>
  <si>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</si>
  <si>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</si>
  <si>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</si>
  <si>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</si>
  <si>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</si>
  <si>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</si>
  <si>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</si>
  <si>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</si>
  <si>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</si>
  <si>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</si>
  <si>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</si>
  <si>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</si>
  <si>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</si>
  <si>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</si>
  <si>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</si>
  <si>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</si>
  <si>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</si>
  <si>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</si>
  <si>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</si>
  <si>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</si>
  <si>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</si>
  <si>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</si>
  <si>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</si>
  <si>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</si>
  <si>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</si>
  <si>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</si>
  <si>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</si>
  <si>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</si>
  <si>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</si>
  <si>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</si>
  <si>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</si>
  <si>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</si>
  <si>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</si>
  <si>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</si>
  <si>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</si>
  <si>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</si>
  <si>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</si>
  <si>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</si>
  <si>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</si>
  <si>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</si>
  <si>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</si>
  <si>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</si>
  <si>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</si>
  <si>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</si>
  <si>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</si>
  <si>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</si>
  <si>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</si>
  <si>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</si>
  <si>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</si>
  <si>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</si>
  <si>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</si>
  <si>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</si>
  <si>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</si>
  <si>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</si>
  <si>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</si>
  <si>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</si>
  <si>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</si>
  <si>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</si>
  <si>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</si>
  <si>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</si>
  <si>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</si>
  <si>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</si>
  <si>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</si>
  <si>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</si>
  <si>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</si>
  <si>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</si>
  <si>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</si>
  <si>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</si>
  <si>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</si>
  <si>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</si>
  <si>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</si>
  <si>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</si>
  <si>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</si>
  <si>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</si>
  <si>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</si>
  <si>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</si>
  <si>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</si>
  <si>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</si>
  <si>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</si>
  <si>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</si>
  <si>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</si>
  <si>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</si>
  <si>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</si>
  <si>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</si>
  <si>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</si>
  <si>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</si>
  <si>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</si>
  <si>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</si>
  <si>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</si>
  <si>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</si>
  <si>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</si>
  <si>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</si>
  <si>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</si>
  <si>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</si>
  <si>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</si>
  <si>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</si>
  <si>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</si>
  <si>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</si>
  <si>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</si>
  <si>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</si>
  <si>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</si>
  <si>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</si>
  <si>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</si>
  <si>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</si>
  <si>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</si>
  <si>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</si>
  <si>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</si>
  <si>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</si>
  <si>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</si>
  <si>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</si>
  <si>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</si>
  <si>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</si>
  <si>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</si>
  <si>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</si>
  <si>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</si>
  <si>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</si>
  <si>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</si>
  <si>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</si>
  <si>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</si>
  <si>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</si>
  <si>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</si>
  <si>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</si>
  <si>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</si>
  <si>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</si>
  <si>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</si>
  <si>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</si>
  <si>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</si>
  <si>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</si>
  <si>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</si>
  <si>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</si>
  <si>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</si>
  <si>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</si>
  <si>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</si>
  <si>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</si>
  <si>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</si>
  <si>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</si>
  <si>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</si>
  <si>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</si>
  <si>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</si>
  <si>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</si>
  <si>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</si>
  <si>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</si>
  <si>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</si>
  <si>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</si>
  <si>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</si>
  <si>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</si>
  <si>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</si>
  <si>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</si>
  <si>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</si>
  <si>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</si>
  <si>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</si>
  <si>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</si>
  <si>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</si>
  <si>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</si>
  <si>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</si>
  <si>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</si>
  <si>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</si>
  <si>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</si>
  <si>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</si>
  <si>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</si>
  <si>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</si>
  <si>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</si>
  <si>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</si>
  <si>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</si>
  <si>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</si>
  <si>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</si>
  <si>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</si>
  <si>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</si>
  <si>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</si>
  <si>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</si>
  <si>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</si>
  <si>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</si>
  <si>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</si>
  <si>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</si>
  <si>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</si>
  <si>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</si>
  <si>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</si>
  <si>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</si>
  <si>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</si>
  <si>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</si>
  <si>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</si>
  <si>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</si>
  <si>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</si>
  <si>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</si>
  <si>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</si>
  <si>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</si>
  <si>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</si>
  <si>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</si>
  <si>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</si>
  <si>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</si>
  <si>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</si>
  <si>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</si>
  <si>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</si>
  <si>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</si>
  <si>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</si>
  <si>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</si>
  <si>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</si>
  <si>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</si>
  <si>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</si>
  <si>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</si>
  <si>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</si>
  <si>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</si>
  <si>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</si>
  <si>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</si>
  <si>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</si>
  <si>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</si>
  <si>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</si>
  <si>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</si>
  <si>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</si>
  <si>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</si>
  <si>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</si>
  <si>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</si>
  <si>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</si>
  <si>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</si>
  <si>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</si>
  <si>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</si>
  <si>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</si>
  <si>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</si>
  <si>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</si>
  <si>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</si>
  <si>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</si>
  <si>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</si>
  <si>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</si>
  <si>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</si>
  <si>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</si>
  <si>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</si>
  <si>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</si>
  <si>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</si>
  <si>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</si>
  <si>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</si>
  <si>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</si>
  <si>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</si>
  <si>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</si>
  <si>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</si>
  <si>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</si>
  <si>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</si>
  <si>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</si>
  <si>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</si>
  <si>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</si>
  <si>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</si>
  <si>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</si>
  <si>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</si>
  <si>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</si>
  <si>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</si>
  <si>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</si>
  <si>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</si>
  <si>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</si>
  <si>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</si>
  <si>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</si>
  <si>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</si>
  <si>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</si>
  <si>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</si>
  <si>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</si>
  <si>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</si>
  <si>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</si>
  <si>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</si>
  <si>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</si>
  <si>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</si>
  <si>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</si>
  <si>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</si>
  <si>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</si>
  <si>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</si>
  <si>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</si>
  <si>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</si>
  <si>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</si>
  <si>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</si>
  <si>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</si>
  <si>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</si>
  <si>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</si>
  <si>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</si>
  <si>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</si>
  <si>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</si>
  <si>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</si>
  <si>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</si>
  <si>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</si>
  <si>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</si>
  <si>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</si>
  <si>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</si>
  <si>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</si>
  <si>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</si>
  <si>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</si>
  <si>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</si>
  <si>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</si>
  <si>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</si>
  <si>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</si>
  <si>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</si>
  <si>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</si>
  <si>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</si>
  <si>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</si>
  <si>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</si>
  <si>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</si>
  <si>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</si>
  <si>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</si>
  <si>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</si>
  <si>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</si>
  <si>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</si>
  <si>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</si>
  <si>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</si>
  <si>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</si>
  <si>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</si>
  <si>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</si>
  <si>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</si>
  <si>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</si>
  <si>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</si>
  <si>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</si>
  <si>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</si>
  <si>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</si>
  <si>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</si>
  <si>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</si>
  <si>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</si>
  <si>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</si>
  <si>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</si>
  <si>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</si>
  <si>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</si>
  <si>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</si>
  <si>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</si>
  <si>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</si>
  <si>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</si>
  <si>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</si>
  <si>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</si>
  <si>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</si>
  <si>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</si>
  <si>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</si>
  <si>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</si>
  <si>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</si>
  <si>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</si>
  <si>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</si>
  <si>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</si>
  <si>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</si>
  <si>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</si>
  <si>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</si>
  <si>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</si>
  <si>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</si>
  <si>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</si>
  <si>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</si>
  <si>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</si>
  <si>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</si>
  <si>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</si>
  <si>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</si>
  <si>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</si>
  <si>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</si>
  <si>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</si>
  <si>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</si>
  <si>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</si>
  <si>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</si>
  <si>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</si>
  <si>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</si>
  <si>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</si>
  <si>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</si>
  <si>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</si>
  <si>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</si>
  <si>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</si>
  <si>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</si>
  <si>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</si>
  <si>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</si>
  <si>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</si>
  <si>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</si>
  <si>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</si>
  <si>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</si>
  <si>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</si>
  <si>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</si>
  <si>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</si>
  <si>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</si>
  <si>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</si>
  <si>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</si>
  <si>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</si>
  <si>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</si>
  <si>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</si>
  <si>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</si>
  <si>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</si>
  <si>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</si>
  <si>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</si>
  <si>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</si>
  <si>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</si>
  <si>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</si>
  <si>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</si>
  <si>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</si>
  <si>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</si>
  <si>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</si>
  <si>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</si>
  <si>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</si>
  <si>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</si>
  <si>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</si>
  <si>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</si>
  <si>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</si>
  <si>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</si>
  <si>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</si>
  <si>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</si>
  <si>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</si>
  <si>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</si>
  <si>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</si>
  <si>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</si>
  <si>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</si>
  <si>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</si>
  <si>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</si>
  <si>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</si>
  <si>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</si>
  <si>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</si>
  <si>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</si>
  <si>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</si>
  <si>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</si>
  <si>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</si>
  <si>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</si>
  <si>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</si>
  <si>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</si>
  <si>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</si>
  <si>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</si>
  <si>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</si>
  <si>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</si>
  <si>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</si>
  <si>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</si>
  <si>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</si>
  <si>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</si>
  <si>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</si>
  <si>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</si>
  <si>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</si>
  <si>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</si>
  <si>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</si>
  <si>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</si>
  <si>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</si>
  <si>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</si>
  <si>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</si>
  <si>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</si>
  <si>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</si>
  <si>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</si>
  <si>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</si>
  <si>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</si>
  <si>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</si>
  <si>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</si>
  <si>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</si>
  <si>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</si>
  <si>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</si>
  <si>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</si>
  <si>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</si>
  <si>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</si>
  <si>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</si>
  <si>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</si>
  <si>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</si>
  <si>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</si>
  <si>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</si>
  <si>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</si>
  <si>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</si>
  <si>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</si>
  <si>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</si>
  <si>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</si>
  <si>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</si>
  <si>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</si>
  <si>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</si>
  <si>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</si>
  <si>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</si>
  <si>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</si>
  <si>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</si>
  <si>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</si>
  <si>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</si>
  <si>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</si>
  <si>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</si>
  <si>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</si>
  <si>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</si>
  <si>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</si>
  <si>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</si>
  <si>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</si>
  <si>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</si>
  <si>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</si>
  <si>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</si>
  <si>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</si>
  <si>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</si>
  <si>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</si>
  <si>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</si>
  <si>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</si>
  <si>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</si>
  <si>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</si>
  <si>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</si>
  <si>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</si>
  <si>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</si>
  <si>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</si>
  <si>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</si>
  <si>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</si>
  <si>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</si>
  <si>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</si>
  <si>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</si>
  <si>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</si>
  <si>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</si>
  <si>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</si>
  <si>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</si>
  <si>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</si>
  <si>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</si>
  <si>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</si>
  <si>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</si>
  <si>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</si>
  <si>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</si>
  <si>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</si>
  <si>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</si>
  <si>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</si>
  <si>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</si>
  <si>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</si>
  <si>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</si>
  <si>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</si>
  <si>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</si>
  <si>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</si>
  <si>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</si>
  <si>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</si>
  <si>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</si>
  <si>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</si>
  <si>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</si>
  <si>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</si>
  <si>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</si>
  <si>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</si>
  <si>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</si>
  <si>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</si>
  <si>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</si>
  <si>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</si>
  <si>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</si>
  <si>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</si>
  <si>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</si>
  <si>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</si>
  <si>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</si>
  <si>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</si>
  <si>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</si>
  <si>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</si>
  <si>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</si>
  <si>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</si>
  <si>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</si>
  <si>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</si>
  <si>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</si>
  <si>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</si>
  <si>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</si>
  <si>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</si>
  <si>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</si>
  <si>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</si>
  <si>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</si>
  <si>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</si>
  <si>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</si>
  <si>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</si>
  <si>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</si>
  <si>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</si>
  <si>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</si>
  <si>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</si>
  <si>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</si>
  <si>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</si>
  <si>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</si>
  <si>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</si>
  <si>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</si>
  <si>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</si>
  <si>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</si>
  <si>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</si>
  <si>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</si>
  <si>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</si>
  <si>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</si>
  <si>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</si>
  <si>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</si>
  <si>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</si>
  <si>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</si>
  <si>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</si>
  <si>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</si>
  <si>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</si>
  <si>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</si>
  <si>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</si>
  <si>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</si>
  <si>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</si>
  <si>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</si>
  <si>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</si>
  <si>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</si>
  <si>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</si>
  <si>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</si>
  <si>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</si>
  <si>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</si>
  <si>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</si>
  <si>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</si>
  <si>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</si>
  <si>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</si>
  <si>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</si>
  <si>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</si>
  <si>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</si>
  <si>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</si>
  <si>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</si>
  <si>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</si>
  <si>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</si>
  <si>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</si>
  <si>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</si>
  <si>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</si>
  <si>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</si>
  <si>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</si>
  <si>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</si>
  <si>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</si>
  <si>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</si>
  <si>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</si>
  <si>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</si>
  <si>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</si>
  <si>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</si>
  <si>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</si>
  <si>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</si>
  <si>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</si>
  <si>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</si>
  <si>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</si>
  <si>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</si>
  <si>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</si>
  <si>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</si>
  <si>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</si>
  <si>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</si>
  <si>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</si>
  <si>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</si>
  <si>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</si>
  <si>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</si>
  <si>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</si>
  <si>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</si>
  <si>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</si>
  <si>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</si>
  <si>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</si>
  <si>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</si>
  <si>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</si>
  <si>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</si>
  <si>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</si>
  <si>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</si>
  <si>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</si>
  <si>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</si>
  <si>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</si>
  <si>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</si>
  <si>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</si>
  <si>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</si>
  <si>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</si>
  <si>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</si>
  <si>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</si>
  <si>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</si>
  <si>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</si>
  <si>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</si>
  <si>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</si>
  <si>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</si>
  <si>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</si>
  <si>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</si>
  <si>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</si>
  <si>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</si>
  <si>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</si>
  <si>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</si>
  <si>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</si>
  <si>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</si>
  <si>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</si>
  <si>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</si>
  <si>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</si>
  <si>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</si>
  <si>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</si>
  <si>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</si>
  <si>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</si>
  <si>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</si>
  <si>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</si>
  <si>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</si>
  <si>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</si>
  <si>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</si>
  <si>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</si>
  <si>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</si>
  <si>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</si>
  <si>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</si>
  <si>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</si>
  <si>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</si>
  <si>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</si>
  <si>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</si>
  <si>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</si>
  <si>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</si>
  <si>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</si>
  <si>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</si>
  <si>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</si>
  <si>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</si>
  <si>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</si>
  <si>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</si>
  <si>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</si>
  <si>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</si>
  <si>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</si>
  <si>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</si>
  <si>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</si>
  <si>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</si>
  <si>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</si>
  <si>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</si>
  <si>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</si>
  <si>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</si>
  <si>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</si>
  <si>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</si>
  <si>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</si>
  <si>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</si>
  <si>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</si>
  <si>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</si>
  <si>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</si>
  <si>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</si>
  <si>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</si>
  <si>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</si>
  <si>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</si>
  <si>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</si>
  <si>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</si>
  <si>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</si>
  <si>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</si>
  <si>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</si>
  <si>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</si>
  <si>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</si>
  <si>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</si>
  <si>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</si>
  <si>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</si>
  <si>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</si>
  <si>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</si>
  <si>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</si>
  <si>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</si>
  <si>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</si>
  <si>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</si>
  <si>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</si>
  <si>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</si>
  <si>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</si>
  <si>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</si>
  <si>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</si>
  <si>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</si>
  <si>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</si>
  <si>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</si>
  <si>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</si>
  <si>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</si>
  <si>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</si>
  <si>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</si>
  <si>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</si>
  <si>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</si>
  <si>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</si>
  <si>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</si>
  <si>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</si>
  <si>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</si>
  <si>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</si>
  <si>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</si>
  <si>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</si>
  <si>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</si>
  <si>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</si>
  <si>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</si>
  <si>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</si>
  <si>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</si>
  <si>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</si>
  <si>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</si>
  <si>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</si>
  <si>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</si>
  <si>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</si>
  <si>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</si>
  <si>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</si>
  <si>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</si>
  <si>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</si>
  <si>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</si>
  <si>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</si>
  <si>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</si>
  <si>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</si>
  <si>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</si>
  <si>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</si>
  <si>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</si>
  <si>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</si>
  <si>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</si>
  <si>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</si>
  <si>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</si>
  <si>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</si>
  <si>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</si>
  <si>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</si>
  <si>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</si>
  <si>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</si>
  <si>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</si>
  <si>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</si>
  <si>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</si>
  <si>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</si>
  <si>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</si>
  <si>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</si>
  <si>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</si>
  <si>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</si>
  <si>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</si>
  <si>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</si>
  <si>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</si>
  <si>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</si>
  <si>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</si>
  <si>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</si>
  <si>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</si>
  <si>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</si>
  <si>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</si>
  <si>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</si>
  <si>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</si>
  <si>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</si>
  <si>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</si>
  <si>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</si>
  <si>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</si>
  <si>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</si>
  <si>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</si>
  <si>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</si>
  <si>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</si>
  <si>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</si>
  <si>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</si>
  <si>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</si>
  <si>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</si>
  <si>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</si>
  <si>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</si>
  <si>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</si>
  <si>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</si>
  <si>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</si>
  <si>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</si>
  <si>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</si>
  <si>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</si>
  <si>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</si>
  <si>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</si>
  <si>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</si>
  <si>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</si>
  <si>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</si>
  <si>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</si>
  <si>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</si>
  <si>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</si>
  <si>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</si>
  <si>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</si>
  <si>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</si>
  <si>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</si>
  <si>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</si>
  <si>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</si>
  <si>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</si>
  <si>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</si>
  <si>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</si>
  <si>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</si>
  <si>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</si>
  <si>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</si>
  <si>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</si>
  <si>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</si>
  <si>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</si>
  <si>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</si>
  <si>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</si>
  <si>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</si>
  <si>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</si>
  <si>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</si>
  <si>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</si>
  <si>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</si>
  <si>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</si>
  <si>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</si>
  <si>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</si>
  <si>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</si>
  <si>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</si>
  <si>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</si>
  <si>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</si>
  <si>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</si>
  <si>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</si>
  <si>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</si>
  <si>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</si>
  <si>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</si>
  <si>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</si>
  <si>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</si>
  <si>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</si>
  <si>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</si>
  <si>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</si>
  <si>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</si>
  <si>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</si>
  <si>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</si>
  <si>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</si>
  <si>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</si>
  <si>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</si>
  <si>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</si>
  <si>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</si>
  <si>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</si>
  <si>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</si>
  <si>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</si>
  <si>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</si>
  <si>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</si>
  <si>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</si>
  <si>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</si>
  <si>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</si>
  <si>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</si>
  <si>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</si>
  <si>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</si>
  <si>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</si>
  <si>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</si>
  <si>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</si>
  <si>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</si>
  <si>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</si>
  <si>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</si>
  <si>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</si>
  <si>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</si>
  <si>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</si>
  <si>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</si>
  <si>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</si>
  <si>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</si>
  <si>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</si>
  <si>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</si>
  <si>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</si>
  <si>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</si>
  <si>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</si>
  <si>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</si>
  <si>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</si>
  <si>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</si>
  <si>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</si>
  <si>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</si>
  <si>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</si>
  <si>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</si>
  <si>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</si>
  <si>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</si>
  <si>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</si>
  <si>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</si>
  <si>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</si>
  <si>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</si>
  <si>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</si>
  <si>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</si>
  <si>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</si>
  <si>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</si>
  <si>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</si>
  <si>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</si>
  <si>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</si>
  <si>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</si>
  <si>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</si>
  <si>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</si>
  <si>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</si>
  <si>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</si>
  <si>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</si>
  <si>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</si>
  <si>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</si>
  <si>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</si>
  <si>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</si>
  <si>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</si>
  <si>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</si>
  <si>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</si>
  <si>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</si>
  <si>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</si>
  <si>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</si>
  <si>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</si>
  <si>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</si>
  <si>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</si>
  <si>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</si>
  <si>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</si>
  <si>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</si>
  <si>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</si>
  <si>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</si>
  <si>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</si>
  <si>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</si>
  <si>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</si>
  <si>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</si>
  <si>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</si>
  <si>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</si>
  <si>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</si>
  <si>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</si>
  <si>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</si>
  <si>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</si>
  <si>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</si>
  <si>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</si>
  <si>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</si>
  <si>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</si>
  <si>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</si>
  <si>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</si>
  <si>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</si>
  <si>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</si>
  <si>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</si>
  <si>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</si>
  <si>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</si>
  <si>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</si>
  <si>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</si>
  <si>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</si>
  <si>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</si>
  <si>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</si>
  <si>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</si>
  <si>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</si>
  <si>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</si>
  <si>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</si>
  <si>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</si>
  <si>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</si>
  <si>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</si>
  <si>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</si>
  <si>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</si>
  <si>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</si>
  <si>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</si>
  <si>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</si>
  <si>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</si>
  <si>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</si>
  <si>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</si>
  <si>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</si>
  <si>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</si>
  <si>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</si>
  <si>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</si>
  <si>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</si>
  <si>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</si>
  <si>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</si>
  <si>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</si>
  <si>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</si>
  <si>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</si>
  <si>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</si>
  <si>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</si>
  <si>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</si>
  <si>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</si>
  <si>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</si>
  <si>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</si>
  <si>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</si>
  <si>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</si>
  <si>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</si>
  <si>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</si>
  <si>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</si>
  <si>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</si>
  <si>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</si>
  <si>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</si>
  <si>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</si>
  <si>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</si>
  <si>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</si>
  <si>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</si>
  <si>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</si>
  <si>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</si>
  <si>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</si>
  <si>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</si>
  <si>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</si>
  <si>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</si>
  <si>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</si>
  <si>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</si>
  <si>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</si>
  <si>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</si>
  <si>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</si>
  <si>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</si>
  <si>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</si>
  <si>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</si>
  <si>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</si>
  <si>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</si>
  <si>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</si>
  <si>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</si>
  <si>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</si>
  <si>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</si>
  <si>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</si>
  <si>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</si>
  <si>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</si>
  <si>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</si>
  <si>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</si>
  <si>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</si>
  <si>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</si>
  <si>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</si>
  <si>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</si>
  <si>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</si>
  <si>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</si>
  <si>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</si>
  <si>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</si>
  <si>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</si>
  <si>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</si>
  <si>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</si>
  <si>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</si>
  <si>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</si>
  <si>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</si>
  <si>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</si>
  <si>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</si>
  <si>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</si>
  <si>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</si>
  <si>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</si>
  <si>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</si>
  <si>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</si>
  <si>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</si>
  <si>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</si>
  <si>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</si>
  <si>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</si>
  <si>
    <t>Status for F30 Employee sections</t>
  </si>
  <si>
    <t>Cifra de afaceri neta</t>
  </si>
  <si>
    <t>Numar mediu de salariati in cursul exercitiului</t>
  </si>
  <si>
    <t>Tip</t>
  </si>
  <si>
    <t>Sume An financiar curent</t>
  </si>
  <si>
    <t>Status (Audit Statutar DA/NU)</t>
  </si>
  <si>
    <t>Status (Criteriu de marime DA/NU)</t>
  </si>
  <si>
    <t>1. Audit Statutar</t>
  </si>
  <si>
    <t>2. Criteriu de marime</t>
  </si>
  <si>
    <t>Verificare criteriu pentru Audit Statutar si Marime Contribuabil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</si>
</sst>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24" x14ac:knownFonts="1">
    <font>
      <sz val="9"/>
      <color theme="1"/>
      <name val="Calibri"/>
      <family val="2"/>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s>
  <fills count="11">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s>
  <borders count="34">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s>
  <cellStyleXfs count="12">
    <xf numFmtId="0" fontId="0" fillId="0" borderId="0"/>
    <xf numFmtId="43" fontId="1" fillId="0" borderId="0"/>
    <xf numFmtId="0" fontId="1" fillId="0" borderId="0"/>
    <xf numFmtId="0" fontId="1" fillId="0" borderId="0"/>
    <xf numFmtId="0" fontId="6" fillId="0" borderId="0"/>
    <xf numFmtId="0" fontId="7" fillId="0" borderId="0"/>
    <xf numFmtId="0" fontId="11" fillId="2" borderId="0"/>
    <xf numFmtId="0" fontId="7" fillId="0" borderId="0"/>
    <xf numFmtId="0" fontId="1" fillId="0" borderId="0"/>
    <xf numFmtId="43" fontId="7" fillId="0" borderId="0"/>
    <xf numFmtId="43" fontId="1" fillId="0" borderId="0"/>
    <xf numFmtId="43" fontId="1" fillId="0" borderId="0"/>
  </cellStyleXfs>
  <cellXfs count="211">
    <xf numFmtId="0" fontId="0" fillId="0" borderId="0" xfId="0"/>
    <xf numFmtId="0" fontId="2" fillId="3" borderId="0" xfId="0" applyFont="1" applyFill="1"/>
    <xf numFmtId="0" fontId="2" fillId="3" borderId="1" xfId="0" applyFont="1" applyFill="1" applyBorder="1" applyAlignment="1">
      <alignment horizontal="center"/>
    </xf>
    <xf numFmtId="0" fontId="2"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3" fillId="0" borderId="0" xfId="0" applyFont="1"/>
    <xf numFmtId="41" fontId="3" fillId="0" borderId="0" xfId="0" applyNumberFormat="1" applyFont="1"/>
    <xf numFmtId="0" fontId="2" fillId="4" borderId="1" xfId="0" applyFont="1" applyFill="1" applyBorder="1" applyAlignment="1">
      <alignment horizontal="center" wrapText="1"/>
    </xf>
    <xf numFmtId="0" fontId="2" fillId="5" borderId="1" xfId="0" applyFont="1" applyFill="1" applyBorder="1" applyAlignment="1">
      <alignment horizontal="center"/>
    </xf>
    <xf numFmtId="0" fontId="3" fillId="5" borderId="1" xfId="0" applyFont="1" applyFill="1" applyBorder="1" applyAlignment="1">
      <alignment horizontal="center"/>
    </xf>
    <xf numFmtId="0" fontId="2" fillId="5" borderId="0" xfId="0" applyFont="1" applyFill="1" applyAlignment="1">
      <alignment horizontal="center"/>
    </xf>
    <xf numFmtId="9" fontId="0" fillId="0" borderId="0" xfId="2" applyNumberFormat="1" applyFont="1"/>
    <xf numFmtId="0" fontId="4" fillId="0" borderId="0" xfId="0" applyFo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0" fillId="0" borderId="13" xfId="0"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0" fillId="4" borderId="14" xfId="0" applyFill="1" applyBorder="1"/>
    <xf numFmtId="0" fontId="2" fillId="0" borderId="2" xfId="0" applyFont="1" applyBorder="1"/>
    <xf numFmtId="0" fontId="2" fillId="0" borderId="3" xfId="0" applyFont="1" applyBorder="1"/>
    <xf numFmtId="41" fontId="2" fillId="0" borderId="3" xfId="0" applyNumberFormat="1" applyFont="1" applyBorder="1"/>
    <xf numFmtId="41" fontId="2" fillId="0" borderId="4" xfId="0" applyNumberFormat="1" applyFont="1" applyBorder="1"/>
    <xf numFmtId="0" fontId="2" fillId="0" borderId="15" xfId="0" applyFont="1" applyBorder="1"/>
    <xf numFmtId="41" fontId="2" fillId="0" borderId="1" xfId="0" applyNumberFormat="1" applyFont="1" applyBorder="1"/>
    <xf numFmtId="41" fontId="2" fillId="0" borderId="16" xfId="0" applyNumberFormat="1" applyFont="1" applyBorder="1"/>
    <xf numFmtId="0" fontId="3" fillId="0" borderId="7" xfId="0" applyFont="1" applyBorder="1"/>
    <xf numFmtId="0" fontId="2" fillId="0" borderId="8" xfId="0" applyFont="1" applyBorder="1"/>
    <xf numFmtId="41" fontId="3" fillId="0" borderId="8" xfId="0" applyNumberFormat="1" applyFont="1" applyBorder="1"/>
    <xf numFmtId="41" fontId="3" fillId="0" borderId="9" xfId="0" applyNumberFormat="1" applyFont="1" applyBorder="1"/>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0" fillId="0" borderId="14" xfId="0" applyBorder="1" applyAlignment="1">
      <alignment wrapText="1"/>
    </xf>
    <xf numFmtId="0" fontId="2" fillId="6" borderId="14" xfId="0" applyFont="1" applyFill="1" applyBorder="1" applyAlignment="1">
      <alignment wrapText="1"/>
    </xf>
    <xf numFmtId="0" fontId="5" fillId="7" borderId="0" xfId="3" applyFont="1" applyFill="1" applyAlignment="1">
      <alignment horizontal="left" vertical="center" wrapText="1"/>
    </xf>
    <xf numFmtId="0" fontId="6" fillId="0" borderId="0" xfId="4"/>
    <xf numFmtId="0" fontId="6" fillId="8" borderId="0" xfId="4" applyFill="1"/>
    <xf numFmtId="0" fontId="2" fillId="0" borderId="0" xfId="0" applyFont="1" applyAlignment="1">
      <alignment horizontal="center"/>
    </xf>
    <xf numFmtId="0" fontId="2" fillId="0" borderId="14" xfId="0" applyFont="1" applyBorder="1" applyAlignment="1">
      <alignment horizontal="center"/>
    </xf>
    <xf numFmtId="41" fontId="6" fillId="0" borderId="0" xfId="4" applyNumberFormat="1"/>
    <xf numFmtId="0" fontId="6" fillId="0" borderId="0" xfId="4" applyAlignment="1">
      <alignment horizontal="left" wrapText="1"/>
    </xf>
    <xf numFmtId="0" fontId="6" fillId="0" borderId="0" xfId="4" applyAlignment="1">
      <alignment horizontal="center" vertical="top"/>
    </xf>
    <xf numFmtId="0" fontId="6" fillId="0" borderId="0" xfId="4" applyAlignment="1">
      <alignment horizontal="left" vertical="top" indent="3"/>
    </xf>
    <xf numFmtId="41" fontId="2" fillId="0" borderId="14" xfId="0" applyNumberFormat="1" applyFont="1" applyBorder="1"/>
    <xf numFmtId="0" fontId="6" fillId="0" borderId="0" xfId="4" applyAlignment="1">
      <alignment horizontal="justify" vertical="top" wrapText="1"/>
    </xf>
    <xf numFmtId="0" fontId="6" fillId="0" borderId="0" xfId="4" applyAlignment="1">
      <alignment horizontal="left" vertical="top"/>
    </xf>
    <xf numFmtId="0" fontId="6" fillId="0" borderId="0" xfId="4" applyAlignment="1">
      <alignment horizontal="left" vertical="top" indent="1"/>
    </xf>
    <xf numFmtId="0" fontId="6" fillId="0" borderId="0" xfId="4" applyAlignment="1">
      <alignment horizontal="justify" wrapText="1"/>
    </xf>
    <xf numFmtId="0" fontId="6" fillId="0" borderId="0" xfId="4" applyAlignment="1">
      <alignment horizontal="center" vertical="center"/>
    </xf>
    <xf numFmtId="0" fontId="6" fillId="0" borderId="0" xfId="4" applyAlignment="1">
      <alignment horizontal="left" wrapText="1" indent="3"/>
    </xf>
    <xf numFmtId="0" fontId="6" fillId="0" borderId="0" xfId="4" applyAlignment="1">
      <alignment horizontal="left" vertical="top" indent="8"/>
    </xf>
    <xf numFmtId="41" fontId="6" fillId="0" borderId="0" xfId="4" applyNumberFormat="1" applyAlignment="1">
      <alignment horizontal="left" vertical="top" indent="8"/>
    </xf>
    <xf numFmtId="0" fontId="6" fillId="0" borderId="0" xfId="4" applyAlignment="1">
      <alignment horizontal="center"/>
    </xf>
    <xf numFmtId="0" fontId="6" fillId="0" borderId="0" xfId="4" applyAlignment="1">
      <alignment horizontal="left"/>
    </xf>
    <xf numFmtId="41" fontId="6" fillId="0" borderId="17" xfId="4" applyNumberFormat="1" applyBorder="1" applyAlignment="1">
      <alignment horizontal="left" vertical="top" indent="1"/>
    </xf>
    <xf numFmtId="41" fontId="6" fillId="0" borderId="0" xfId="4" applyNumberFormat="1" applyAlignment="1">
      <alignment horizontal="left" vertical="top" indent="1"/>
    </xf>
    <xf numFmtId="0" fontId="6" fillId="0" borderId="0" xfId="4" applyAlignment="1">
      <alignment horizontal="justify" vertical="top"/>
    </xf>
    <xf numFmtId="0" fontId="6" fillId="0" borderId="5" xfId="4" applyBorder="1" applyAlignment="1">
      <alignment horizontal="justify" vertical="top"/>
    </xf>
    <xf numFmtId="0" fontId="6" fillId="0" borderId="0" xfId="4" applyAlignment="1">
      <alignment horizontal="left" vertical="top" indent="4"/>
    </xf>
    <xf numFmtId="0" fontId="6" fillId="0" borderId="0" xfId="4" applyAlignment="1">
      <alignment horizontal="left" vertical="center"/>
    </xf>
    <xf numFmtId="0" fontId="5" fillId="0" borderId="0" xfId="5" applyFont="1" applyAlignment="1">
      <alignment horizontal="left" wrapText="1"/>
    </xf>
    <xf numFmtId="0" fontId="5" fillId="0" borderId="0" xfId="5" applyFont="1" applyAlignment="1">
      <alignment horizontal="center" wrapText="1"/>
    </xf>
    <xf numFmtId="0" fontId="5" fillId="0" borderId="0" xfId="5" applyFont="1" applyAlignment="1">
      <alignment wrapText="1"/>
    </xf>
    <xf numFmtId="0" fontId="8" fillId="0" borderId="0" xfId="5" applyFont="1"/>
    <xf numFmtId="0" fontId="9" fillId="0" borderId="0" xfId="5" applyFont="1"/>
    <xf numFmtId="41" fontId="8" fillId="0" borderId="0" xfId="5" applyNumberFormat="1" applyFont="1"/>
    <xf numFmtId="0" fontId="10" fillId="0" borderId="0" xfId="5" applyFont="1"/>
    <xf numFmtId="41" fontId="9" fillId="0" borderId="0" xfId="5" applyNumberFormat="1" applyFont="1"/>
    <xf numFmtId="0" fontId="8" fillId="0" borderId="0" xfId="5" applyFont="1" applyAlignment="1">
      <alignment wrapText="1"/>
    </xf>
    <xf numFmtId="0" fontId="8" fillId="0" borderId="0" xfId="5" applyFont="1" applyAlignment="1">
      <alignment horizontal="center" wrapText="1"/>
    </xf>
    <xf numFmtId="0" fontId="8" fillId="0" borderId="0" xfId="5" applyFont="1" applyAlignment="1">
      <alignment horizontal="left" wrapText="1"/>
    </xf>
    <xf numFmtId="0" fontId="5" fillId="0" borderId="0" xfId="5" applyFont="1"/>
    <xf numFmtId="0" fontId="8" fillId="0" borderId="0" xfId="5" applyFont="1" applyAlignment="1">
      <alignment horizontal="left"/>
    </xf>
    <xf numFmtId="0" fontId="12" fillId="0" borderId="0" xfId="6" applyFont="1" applyFill="1"/>
    <xf numFmtId="0" fontId="13" fillId="0" borderId="0" xfId="5" applyFont="1"/>
    <xf numFmtId="0" fontId="14" fillId="0" borderId="0" xfId="7" applyFont="1" applyAlignment="1">
      <alignment horizontal="left" vertical="center" wrapText="1"/>
    </xf>
    <xf numFmtId="0" fontId="7" fillId="0" borderId="0" xfId="7"/>
    <xf numFmtId="0" fontId="7" fillId="0" borderId="0" xfId="7" applyAlignment="1">
      <alignment horizontal="left"/>
    </xf>
    <xf numFmtId="0" fontId="15" fillId="0" borderId="0" xfId="7" applyFont="1" applyAlignment="1">
      <alignment horizontal="left"/>
    </xf>
    <xf numFmtId="0" fontId="14" fillId="0" borderId="0" xfId="7" applyFont="1" applyAlignment="1">
      <alignment horizontal="left"/>
    </xf>
    <xf numFmtId="0" fontId="7" fillId="0" borderId="14" xfId="7" applyBorder="1"/>
    <xf numFmtId="0" fontId="15" fillId="0" borderId="14" xfId="7" applyFont="1" applyBorder="1"/>
    <xf numFmtId="0" fontId="7" fillId="0" borderId="14" xfId="7" applyBorder="1" applyAlignment="1">
      <alignment horizontal="left"/>
    </xf>
    <xf numFmtId="0" fontId="15" fillId="0" borderId="0" xfId="7" applyFont="1"/>
    <xf numFmtId="0" fontId="14" fillId="0" borderId="0" xfId="7" applyFont="1" applyAlignment="1">
      <alignment vertical="center" wrapText="1"/>
    </xf>
    <xf numFmtId="0" fontId="6" fillId="0" borderId="0" xfId="8" applyFont="1"/>
    <xf numFmtId="0" fontId="0" fillId="0" borderId="0" xfId="8" applyFont="1"/>
    <xf numFmtId="0" fontId="0" fillId="6" borderId="0" xfId="8" applyFont="1" applyFill="1"/>
    <xf numFmtId="0" fontId="2" fillId="0" borderId="18" xfId="0" applyFont="1" applyBorder="1"/>
    <xf numFmtId="0" fontId="2" fillId="0" borderId="19" xfId="0" applyFont="1" applyBorder="1"/>
    <xf numFmtId="0" fontId="2" fillId="0" borderId="19" xfId="0" applyFont="1" applyBorder="1" applyAlignment="1">
      <alignment horizontal="right"/>
    </xf>
    <xf numFmtId="0" fontId="2" fillId="0" borderId="20" xfId="0" applyFont="1" applyBorder="1"/>
    <xf numFmtId="0" fontId="0" fillId="0" borderId="21" xfId="0" applyBorder="1"/>
    <xf numFmtId="0" fontId="0" fillId="0" borderId="22" xfId="0" applyBorder="1"/>
    <xf numFmtId="0" fontId="2" fillId="0" borderId="22" xfId="0" applyFont="1" applyBorder="1"/>
    <xf numFmtId="0" fontId="2" fillId="0" borderId="22" xfId="0" applyFont="1" applyBorder="1" applyAlignment="1">
      <alignment wrapText="1"/>
    </xf>
    <xf numFmtId="0" fontId="2" fillId="0" borderId="23" xfId="0" applyFont="1" applyBorder="1"/>
    <xf numFmtId="41" fontId="16" fillId="0" borderId="0" xfId="0" applyNumberFormat="1" applyFont="1"/>
    <xf numFmtId="0" fontId="2"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2" fillId="4" borderId="14" xfId="0" applyNumberFormat="1" applyFont="1" applyFill="1" applyBorder="1"/>
    <xf numFmtId="41" fontId="2" fillId="0" borderId="0" xfId="1" applyNumberFormat="1" applyFont="1"/>
    <xf numFmtId="0" fontId="2" fillId="0" borderId="14" xfId="0" applyFont="1" applyBorder="1" applyAlignment="1">
      <alignment horizontal="center" vertical="center" wrapText="1"/>
    </xf>
    <xf numFmtId="0" fontId="2" fillId="0" borderId="0" xfId="0" applyFont="1" applyAlignment="1">
      <alignment horizontal="center" vertical="center" wrapText="1"/>
    </xf>
    <xf numFmtId="0" fontId="17" fillId="0" borderId="0" xfId="0" applyFont="1" applyAlignment="1">
      <alignment horizontal="center" vertical="center" wrapText="1"/>
    </xf>
    <xf numFmtId="0" fontId="3" fillId="0" borderId="0" xfId="0" applyFont="1" applyAlignment="1">
      <alignment horizontal="center" vertical="center" wrapText="1"/>
    </xf>
    <xf numFmtId="41" fontId="18" fillId="0" borderId="0" xfId="0" applyNumberFormat="1" applyFont="1"/>
    <xf numFmtId="0" fontId="2" fillId="0" borderId="24" xfId="0" applyFont="1" applyBorder="1"/>
    <xf numFmtId="41" fontId="2" fillId="0" borderId="25" xfId="0" applyNumberFormat="1" applyFont="1" applyBorder="1"/>
    <xf numFmtId="41" fontId="2" fillId="0" borderId="26" xfId="0" applyNumberFormat="1" applyFont="1" applyBorder="1"/>
    <xf numFmtId="0" fontId="0" fillId="0" borderId="18" xfId="0" applyBorder="1"/>
    <xf numFmtId="0" fontId="0" fillId="0" borderId="19" xfId="0" applyBorder="1"/>
    <xf numFmtId="0" fontId="0" fillId="0" borderId="20" xfId="0" applyBorder="1"/>
    <xf numFmtId="0" fontId="2" fillId="0" borderId="14" xfId="0" applyFont="1" applyBorder="1" applyAlignment="1">
      <alignment vertical="center"/>
    </xf>
    <xf numFmtId="0" fontId="2" fillId="4" borderId="14" xfId="0" applyFont="1" applyFill="1" applyBorder="1"/>
    <xf numFmtId="0" fontId="2" fillId="0" borderId="28" xfId="0" applyFont="1" applyBorder="1" applyAlignment="1">
      <alignment horizontal="center" vertical="center" wrapText="1"/>
    </xf>
    <xf numFmtId="0" fontId="2" fillId="0" borderId="28"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7" borderId="14" xfId="0" applyFont="1" applyFill="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2" fillId="7" borderId="14" xfId="0" applyFont="1" applyFill="1" applyBorder="1" applyAlignment="1">
      <alignment vertical="center"/>
    </xf>
    <xf numFmtId="0" fontId="2" fillId="0" borderId="23" xfId="0" applyFont="1" applyBorder="1" applyAlignment="1">
      <alignment horizontal="center" vertical="center" wrapText="1"/>
    </xf>
    <xf numFmtId="41" fontId="16" fillId="9"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19"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2" fillId="0" borderId="30" xfId="0" applyFont="1" applyBorder="1" applyAlignment="1">
      <alignment horizontal="center"/>
    </xf>
    <xf numFmtId="0" fontId="0" fillId="0" borderId="14" xfId="0" applyBorder="1" applyAlignment="1">
      <alignment horizontal="right"/>
    </xf>
    <xf numFmtId="0" fontId="2" fillId="0" borderId="14" xfId="0" applyFont="1" applyBorder="1" applyAlignment="1">
      <alignment horizontal="center" wrapText="1"/>
    </xf>
    <xf numFmtId="0" fontId="17" fillId="0" borderId="0" xfId="0" applyFont="1" applyAlignment="1">
      <alignment horizontal="center"/>
    </xf>
    <xf numFmtId="0" fontId="0" fillId="4" borderId="0" xfId="0" applyFill="1"/>
    <xf numFmtId="41" fontId="17" fillId="0" borderId="0" xfId="0" applyNumberFormat="1" applyFont="1"/>
    <xf numFmtId="0" fontId="2" fillId="0" borderId="14" xfId="0" applyFont="1" applyBorder="1" applyAlignment="1">
      <alignment wrapText="1"/>
    </xf>
    <xf numFmtId="0" fontId="2" fillId="0" borderId="30" xfId="0" applyFont="1" applyBorder="1" applyAlignment="1">
      <alignment horizontal="left"/>
    </xf>
    <xf numFmtId="0" fontId="0" fillId="0" borderId="31" xfId="0" applyBorder="1"/>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7" xfId="0" applyFont="1" applyBorder="1" applyAlignment="1">
      <alignment horizontal="center" vertical="center"/>
    </xf>
    <xf numFmtId="0" fontId="2" fillId="0" borderId="17" xfId="0" applyFont="1" applyBorder="1" applyAlignment="1">
      <alignment horizontal="center" vertical="center"/>
    </xf>
    <xf numFmtId="0" fontId="2" fillId="0" borderId="14" xfId="0" applyFont="1" applyBorder="1" applyAlignment="1">
      <alignment horizontal="right" vertical="center"/>
    </xf>
    <xf numFmtId="0" fontId="2" fillId="0" borderId="14" xfId="0" applyFont="1" applyBorder="1" applyAlignment="1">
      <alignment horizontal="left" vertical="center"/>
    </xf>
    <xf numFmtId="0" fontId="2" fillId="0" borderId="33" xfId="0" applyFont="1" applyBorder="1"/>
    <xf numFmtId="41" fontId="0" fillId="0" borderId="33" xfId="0" applyNumberFormat="1" applyBorder="1"/>
    <xf numFmtId="0" fontId="2" fillId="0" borderId="31" xfId="0" applyFont="1" applyBorder="1" applyAlignment="1">
      <alignment horizontal="center"/>
    </xf>
    <xf numFmtId="0" fontId="2" fillId="0" borderId="28" xfId="0" applyFont="1" applyBorder="1" applyAlignment="1">
      <alignment horizontal="center"/>
    </xf>
    <xf numFmtId="0" fontId="0" fillId="4" borderId="13" xfId="0" applyFill="1" applyBorder="1"/>
    <xf numFmtId="0" fontId="2" fillId="0" borderId="13" xfId="0" applyFont="1" applyBorder="1" applyAlignment="1">
      <alignment horizontal="center"/>
    </xf>
    <xf numFmtId="0" fontId="2" fillId="0" borderId="27" xfId="0" applyFont="1" applyBorder="1" applyAlignment="1">
      <alignment horizontal="center"/>
    </xf>
    <xf numFmtId="0" fontId="2" fillId="0" borderId="32" xfId="0" applyFont="1" applyBorder="1" applyAlignment="1">
      <alignment horizontal="center"/>
    </xf>
    <xf numFmtId="0" fontId="2" fillId="0" borderId="18" xfId="0" applyFont="1" applyBorder="1" applyAlignment="1">
      <alignment horizontal="center"/>
    </xf>
    <xf numFmtId="0" fontId="2" fillId="0" borderId="20" xfId="0" applyFont="1" applyBorder="1" applyAlignment="1">
      <alignment horizontal="center"/>
    </xf>
    <xf numFmtId="0" fontId="2" fillId="0" borderId="23" xfId="0" applyFont="1" applyBorder="1" applyAlignment="1">
      <alignment horizontal="center"/>
    </xf>
    <xf numFmtId="41" fontId="0" fillId="0" borderId="13" xfId="0" applyNumberFormat="1" applyBorder="1"/>
    <xf numFmtId="0" fontId="2" fillId="7" borderId="31" xfId="0" applyFont="1" applyFill="1" applyBorder="1" applyAlignment="1">
      <alignment horizontal="center" vertical="center"/>
    </xf>
    <xf numFmtId="0" fontId="2" fillId="7" borderId="31" xfId="0" applyFont="1" applyFill="1" applyBorder="1" applyAlignment="1">
      <alignment vertical="center"/>
    </xf>
    <xf numFmtId="0" fontId="2" fillId="0" borderId="27" xfId="0" applyFont="1" applyBorder="1" applyAlignment="1">
      <alignment horizontal="center" vertical="center" wrapText="1"/>
    </xf>
    <xf numFmtId="0" fontId="20" fillId="0" borderId="33" xfId="5" applyFont="1" applyBorder="1"/>
    <xf numFmtId="0" fontId="21" fillId="0" borderId="0" xfId="5" applyFont="1"/>
    <xf numFmtId="41" fontId="22" fillId="0" borderId="0" xfId="5" applyNumberFormat="1" applyFont="1"/>
    <xf numFmtId="0" fontId="2" fillId="0" borderId="14" xfId="0" applyFont="1" applyBorder="1" applyAlignment="1">
      <alignment horizontal="right"/>
    </xf>
    <xf numFmtId="0" fontId="0" fillId="7" borderId="14" xfId="0" applyFill="1" applyBorder="1"/>
    <xf numFmtId="41" fontId="0" fillId="7" borderId="14" xfId="0" applyNumberFormat="1" applyFill="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4" fillId="6" borderId="0" xfId="0" applyFont="1" applyFill="1"/>
    <xf numFmtId="0" fontId="23" fillId="0" borderId="0" xfId="0" applyFont="1"/>
  </cellXfs>
  <cellStyles count="12">
    <cellStyle name="Bad 2" xfId="6" xr:uid="{00000000-0005-0000-0000-000006000000}"/>
    <cellStyle name="Comma" xfId="1" builtinId="3"/>
    <cellStyle name="Comma 2" xfId="11" xr:uid="{00000000-0005-0000-0000-00000C000000}"/>
    <cellStyle name="Comma 3" xfId="9" xr:uid="{00000000-0005-0000-0000-000009000000}"/>
    <cellStyle name="Comma 37 3" xfId="10" xr:uid="{00000000-0005-0000-0000-00000A000000}"/>
    <cellStyle name="Normal" xfId="0" builtinId="0"/>
    <cellStyle name="Normal 2" xfId="5" xr:uid="{00000000-0005-0000-0000-000005000000}"/>
    <cellStyle name="Normal 3" xfId="4" xr:uid="{00000000-0005-0000-0000-000004000000}"/>
    <cellStyle name="Normal 32 18 2" xfId="3" xr:uid="{00000000-0005-0000-0000-000003000000}"/>
    <cellStyle name="Normal 32 2" xfId="8" xr:uid="{00000000-0005-0000-0000-000008000000}"/>
    <cellStyle name="Normal 4" xfId="7" xr:uid="{00000000-0005-0000-0000-000007000000}"/>
    <cellStyle name="Percent" xfId="2"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3.xml"/><Relationship Id="rId21" Type="http://schemas.openxmlformats.org/officeDocument/2006/relationships/worksheet" Target="worksheets/sheet21.xml"/><Relationship Id="rId42" Type="http://schemas.openxmlformats.org/officeDocument/2006/relationships/externalLink" Target="externalLinks/externalLink19.xml"/><Relationship Id="rId47" Type="http://schemas.openxmlformats.org/officeDocument/2006/relationships/externalLink" Target="externalLinks/externalLink24.xml"/><Relationship Id="rId63" Type="http://schemas.openxmlformats.org/officeDocument/2006/relationships/externalLink" Target="externalLinks/externalLink40.xml"/><Relationship Id="rId68" Type="http://schemas.openxmlformats.org/officeDocument/2006/relationships/externalLink" Target="externalLinks/externalLink45.xml"/><Relationship Id="rId84"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53" Type="http://schemas.openxmlformats.org/officeDocument/2006/relationships/externalLink" Target="externalLinks/externalLink30.xml"/><Relationship Id="rId58" Type="http://schemas.openxmlformats.org/officeDocument/2006/relationships/externalLink" Target="externalLinks/externalLink35.xml"/><Relationship Id="rId74" Type="http://schemas.openxmlformats.org/officeDocument/2006/relationships/externalLink" Target="externalLinks/externalLink51.xml"/><Relationship Id="rId79" Type="http://schemas.openxmlformats.org/officeDocument/2006/relationships/externalLink" Target="externalLinks/externalLink56.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externalLink" Target="externalLinks/externalLink20.xml"/><Relationship Id="rId48" Type="http://schemas.openxmlformats.org/officeDocument/2006/relationships/externalLink" Target="externalLinks/externalLink25.xml"/><Relationship Id="rId56" Type="http://schemas.openxmlformats.org/officeDocument/2006/relationships/externalLink" Target="externalLinks/externalLink33.xml"/><Relationship Id="rId64" Type="http://schemas.openxmlformats.org/officeDocument/2006/relationships/externalLink" Target="externalLinks/externalLink41.xml"/><Relationship Id="rId69" Type="http://schemas.openxmlformats.org/officeDocument/2006/relationships/externalLink" Target="externalLinks/externalLink46.xml"/><Relationship Id="rId77" Type="http://schemas.openxmlformats.org/officeDocument/2006/relationships/externalLink" Target="externalLinks/externalLink54.xml"/><Relationship Id="rId8" Type="http://schemas.openxmlformats.org/officeDocument/2006/relationships/worksheet" Target="worksheets/sheet8.xml"/><Relationship Id="rId51" Type="http://schemas.openxmlformats.org/officeDocument/2006/relationships/externalLink" Target="externalLinks/externalLink28.xml"/><Relationship Id="rId72" Type="http://schemas.openxmlformats.org/officeDocument/2006/relationships/externalLink" Target="externalLinks/externalLink49.xml"/><Relationship Id="rId80" Type="http://schemas.openxmlformats.org/officeDocument/2006/relationships/externalLink" Target="externalLinks/externalLink57.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46" Type="http://schemas.openxmlformats.org/officeDocument/2006/relationships/externalLink" Target="externalLinks/externalLink23.xml"/><Relationship Id="rId59" Type="http://schemas.openxmlformats.org/officeDocument/2006/relationships/externalLink" Target="externalLinks/externalLink36.xml"/><Relationship Id="rId67" Type="http://schemas.openxmlformats.org/officeDocument/2006/relationships/externalLink" Target="externalLinks/externalLink44.xml"/><Relationship Id="rId20" Type="http://schemas.openxmlformats.org/officeDocument/2006/relationships/worksheet" Target="worksheets/sheet20.xml"/><Relationship Id="rId41" Type="http://schemas.openxmlformats.org/officeDocument/2006/relationships/externalLink" Target="externalLinks/externalLink18.xml"/><Relationship Id="rId54" Type="http://schemas.openxmlformats.org/officeDocument/2006/relationships/externalLink" Target="externalLinks/externalLink31.xml"/><Relationship Id="rId62" Type="http://schemas.openxmlformats.org/officeDocument/2006/relationships/externalLink" Target="externalLinks/externalLink39.xml"/><Relationship Id="rId70" Type="http://schemas.openxmlformats.org/officeDocument/2006/relationships/externalLink" Target="externalLinks/externalLink47.xml"/><Relationship Id="rId75" Type="http://schemas.openxmlformats.org/officeDocument/2006/relationships/externalLink" Target="externalLinks/externalLink52.xml"/><Relationship Id="rId83" Type="http://schemas.openxmlformats.org/officeDocument/2006/relationships/externalLink" Target="externalLinks/externalLink6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49" Type="http://schemas.openxmlformats.org/officeDocument/2006/relationships/externalLink" Target="externalLinks/externalLink26.xml"/><Relationship Id="rId57" Type="http://schemas.openxmlformats.org/officeDocument/2006/relationships/externalLink" Target="externalLinks/externalLink34.xml"/><Relationship Id="rId10" Type="http://schemas.openxmlformats.org/officeDocument/2006/relationships/worksheet" Target="worksheets/sheet10.xml"/><Relationship Id="rId31" Type="http://schemas.openxmlformats.org/officeDocument/2006/relationships/externalLink" Target="externalLinks/externalLink8.xml"/><Relationship Id="rId44" Type="http://schemas.openxmlformats.org/officeDocument/2006/relationships/externalLink" Target="externalLinks/externalLink21.xml"/><Relationship Id="rId52" Type="http://schemas.openxmlformats.org/officeDocument/2006/relationships/externalLink" Target="externalLinks/externalLink29.xml"/><Relationship Id="rId60" Type="http://schemas.openxmlformats.org/officeDocument/2006/relationships/externalLink" Target="externalLinks/externalLink37.xml"/><Relationship Id="rId65" Type="http://schemas.openxmlformats.org/officeDocument/2006/relationships/externalLink" Target="externalLinks/externalLink42.xml"/><Relationship Id="rId73" Type="http://schemas.openxmlformats.org/officeDocument/2006/relationships/externalLink" Target="externalLinks/externalLink50.xml"/><Relationship Id="rId78" Type="http://schemas.openxmlformats.org/officeDocument/2006/relationships/externalLink" Target="externalLinks/externalLink55.xml"/><Relationship Id="rId81" Type="http://schemas.openxmlformats.org/officeDocument/2006/relationships/externalLink" Target="externalLinks/externalLink58.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6.xml"/><Relationship Id="rId34" Type="http://schemas.openxmlformats.org/officeDocument/2006/relationships/externalLink" Target="externalLinks/externalLink11.xml"/><Relationship Id="rId50" Type="http://schemas.openxmlformats.org/officeDocument/2006/relationships/externalLink" Target="externalLinks/externalLink27.xml"/><Relationship Id="rId55" Type="http://schemas.openxmlformats.org/officeDocument/2006/relationships/externalLink" Target="externalLinks/externalLink32.xml"/><Relationship Id="rId76" Type="http://schemas.openxmlformats.org/officeDocument/2006/relationships/externalLink" Target="externalLinks/externalLink53.xml"/><Relationship Id="rId7" Type="http://schemas.openxmlformats.org/officeDocument/2006/relationships/worksheet" Target="worksheets/sheet7.xml"/><Relationship Id="rId71" Type="http://schemas.openxmlformats.org/officeDocument/2006/relationships/externalLink" Target="externalLinks/externalLink48.xml"/><Relationship Id="rId2" Type="http://schemas.openxmlformats.org/officeDocument/2006/relationships/worksheet" Target="worksheets/sheet2.xml"/><Relationship Id="rId29" Type="http://schemas.openxmlformats.org/officeDocument/2006/relationships/externalLink" Target="externalLinks/externalLink6.xml"/><Relationship Id="rId24" Type="http://schemas.openxmlformats.org/officeDocument/2006/relationships/externalLink" Target="externalLinks/externalLink1.xml"/><Relationship Id="rId40" Type="http://schemas.openxmlformats.org/officeDocument/2006/relationships/externalLink" Target="externalLinks/externalLink17.xml"/><Relationship Id="rId45" Type="http://schemas.openxmlformats.org/officeDocument/2006/relationships/externalLink" Target="externalLinks/externalLink22.xml"/><Relationship Id="rId66" Type="http://schemas.openxmlformats.org/officeDocument/2006/relationships/externalLink" Target="externalLinks/externalLink43.xml"/><Relationship Id="rId87" Type="http://schemas.openxmlformats.org/officeDocument/2006/relationships/calcChain" Target="calcChain.xml"/><Relationship Id="rId61" Type="http://schemas.openxmlformats.org/officeDocument/2006/relationships/externalLink" Target="externalLinks/externalLink38.xml"/><Relationship Id="rId82" Type="http://schemas.openxmlformats.org/officeDocument/2006/relationships/externalLink" Target="externalLinks/externalLink5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FinSup\Plan01%20DJ\Supply%20Plan%20Review.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j-fs-01\bugete\New%20Folder\quarter%20results\2003\mar'03%20results\Backup%20of%20global%20consolidation%20for%20sebi%20-%20mar'03%20option%20II.xlk"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atel\Vivendi\WA\@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europortal.ema.emersonprocess.com/Y_R/Ye2002/02Exp/ex08.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ro\kfiles\Users\otucanu\Documents\Audit\Clients\WPS\2011\Schaeffler%2031.12.2011\GRP\GRP%20mapping%20for%20AR%20-%20Sep%202011.xlsx"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Intake"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Profit"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EBIT"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Item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ocuments%20and%20Settings\cburcea\Local%20Settings\Temporary%20Internet%20Files\OLK15\Accounts%20EAME%20RO%20Mar%200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TE"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ulk"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Margin"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LC"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Headcount"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Sheet"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Capital"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2007"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Sale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o\kfiles\Users\otucanu\Documents\Audit\Clients\WPS\2012\Schaeffler%2031.03.2012\F%20Financials\Q1%202012\IFRS%20vs%20OMF%20BS%2031.03.20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ompetrol%20Documents%20and%20Settings\lconstantin\Local%20Settings\Temporary%20Internet%20Files\OLK1C8\051209%20evolutie%20.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CO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Entrie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PGP"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ROCE"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Electr"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Electronic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3"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DOCUME~1\503843\LOCALS~1\Temp\HL%20Technology%20Cost%20Model%202003-03-11%20v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Robucapp13\ASC_Clients\TEMP\Dokumente%20und%20Einstellungen\nhub\Desktop\Anlageverm&#246;gen\Input\001_IKAG_wp_31.12.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Boulot%20Champagne\Closing%200203\Brand%20Statement%2002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robucfsr03\Clients%202020\Energy%20Outlook\EEFOR97\AGGTBL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DESKTOP\New%20Folder\AGGTBL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B:\AGGTBL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Account-ser\J\GAAPExpert\excel\ExpertReports1CISCO.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obucfsr01\Clients%20(New)\Documents%20and%20Settings\ibora\My%20Documents\simo\New%20Folder\folder%20simo%20d\Clienti%202009\Titan%2030.09.2009\WP\Rep%20pack\IFRS%2030%2009%202009%20-%20TITA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Reports\neu\JA_2010___09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rogt-my.sharepoint.com/personal/andrada_manea_ro_gt_com/Documents/Desktop/Financial%20Statements/TB's/Thales/Mapping_Financial%20Statements%20Thales%202021.xlsb"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Roclj1esrl-fs01\corp-finance\Raportari%20Londra\Budget%20Corporate%20CLUJ%20oct07-sept08.xls"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1043;&#1088;&#1091;&#1087;&#1087;&#1099;%20&#1054;&#1057;1"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DOKUME~1\FMC\LOKALE~1\Temp\BETEILIG\ALT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ROEBL199.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RHCO_NW_CFIN\VOL1\DERICKC\TECHN\CMSI\DI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RO-AABS-175\aws\CFO\Fixed%20assets\_Reports%20from%20Bogdanova\12m2004\2004%2012%20-%2040%20&#1043;&#1054;&#1060;%20&#1058;&#1086;&#1084;&#1091;&#1089;&#1080;&#1085;&#1089;&#1082;&#1072;&#1103;.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O\kFiles\Users\mgrigoras\Documents\fisier%20hard%20extern\mihaela\AUDIT\01%20-%20Audit%20references\EAUDIT%20Template\G%20-%20Fixed%20Asset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CREBL19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RO-AABS-175\aws\Documents%20and%20Settings\Stanislavchuk_NN\My%20Documents\12m2004\Final%20transformations\BMK\BMK%20SA\&#1060;&#1086;&#1088;&#1084;&#1072;%2011.3%20&#1079;&#1072;%209%20&#1084;&#1077;&#1089;.%202004%20&#107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usctfs01\home\Montana%20Reporting\Working%20Files\Add%20drilldown%20on%20new%20projection%20format%20using%20Tina's%202008%20Base%20Case.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ROBUCFSR04\Clients%20(New)\WORK\Romanian%20Project\Project%20Plan\Romanian%20Project%20-%20Budget%20worksheet%20(was%20RG's%20Pl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N:\&#1050;&#1086;&#1079;&#1103;&#1077;&#1074;&#1072;\SEBEST\&#1041;&#1102;&#1076;&#1078;&#1077;&#1090;%20&#1048;&#1070;&#1053;&#1068;2001xl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1052;&#1086;&#1080;%20&#1076;&#1086;&#1082;&#1091;&#1084;&#1077;&#1085;&#1090;&#1099;\2000&#1087;&#1088;&#1086;&#1077;&#1082;&#1090;\&#1089;&#1084;&#1077;&#1090;&#1072;%20&#1079;&#1072;&#1090;&#1088;&#1072;&#1090;2000.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N:\windows\TEMP\1999&#1075;\&#1040;&#1085;&#1072;&#1083;&#1080;&#1079;\&#1086;&#1090;&#1095;&#1077;&#1090;4%20&#1082;&#1074;_.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c-duesseldorf\Daten\Dokumente%20und%20Einstellungen\bcarstensen\Eigene%20Dateien\Mandanten\Ideenkapital\Konzern\Verkn&#252;pfungs-DUMMY.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MAEBL199.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ro\kfiles\Policolor\4.%20Work\Valuation\DCF\WACC\Documents%20and%20Settings\bamerth\Local%20Settings\Temporary%20Internet%20Files\OLKE9\model%20v19%20Sept%2014%20base%20scenario%20v2.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Capex"/>
      <sheetName val="Factory Op Statement"/>
      <sheetName val="Reconciliation"/>
      <sheetName val="OtherKPI"/>
      <sheetName val="Sheet1"/>
      <sheetName val="Sheet2"/>
      <sheetName val="Sheet3"/>
      <sheetName val="ierarhii"/>
      <sheetName val="SEMIFABRICATE"/>
      <sheetName val="ListaPret"/>
      <sheetName val="materii prime"/>
      <sheetName val="mat aux"/>
      <sheetName val="Supply Plan Review"/>
      <sheetName val="TB"/>
      <sheetName val="462"/>
      <sheetName val="LC"/>
      <sheetName val="GBP"/>
      <sheetName val="7b2"/>
      <sheetName val="key2-1"/>
      <sheetName val="KN1"/>
      <sheetName val="Template"/>
      <sheetName val="key1-1"/>
      <sheetName val="KB-1"/>
      <sheetName val="you1-1"/>
      <sheetName val="you2"/>
      <sheetName val="you3-1"/>
      <sheetName val="Reckitt"/>
      <sheetName val="Chart"/>
      <sheetName val="INFO"/>
      <sheetName val="stdd costBPCS"/>
      <sheetName val="Monat"/>
      <sheetName val="VOL1"/>
      <sheetName val="Basis P&amp;L"/>
      <sheetName val="Code Tables"/>
      <sheetName val="Brands"/>
      <sheetName val="Categories"/>
      <sheetName val="Households"/>
      <sheetName val="Calculation"/>
      <sheetName val="key data"/>
      <sheetName val="FS &amp; FT-Mfg"/>
      <sheetName val="1998-TS"/>
      <sheetName val="1998-TS (3)"/>
      <sheetName val="República Dominicana"/>
      <sheetName val="tablas"/>
      <sheetName val="PV"/>
      <sheetName val="data_ReportPage_M_1_1"/>
      <sheetName val="TR-regCls"/>
      <sheetName val="Mic Master"/>
      <sheetName val="이자율"/>
      <sheetName val="95년실적"/>
      <sheetName val="data_Report Page_1_1"/>
      <sheetName val="GLOBAL2003 from Giv"/>
      <sheetName val="장할생활 (2)"/>
      <sheetName val="Monthly NR"/>
      <sheetName val="Hoja1"/>
      <sheetName val="Target store"/>
      <sheetName val="ABU DHABI"/>
      <sheetName val="ALGERIA"/>
      <sheetName val="BAHRAIN"/>
      <sheetName val="CAMEROON"/>
      <sheetName val="DJIBOUTI"/>
      <sheetName val="DUBAI"/>
      <sheetName val="EGYPT"/>
      <sheetName val="GAMBIA"/>
      <sheetName val="GUINEE"/>
      <sheetName val="IRAN"/>
      <sheetName val="JORDAN"/>
      <sheetName val="KUWAIT"/>
      <sheetName val="LEBANON"/>
      <sheetName val="LIBYA"/>
      <sheetName val="MALI"/>
      <sheetName val="MALTA"/>
      <sheetName val="MAURITANIA"/>
      <sheetName val="MAURITIUS"/>
      <sheetName val="MOROCCO"/>
      <sheetName val="OMAN"/>
      <sheetName val="QATAR"/>
      <sheetName val="SAUDI ARABIA"/>
      <sheetName val="SENEGAL"/>
      <sheetName val="SUDAN"/>
      <sheetName val="SYRIA"/>
      <sheetName val="TOGO"/>
      <sheetName val="TUNISIA"/>
      <sheetName val="YEMEN"/>
      <sheetName val="VOLUMES 2003"/>
      <sheetName val="Sheet19"/>
      <sheetName val="Zestawy"/>
      <sheetName val="Total  Business"/>
      <sheetName val="PRICELIST"/>
      <sheetName val="DropDList"/>
      <sheetName val="Lookups"/>
      <sheetName val="Summary P&amp;L &amp; Mkt Assumptions"/>
      <sheetName val="Material Types"/>
      <sheetName val="Summary"/>
      <sheetName val="Panel Control"/>
      <sheetName val="Validación Datos"/>
      <sheetName val="Summary incl. R&amp;O"/>
      <sheetName val="10월"/>
      <sheetName val="Master"/>
      <sheetName val="Factory List"/>
      <sheetName val="Promo Dates"/>
      <sheetName val="Tables"/>
      <sheetName val="Factory_Op_Statement"/>
      <sheetName val="stdd_costBPCS"/>
      <sheetName val="Basis_P&amp;L"/>
      <sheetName val="Code_Tables"/>
      <sheetName val="1998-TS_(3)"/>
      <sheetName val="FS_&amp;_FT-Mfg"/>
      <sheetName val="República_Dominicana"/>
      <sheetName val="key_data"/>
      <sheetName val="Mic_Master"/>
      <sheetName val="GLOBAL2003_from_Giv"/>
      <sheetName val="data_Report_Page_1_1"/>
      <sheetName val="장할생활_(2)"/>
      <sheetName val="Target_store"/>
      <sheetName val="ABU_DHABI"/>
      <sheetName val="SAUDI_ARABIA"/>
      <sheetName val="VOLUMES_2003"/>
      <sheetName val="Total__Business"/>
      <sheetName val="Panel_Control"/>
      <sheetName val="Summary_P&amp;L_&amp;_Mkt_Assumptions"/>
      <sheetName val="Monthly_NR"/>
      <sheetName val="Material_Types"/>
      <sheetName val="Selection"/>
      <sheetName val="EUROPE and US PRICES"/>
      <sheetName val="WC"/>
      <sheetName val="margins"/>
      <sheetName val="FX 2015 Rates"/>
      <sheetName val="VOLUMES 2003 CAT"/>
      <sheetName val="Custos 02699-07"/>
      <sheetName val="ComparaçãoPlano"/>
      <sheetName val="brands, 4Ps, months"/>
      <sheetName val="Vision 2017 - P&amp;L Projection"/>
      <sheetName val="Exchange Rate"/>
      <sheetName val="Total Company Review"/>
      <sheetName val="Dropdownlists"/>
      <sheetName val="Cover sheet"/>
      <sheetName val="한계원가"/>
      <sheetName val="FX 2016 Rates"/>
      <sheetName val="Category"/>
      <sheetName val="MY-LCR"/>
      <sheetName val="ORDER매입"/>
      <sheetName val="달성율"/>
      <sheetName val="7월"/>
      <sheetName val="0605"/>
      <sheetName val="Mapping"/>
      <sheetName val="Correlação"/>
      <sheetName val="Plan 18 Data"/>
      <sheetName val="Droplist"/>
      <sheetName val="Drop Box"/>
      <sheetName val="Maps"/>
      <sheetName val="materii_prime"/>
      <sheetName val="mat_aux"/>
      <sheetName val="Supply_Plan_Review"/>
      <sheetName val="Factory_Op_Statement1"/>
      <sheetName val="stdd_costBPCS1"/>
      <sheetName val="Basis_P&amp;L1"/>
      <sheetName val="Code_Tables1"/>
      <sheetName val="key_data1"/>
      <sheetName val="FS_&amp;_FT-Mfg1"/>
      <sheetName val="1998-TS_(3)1"/>
      <sheetName val="República_Dominicana1"/>
      <sheetName val="Mic_Master1"/>
      <sheetName val="data_Report_Page_1_11"/>
      <sheetName val="GLOBAL2003_from_Giv1"/>
      <sheetName val="장할생활_(2)1"/>
      <sheetName val="Monthly_NR1"/>
      <sheetName val="Target_store1"/>
      <sheetName val="ABU_DHABI1"/>
      <sheetName val="SAUDI_ARABIA1"/>
      <sheetName val="VOLUMES_20031"/>
      <sheetName val="Total__Business1"/>
      <sheetName val="Summary_P&amp;L_&amp;_Mkt_Assumptions1"/>
      <sheetName val="Material_Types1"/>
      <sheetName val="Panel_Control1"/>
      <sheetName val="Validación_Datos"/>
      <sheetName val="Summary_incl__R&amp;O"/>
      <sheetName val="Factory_List"/>
      <sheetName val="Promo_Dates"/>
      <sheetName val="EUROPE_and_US_PRICES"/>
      <sheetName val="FX_2015_Rates"/>
      <sheetName val="VOLUMES_2003_CAT"/>
      <sheetName val="Custos_02699-07"/>
      <sheetName val="brands,_4Ps,_months"/>
      <sheetName val="Vision_2017_-_P&amp;L_Projection"/>
      <sheetName val="Exchange_Rate"/>
      <sheetName val="Total_Company_Review"/>
      <sheetName val="Cover_sheet"/>
      <sheetName val="FX_2016_Rates"/>
      <sheetName val="Plan_18_Data"/>
      <sheetName val="Drop_Box"/>
      <sheetName val="Adjustment schedule"/>
      <sheetName val="Factory_Op_Statement2"/>
      <sheetName val="materii_prime1"/>
      <sheetName val="mat_aux1"/>
      <sheetName val="Supply_Plan_Review1"/>
      <sheetName val="stdd_costBPCS2"/>
      <sheetName val="Basis_P&amp;L2"/>
      <sheetName val="Code_Tables2"/>
      <sheetName val="key_data2"/>
      <sheetName val="FS_&amp;_FT-Mfg2"/>
      <sheetName val="1998-TS_(3)2"/>
      <sheetName val="República_Dominicana2"/>
      <sheetName val="Mic_Master2"/>
      <sheetName val="data_Report_Page_1_12"/>
      <sheetName val="GLOBAL2003_from_Giv2"/>
      <sheetName val="장할생활_(2)2"/>
      <sheetName val="Monthly_NR2"/>
      <sheetName val="Target_store2"/>
      <sheetName val="ABU_DHABI2"/>
      <sheetName val="SAUDI_ARABIA2"/>
      <sheetName val="VOLUMES_20032"/>
      <sheetName val="Total__Business2"/>
      <sheetName val="Summary_P&amp;L_&amp;_Mkt_Assumptions2"/>
      <sheetName val="Material_Types2"/>
      <sheetName val="Panel_Control2"/>
      <sheetName val="Validación_Datos1"/>
      <sheetName val="Summary_incl__R&amp;O1"/>
      <sheetName val="Factory_List1"/>
      <sheetName val="Promo_Dates1"/>
      <sheetName val="EUROPE_and_US_PRICES1"/>
      <sheetName val="FX_2015_Rates1"/>
      <sheetName val="VOLUMES_2003_CAT1"/>
      <sheetName val="Custos_02699-071"/>
      <sheetName val="brands,_4Ps,_months1"/>
      <sheetName val="Vision_2017_-_P&amp;L_Projection1"/>
      <sheetName val="Exchange_Rate1"/>
      <sheetName val="Total_Company_Review1"/>
      <sheetName val="Cover_sheet1"/>
      <sheetName val="FX_2016_Rates1"/>
      <sheetName val="Plan_18_Data1"/>
      <sheetName val="Drop_Box1"/>
      <sheetName val="Adjustment_schedule"/>
      <sheetName val="DATA-1"/>
      <sheetName val="Data-2"/>
      <sheetName val="EV"/>
      <sheetName val="AA ROUT "/>
      <sheetName val="HH ROUT"/>
      <sheetName val="WP"/>
    </sheetNames>
    <sheetDataSet>
      <sheetData sheetId="0" refreshError="1"/>
      <sheetData sheetId="1" refreshError="1"/>
      <sheetData sheetId="2" refreshError="1"/>
      <sheetData sheetId="3" refreshError="1"/>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 val="summarywith exindia comparison"/>
      <sheetName val="datalcmar"/>
      <sheetName val="ex-india"/>
      <sheetName val="summary"/>
      <sheetName val="ebtreco"/>
      <sheetName val="DATA_INR"/>
      <sheetName val="Corp_EBTytd"/>
      <sheetName val="Global ytd"/>
      <sheetName val="Corp_Salesytd"/>
      <sheetName val="interco"/>
      <sheetName val="Sheet1"/>
      <sheetName val="Backup of global consolidation "/>
      <sheetName val="#REF"/>
      <sheetName val="PITESTI"/>
      <sheetName val="CRAIOVA"/>
      <sheetName val="Tabelle1"/>
      <sheetName val="summarywith_exindia_comparison"/>
      <sheetName val="Global_ytd"/>
      <sheetName val="Backup_of_global_consolidation_"/>
      <sheetName val="ISSUE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 val="PRODUCTION_REPORTS"/>
      <sheetName val="ANIMATION_ONLY"/>
      <sheetName val="ANIMATION_COST_FORECAST"/>
      <sheetName val="EXTERNAL_ANIMATION"/>
      <sheetName val="Maintenance"/>
      <sheetName val="Zarnesti"/>
      <sheetName val="IPT inputs"/>
      <sheetName val="IPV inputs"/>
      <sheetName val="P&amp;L Review"/>
      <sheetName val="DICTS"/>
      <sheetName val="Data"/>
      <sheetName val="Base_serv"/>
      <sheetName val="TR"/>
      <sheetName val="Dics"/>
      <sheetName val="INPUTS"/>
      <sheetName val="Achiz.-08"/>
      <sheetName val="Trsf.-08"/>
      <sheetName val="אגן"/>
      <sheetName val="TB_GAAP"/>
      <sheetName val="Tabelle1"/>
      <sheetName val="PRODUCTION_REPORTS1"/>
      <sheetName val="ANIMATION_ONLY1"/>
      <sheetName val="ANIMATION_COST_FORECAST1"/>
      <sheetName val="EXTERNAL_ANIMATION1"/>
      <sheetName val="PRODUCTION_REPORTS2"/>
      <sheetName val="ANIMATION_ONLY2"/>
      <sheetName val="ANIMATION_COST_FORECAST2"/>
      <sheetName val="EXTERNAL_ANIMATION2"/>
      <sheetName val="PRODUCTION_REPORTS5"/>
      <sheetName val="ANIMATION_ONLY5"/>
      <sheetName val="ANIMATION_COST_FORECAST5"/>
      <sheetName val="EXTERNAL_ANIMATION5"/>
      <sheetName val="Achiz_-082"/>
      <sheetName val="Trsf_-082"/>
      <sheetName val="P&amp;L_Review2"/>
      <sheetName val="IPT_inputs2"/>
      <sheetName val="IPV_inputs2"/>
      <sheetName val="PRODUCTION_REPORTS3"/>
      <sheetName val="ANIMATION_ONLY3"/>
      <sheetName val="ANIMATION_COST_FORECAST3"/>
      <sheetName val="EXTERNAL_ANIMATION3"/>
      <sheetName val="Achiz_-08"/>
      <sheetName val="Trsf_-08"/>
      <sheetName val="P&amp;L_Review"/>
      <sheetName val="IPT_inputs"/>
      <sheetName val="IPV_inputs"/>
      <sheetName val="PRODUCTION_REPORTS4"/>
      <sheetName val="ANIMATION_ONLY4"/>
      <sheetName val="ANIMATION_COST_FORECAST4"/>
      <sheetName val="EXTERNAL_ANIMATION4"/>
      <sheetName val="Achiz_-081"/>
      <sheetName val="Trsf_-081"/>
      <sheetName val="P&amp;L_Review1"/>
      <sheetName val="IPT_inputs1"/>
      <sheetName val="IPV_inputs1"/>
      <sheetName val="Budgets"/>
      <sheetName val="Time Estimates"/>
      <sheetName val="Drop Down List"/>
      <sheetName val="Drop_Down_List1"/>
      <sheetName val="Drop_Down_List"/>
      <sheetName val="Assumptions and Inputs"/>
      <sheetName val="Product A"/>
      <sheetName val="Product B"/>
      <sheetName val="Product C"/>
      <sheetName val="Product D"/>
      <sheetName val="Product E"/>
      <sheetName val="Product F"/>
      <sheetName val="Product G"/>
      <sheetName val="Product H"/>
      <sheetName val="Product I"/>
      <sheetName val="Product J"/>
      <sheetName val="Forecast Driv -#2"/>
      <sheetName val="Summary of Values"/>
      <sheetName val="WACC and WARA"/>
      <sheetName val="Outlook"/>
      <sheetName val="MAIN"/>
      <sheetName val="Checks_BO"/>
      <sheetName val="C90_NET"/>
      <sheetName val="Desplegable"/>
      <sheetName val="Power &amp; Fuel(SMS)"/>
      <sheetName val="Power &amp; Fuel(new)"/>
      <sheetName val="Power &amp; Fuel (S)"/>
      <sheetName val="Power &amp; Fuel(c)"/>
      <sheetName val="THREE VARIABLES"/>
      <sheetName val="synthgraph"/>
      <sheetName val="Inc Stmt Sum"/>
      <sheetName val="May"/>
      <sheetName val="List"/>
      <sheetName val="Corp 04 DeprAmort Recap"/>
      <sheetName val="Total NA Food"/>
      <sheetName val="Other"/>
      <sheetName val="Canada"/>
      <sheetName val="Midwest"/>
      <sheetName val="East"/>
      <sheetName val="South"/>
      <sheetName val="Staff"/>
      <sheetName val="West"/>
      <sheetName val="QTIL -BSHEET"/>
      <sheetName val="Developer rev 99"/>
      <sheetName val=" Ad Sales  exp"/>
      <sheetName val="Bus Dev"/>
      <sheetName val="corp. exp"/>
      <sheetName val="CAPSUM"/>
      <sheetName val="production"/>
      <sheetName val="Selling Expenses"/>
      <sheetName val="P&amp;L"/>
      <sheetName val="GLC_ratios_Jun"/>
      <sheetName val="drivers"/>
      <sheetName val="Übersicht Märkte"/>
      <sheetName val="Notations"/>
      <sheetName val="Steuerung"/>
      <sheetName val="XLR_NoRangeSheet"/>
      <sheetName val="Incentives"/>
      <sheetName val="SO Incentive Graphs1"/>
      <sheetName val="SO Incentive Graphs2"/>
      <sheetName val="SO Incentive Graphs3"/>
      <sheetName val="SO Incentive Graphs4"/>
      <sheetName val="LEAGUE"/>
      <sheetName val="TABLES"/>
      <sheetName val="Karen SAP"/>
      <sheetName val="May 03"/>
      <sheetName val="L2 Manpower"/>
      <sheetName val="L2 Summary"/>
      <sheetName val="GBSO"/>
      <sheetName val="Adjusted Beta"/>
      <sheetName val="Index"/>
      <sheetName val="Risk-Free Rate"/>
      <sheetName val="Controls"/>
      <sheetName val="FCST  00 to DB"/>
      <sheetName val="linii din fs"/>
      <sheetName val="consolidated companies"/>
      <sheetName val="PRODUCTION_REPORTS6"/>
      <sheetName val="ANIMATION_ONLY6"/>
      <sheetName val="ANIMATION_COST_FORECAST6"/>
      <sheetName val="EXTERNAL_ANIMATION6"/>
      <sheetName val="Achiz_-083"/>
      <sheetName val="Trsf_-083"/>
      <sheetName val="P&amp;L_Review3"/>
      <sheetName val="IPT_inputs3"/>
      <sheetName val="IPV_inputs3"/>
      <sheetName val="PRODUCTION_REPORTS7"/>
      <sheetName val="ANIMATION_ONLY7"/>
      <sheetName val="ANIMATION_COST_FORECAST7"/>
      <sheetName val="EXTERNAL_ANIMATION7"/>
      <sheetName val="Achiz_-084"/>
      <sheetName val="Trsf_-084"/>
      <sheetName val="P&amp;L_Review4"/>
      <sheetName val="IPT_inputs4"/>
      <sheetName val="IPV_inputs4"/>
      <sheetName val="DIL4"/>
      <sheetName val="Standard"/>
      <sheetName val="Toolbox"/>
      <sheetName val="cf acc details"/>
      <sheetName val="Inflation"/>
      <sheetName val="Fonts"/>
      <sheetName val="CoOpt"/>
      <sheetName val="Mat_Opt"/>
      <sheetName val="Final vs Audited TB"/>
      <sheetName val="ASUMPTION"/>
      <sheetName val="KSO-Revenue"/>
      <sheetName val="EXTERNA_x0000__x0000_ANIMATION"/>
      <sheetName val="Jateng"/>
      <sheetName val="Jatim"/>
      <sheetName val="contekan"/>
      <sheetName val="Table 5"/>
      <sheetName val="General Info"/>
      <sheetName val="2003 ACT CFlow"/>
      <sheetName val="2003 BGT C Flow"/>
      <sheetName val="HO Use"/>
      <sheetName val="Engineering Workload"/>
      <sheetName val="TB0"/>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2D_REPNew2.4"/>
      <sheetName val="2-asi-00"/>
      <sheetName val="ANGGARAN"/>
      <sheetName val="Rates"/>
      <sheetName val="summary-final"/>
      <sheetName val="Ass_Planting"/>
      <sheetName val="NT"/>
      <sheetName val="EXTERNA??ANIMATION"/>
      <sheetName val="BODP-16KOLOM"/>
      <sheetName val="Monthly"/>
      <sheetName val="alamat"/>
      <sheetName val="RAP"/>
      <sheetName val="MarkUp"/>
      <sheetName val="gvl"/>
      <sheetName val="summary"/>
      <sheetName val="EXTERNA"/>
      <sheetName val="Ref"/>
      <sheetName val="Calcs"/>
      <sheetName val="CA"/>
      <sheetName val="1152000"/>
      <sheetName val="PriceList"/>
      <sheetName val="CTIPricing"/>
      <sheetName val="Input"/>
      <sheetName val="PlatformList"/>
      <sheetName val="EXTERNA_x005f_x0000__x005f_x0000_ANIMATION"/>
      <sheetName val="Income Statement"/>
      <sheetName val="Adj"/>
      <sheetName val="KONS_BID_P&amp;N"/>
      <sheetName val="UP_II_DUMAI"/>
      <sheetName val="KP_DIT_HULU"/>
      <sheetName val="UP_VI_BALONGAN"/>
      <sheetName val="UP_1_BRANDAN"/>
      <sheetName val="UP_V_BALIKPAPAN"/>
      <sheetName val="DIT_HILIR"/>
      <sheetName val="UP_IV_CILACAP"/>
      <sheetName val="UP_III_PLAJU"/>
      <sheetName val="KONS_DIT_HULU"/>
      <sheetName val="KR_AMPEL"/>
      <sheetName val="UP_VII_KASIM"/>
      <sheetName val="KONS_BID_P"/>
      <sheetName val="2003_ACT_CFlow"/>
      <sheetName val="2003_BGT_C_Flow"/>
      <sheetName val="HO_Use"/>
      <sheetName val="General_Info"/>
      <sheetName val="Engineering_Workload"/>
      <sheetName val="EXRA"/>
      <sheetName val="NB UNIT3"/>
      <sheetName val="Penyusutan Kendaraan"/>
      <sheetName val="SLS-TGT-FEED (FDM)"/>
      <sheetName val="TB"/>
      <sheetName val="EXTERNA__ANIMATION"/>
      <sheetName val="C O A"/>
      <sheetName val="WS"/>
      <sheetName val="List of related party"/>
      <sheetName val="Iss Jrn"/>
      <sheetName val="Report"/>
      <sheetName val="Table_5"/>
      <sheetName val="2D_REPNew2_4"/>
      <sheetName val="TABEL"/>
      <sheetName val="List Pilihan"/>
      <sheetName val="Altman Z Score"/>
      <sheetName val="A"/>
      <sheetName val="FAKTOR"/>
      <sheetName val="CRITERIA2"/>
      <sheetName val="Coll Bulan ini"/>
      <sheetName val="Coll Bulan lalu"/>
      <sheetName val="Renc Bulan ini"/>
      <sheetName val="Renc Bulan Lalu"/>
      <sheetName val="Okt"/>
      <sheetName val="Stock Report"/>
      <sheetName val="lookup table"/>
      <sheetName val="SCH 3"/>
      <sheetName val="Instructions"/>
      <sheetName val="BBM-03"/>
      <sheetName val="Coy"/>
      <sheetName val="TB_BLSHT"/>
      <sheetName val="TBCons KMB04"/>
      <sheetName val="Perhitungan"/>
      <sheetName val="Asumsi"/>
      <sheetName val="2002"/>
      <sheetName val="bantenJBTBK"/>
      <sheetName val="Bekasi"/>
      <sheetName val="tanggerang"/>
      <sheetName val="sukabumi"/>
      <sheetName val="cianjur"/>
      <sheetName val="cilegon"/>
      <sheetName val="serang"/>
      <sheetName val="98"/>
      <sheetName val="BogorF"/>
      <sheetName val="trendJKT"/>
      <sheetName val="Bogor"/>
      <sheetName val="pandeglang"/>
      <sheetName val="lebak"/>
      <sheetName val="99"/>
      <sheetName val="00"/>
      <sheetName val="Fixset"/>
      <sheetName val="bpp"/>
      <sheetName val="PERSONAL"/>
      <sheetName val="absen kebun 28"/>
      <sheetName val="absen panen 28"/>
      <sheetName val="UPAH 28"/>
      <sheetName val="Keragaan"/>
      <sheetName val="U-EK"/>
      <sheetName val="Sheet7"/>
      <sheetName val="hiden"/>
      <sheetName val="17"/>
      <sheetName val="Outil"/>
      <sheetName val="Coef Calculation"/>
      <sheetName val="PEG"/>
      <sheetName val="C13"/>
      <sheetName val="CDYW"/>
      <sheetName val="Exch.rate"/>
      <sheetName val="rab.33.2011.krt"/>
      <sheetName val="Ex_Rate"/>
      <sheetName val="RADIO CONTROLS"/>
      <sheetName val="KPI-Data Source"/>
      <sheetName val="ocean voyage"/>
      <sheetName val="①　BP vs SPR (TTL Impact)"/>
      <sheetName val="upah_borong"/>
      <sheetName val="harsat"/>
      <sheetName val="satuan_pek"/>
      <sheetName val="MENU"/>
      <sheetName val="A u g"/>
      <sheetName val="EXTERNA_x005f_x005f_x005f_x0000__x005f_x005f_x000"/>
      <sheetName val="lembar_kerja"/>
      <sheetName val="bez_karPim"/>
      <sheetName val="bez_karpel"/>
      <sheetName val="pihak iii"/>
      <sheetName val="FF-3"/>
      <sheetName val="alokasi"/>
      <sheetName val="O4_CA"/>
      <sheetName val="atp"/>
      <sheetName val="prom"/>
      <sheetName val="nm kbn"/>
      <sheetName val="tu"/>
      <sheetName val="EXTERNA_x005f_x005f_x005f_x005f_x005f_x005f_x0000"/>
      <sheetName val="EXTERNA_x005f_x005f_x005f_x005f_x005f_x005f_x005f"/>
      <sheetName val="EXTERNA_x005f_x005f_x005f_x0000__x000"/>
      <sheetName val="EXTERNA_x005f_x005f_x005f_x005f_x0000"/>
      <sheetName val="EXTERNA_x005f_x005f_x005f_x005f_x005f"/>
      <sheetName val="TBM KR 2006"/>
      <sheetName val="almanak &amp;hk."/>
      <sheetName val="HP99"/>
      <sheetName val="ADD"/>
      <sheetName val="rab_33"/>
      <sheetName val="EXTERNA_x005f_x0000__x000"/>
      <sheetName val="EXTERNA_x005f_x005f_x0000"/>
      <sheetName val="EXTERNA_x005f_x005f_x005f"/>
      <sheetName val="pintar"/>
      <sheetName val="K4. F&amp;F"/>
      <sheetName val="SOAL42"/>
      <sheetName val="EXTERNA_x0000__x000"/>
      <sheetName val="EXTERNA_x0000"/>
      <sheetName val="EXTERNA_x005f"/>
      <sheetName val="CA-O7"/>
      <sheetName val="fm13(Giro)"/>
      <sheetName val="kepmenaker150"/>
      <sheetName val="1106-M&amp;E"/>
      <sheetName val="SW1"/>
      <sheetName val="gl"/>
      <sheetName val="C1 NOV"/>
      <sheetName val="N1"/>
      <sheetName val="FF-21(a)"/>
      <sheetName val="angs griya"/>
      <sheetName val="neraca"/>
      <sheetName val="Draft Neraca"/>
      <sheetName val="MAPP"/>
      <sheetName val="rek det 1-3"/>
      <sheetName val="HARGA SATUAN"/>
      <sheetName val="KEUANGAN"/>
      <sheetName val="Call"/>
      <sheetName val="pak-03"/>
      <sheetName val="Alat"/>
      <sheetName val="Persiapan"/>
      <sheetName val="Lain2"/>
      <sheetName val="Tabel2"/>
      <sheetName val="ANALISA"/>
      <sheetName val="PPN-M"/>
      <sheetName val="dongia (2)"/>
      <sheetName val="giathanh1"/>
      <sheetName val="DON GIA"/>
      <sheetName val="THPDMoi  (2)"/>
      <sheetName val="lam-moi"/>
      <sheetName val="gtrinh"/>
      <sheetName val="#REF"/>
      <sheetName val="thao-go"/>
      <sheetName val="CHITIET VL-NC"/>
      <sheetName val="CHITIET VL-NC-TT -1p"/>
      <sheetName val="VC"/>
      <sheetName val="TH XL"/>
      <sheetName val="chitiet"/>
      <sheetName val="Tiepdia"/>
      <sheetName val="CHITIET VL-NC-TT-3p"/>
      <sheetName val="TONGKE-HT"/>
      <sheetName val="t-h HA THE"/>
      <sheetName val="TDTKP"/>
      <sheetName val="TDTKP1"/>
      <sheetName val="TONGKE3p "/>
      <sheetName val="KPVC-BD "/>
      <sheetName val="VCV-BE-TONG"/>
      <sheetName val="TNHCHINH"/>
      <sheetName val="hrg"/>
      <sheetName val="pro ra op"/>
      <sheetName val="grafik"/>
      <sheetName val="Program Triwulanan-04"/>
      <sheetName val="data berat"/>
      <sheetName val="3 - Balance Sheet"/>
      <sheetName val="5 - Cash Flow"/>
      <sheetName val="Data Parameter"/>
      <sheetName val="SC Pusat BB301"/>
      <sheetName val="SC Pusat BB303"/>
      <sheetName val="Cucian"/>
      <sheetName val="SC Pusat krd"/>
      <sheetName val="R"/>
      <sheetName val="DPPN"/>
      <sheetName val="4 - Income Statement"/>
      <sheetName val="TB-Detail-IDR"/>
      <sheetName val="Analisa Harga Satuan"/>
      <sheetName val="Tanah 09"/>
      <sheetName val="rekap pph 23"/>
      <sheetName val="21 &amp; 25"/>
      <sheetName val="PPN"/>
      <sheetName val="단가"/>
      <sheetName val="Chart Of Acc"/>
      <sheetName val="Ring"/>
      <sheetName val="Eksisting Penarikan"/>
      <sheetName val="DAT_1"/>
      <sheetName val="3"/>
      <sheetName val="MGR_12"/>
      <sheetName val="Daftar Harga"/>
      <sheetName val="Rinci-Biaya"/>
      <sheetName val="Rinci-Pendapatan"/>
      <sheetName val="rab_50"/>
      <sheetName val="Cash-print"/>
      <sheetName val="Tanaman"/>
      <sheetName val="MD13"/>
      <sheetName val="Kontensalden"/>
      <sheetName val="Pipe"/>
      <sheetName val="RATE"/>
      <sheetName val="GeneralInfo"/>
      <sheetName val="EXECp2"/>
      <sheetName val="EXTERNAANIMATION"/>
      <sheetName val="check"/>
      <sheetName val="formula"/>
      <sheetName val="WAT"/>
      <sheetName val="MFC"/>
      <sheetName val="PRODUCTION_REPORTS8"/>
      <sheetName val="ANIMATION_ONLY8"/>
      <sheetName val="ANIMATION_COST_FORECAST8"/>
      <sheetName val="EXTERNAL_ANIMATION8"/>
      <sheetName val="Achiz_-085"/>
      <sheetName val="Trsf_-085"/>
      <sheetName val="P&amp;L_Review5"/>
      <sheetName val="IPT_inputs5"/>
      <sheetName val="IPV_inputs5"/>
      <sheetName val="PRODUCTION_REPORTS9"/>
      <sheetName val="ANIMATION_ONLY9"/>
      <sheetName val="ANIMATION_COST_FORECAST9"/>
      <sheetName val="EXTERNAL_ANIMATION9"/>
      <sheetName val="Achiz_-086"/>
      <sheetName val="Trsf_-086"/>
      <sheetName val="P&amp;L_Review6"/>
      <sheetName val="IPT_inputs6"/>
      <sheetName val="IPV_inputs6"/>
      <sheetName val="PRODUCTION_REPORTS10"/>
      <sheetName val="ANIMATION_ONLY10"/>
      <sheetName val="ANIMATION_COST_FORECAST10"/>
      <sheetName val="EXTERNAL_ANIMATION10"/>
      <sheetName val="Achiz_-087"/>
      <sheetName val="Trsf_-087"/>
      <sheetName val="P&amp;L_Review7"/>
      <sheetName val="IPT_inputs7"/>
      <sheetName val="IPV_inputs7"/>
      <sheetName val="REFERENCES"/>
      <sheetName val="1.2 OPERATING STATEMENT"/>
      <sheetName val="Revenues"/>
      <sheetName val="SO_Incentive_Graphs1"/>
      <sheetName val="SO_Incentive_Graphs2"/>
      <sheetName val="SO_Incentive_Graphs3"/>
      <sheetName val="SO_Incentive_Graphs4"/>
      <sheetName val="Karen_SAP"/>
      <sheetName val="May_03"/>
      <sheetName val="L2_Manpower"/>
      <sheetName val="L2_Summary"/>
      <sheetName val="Adjusted_Beta"/>
      <sheetName val="Risk-Free_Rate"/>
      <sheetName val="cf_acc_details"/>
      <sheetName val="linii_din_fs"/>
      <sheetName val="consolidated_companies"/>
      <sheetName val="Time_Estimates"/>
      <sheetName val="Drop_Down_List2"/>
      <sheetName val="Assumptions_and_Inputs"/>
      <sheetName val="Product_A"/>
      <sheetName val="Product_B"/>
      <sheetName val="Product_C"/>
      <sheetName val="Product_D"/>
      <sheetName val="Product_E"/>
      <sheetName val="Product_F"/>
      <sheetName val="Product_G"/>
      <sheetName val="Product_H"/>
      <sheetName val="Product_I"/>
      <sheetName val="Product_J"/>
      <sheetName val="Forecast_Driv_-#2"/>
      <sheetName val="Summary_of_Values"/>
      <sheetName val="WACC_and_WARA"/>
      <sheetName val="unos ACTUAL 2020"/>
      <sheetName val="Si_I"/>
    </sheetNames>
    <sheetDataSet>
      <sheetData sheetId="0" refreshError="1"/>
      <sheetData sheetId="1" refreshError="1"/>
      <sheetData sheetId="2" refreshError="1">
        <row r="1">
          <cell r="A1">
            <v>0</v>
          </cell>
        </row>
        <row r="18">
          <cell r="N18" t="str">
            <v>ENGINEERING</v>
          </cell>
          <cell r="Y18" t="str">
            <v>WK Count</v>
          </cell>
          <cell r="Z18" t="str">
            <v>Total Days</v>
          </cell>
        </row>
        <row r="20">
          <cell r="A20" t="str">
            <v>PREP</v>
          </cell>
          <cell r="F20" t="str">
            <v>ANIMATION</v>
          </cell>
          <cell r="I20" t="str">
            <v>INK &amp; 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INK &amp; 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O98">
            <v>0</v>
          </cell>
          <cell r="P98">
            <v>0</v>
          </cell>
          <cell r="Q98">
            <v>0</v>
          </cell>
          <cell r="R98" t="str">
            <v>MULAN STORY STUDIO</v>
          </cell>
          <cell r="V98" t="str">
            <v xml:space="preserve">START </v>
          </cell>
          <cell r="W98" t="str">
            <v>FRAMES</v>
          </cell>
          <cell r="X98">
            <v>5100</v>
          </cell>
          <cell r="Y98" t="str">
            <v>WK Count</v>
          </cell>
          <cell r="Z98" t="str">
            <v>Total Days</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t="str">
            <v/>
          </cell>
          <cell r="BB98" t="str">
            <v/>
          </cell>
          <cell r="BC98" t="str">
            <v/>
          </cell>
          <cell r="BD98" t="str">
            <v/>
          </cell>
          <cell r="BE98" t="str">
            <v/>
          </cell>
          <cell r="BF98" t="str">
            <v/>
          </cell>
          <cell r="BG98" t="str">
            <v/>
          </cell>
          <cell r="BH98" t="str">
            <v/>
          </cell>
          <cell r="BJ98" t="str">
            <v/>
          </cell>
          <cell r="BK98" t="str">
            <v/>
          </cell>
          <cell r="BL98" t="str">
            <v/>
          </cell>
          <cell r="BM98" t="str">
            <v/>
          </cell>
          <cell r="BN98" t="str">
            <v/>
          </cell>
          <cell r="BO98" t="str">
            <v/>
          </cell>
          <cell r="BP98" t="str">
            <v/>
          </cell>
          <cell r="BQ98" t="str">
            <v/>
          </cell>
          <cell r="BR98" t="str">
            <v/>
          </cell>
          <cell r="BS98" t="str">
            <v/>
          </cell>
          <cell r="BT98" t="str">
            <v/>
          </cell>
          <cell r="BU98" t="str">
            <v/>
          </cell>
          <cell r="BV98" t="str">
            <v/>
          </cell>
          <cell r="BW98" t="str">
            <v/>
          </cell>
          <cell r="BX98" t="str">
            <v/>
          </cell>
          <cell r="BY98" t="str">
            <v/>
          </cell>
          <cell r="BZ98" t="str">
            <v/>
          </cell>
          <cell r="CA98" t="str">
            <v/>
          </cell>
          <cell r="CB98" t="str">
            <v/>
          </cell>
          <cell r="CC98" t="str">
            <v/>
          </cell>
          <cell r="CD98" t="str">
            <v/>
          </cell>
          <cell r="CE98" t="str">
            <v/>
          </cell>
          <cell r="CF98" t="str">
            <v/>
          </cell>
          <cell r="CG98" t="str">
            <v/>
          </cell>
          <cell r="CH98" t="str">
            <v/>
          </cell>
          <cell r="CI98" t="str">
            <v/>
          </cell>
          <cell r="CJ98" t="str">
            <v/>
          </cell>
          <cell r="CK98" t="str">
            <v/>
          </cell>
          <cell r="CL98" t="str">
            <v/>
          </cell>
          <cell r="CM98" t="str">
            <v/>
          </cell>
          <cell r="CN98" t="str">
            <v/>
          </cell>
          <cell r="CO98" t="str">
            <v/>
          </cell>
          <cell r="CP98" t="str">
            <v/>
          </cell>
          <cell r="CQ98" t="str">
            <v/>
          </cell>
          <cell r="CR98" t="str">
            <v/>
          </cell>
          <cell r="CS98" t="str">
            <v/>
          </cell>
          <cell r="CT98" t="str">
            <v/>
          </cell>
          <cell r="CU98" t="str">
            <v/>
          </cell>
          <cell r="CV98" t="str">
            <v/>
          </cell>
          <cell r="CW98" t="str">
            <v/>
          </cell>
          <cell r="CX98" t="str">
            <v/>
          </cell>
          <cell r="CY98" t="str">
            <v/>
          </cell>
          <cell r="CZ98" t="str">
            <v/>
          </cell>
          <cell r="DA98" t="str">
            <v/>
          </cell>
          <cell r="DB98" t="str">
            <v/>
          </cell>
          <cell r="DC98" t="str">
            <v/>
          </cell>
          <cell r="DD98" t="str">
            <v/>
          </cell>
          <cell r="DE98" t="str">
            <v/>
          </cell>
          <cell r="DF98" t="str">
            <v/>
          </cell>
          <cell r="DG98" t="str">
            <v/>
          </cell>
          <cell r="DH98" t="str">
            <v/>
          </cell>
          <cell r="DI98" t="str">
            <v/>
          </cell>
          <cell r="DJ98" t="str">
            <v/>
          </cell>
          <cell r="DK98" t="str">
            <v/>
          </cell>
          <cell r="DL98" t="str">
            <v/>
          </cell>
          <cell r="DM98" t="str">
            <v/>
          </cell>
          <cell r="DN98" t="str">
            <v/>
          </cell>
          <cell r="DO98" t="str">
            <v/>
          </cell>
          <cell r="DP98" t="str">
            <v/>
          </cell>
          <cell r="DQ98" t="str">
            <v/>
          </cell>
          <cell r="DR98" t="str">
            <v/>
          </cell>
          <cell r="DS98" t="str">
            <v/>
          </cell>
          <cell r="DT98" t="str">
            <v/>
          </cell>
          <cell r="DU98" t="str">
            <v/>
          </cell>
          <cell r="DV98" t="str">
            <v/>
          </cell>
          <cell r="DW98" t="str">
            <v/>
          </cell>
          <cell r="DX98" t="str">
            <v/>
          </cell>
          <cell r="DY98" t="str">
            <v/>
          </cell>
          <cell r="DZ98" t="str">
            <v/>
          </cell>
          <cell r="EA98" t="str">
            <v/>
          </cell>
          <cell r="EB98" t="str">
            <v/>
          </cell>
          <cell r="EC98" t="str">
            <v/>
          </cell>
          <cell r="ED98" t="str">
            <v/>
          </cell>
          <cell r="EE98" t="str">
            <v/>
          </cell>
          <cell r="EF98" t="str">
            <v/>
          </cell>
          <cell r="EG98" t="str">
            <v/>
          </cell>
          <cell r="EH98" t="str">
            <v/>
          </cell>
          <cell r="EI98" t="str">
            <v/>
          </cell>
          <cell r="EJ98" t="str">
            <v/>
          </cell>
          <cell r="EK98" t="str">
            <v/>
          </cell>
          <cell r="EL98" t="str">
            <v/>
          </cell>
          <cell r="EM98" t="str">
            <v/>
          </cell>
          <cell r="EN98" t="str">
            <v/>
          </cell>
          <cell r="EO98" t="str">
            <v/>
          </cell>
          <cell r="EP98" t="str">
            <v/>
          </cell>
          <cell r="EQ98" t="str">
            <v/>
          </cell>
          <cell r="ER98" t="str">
            <v/>
          </cell>
          <cell r="ES98" t="str">
            <v/>
          </cell>
          <cell r="ET98" t="str">
            <v/>
          </cell>
          <cell r="EU98" t="str">
            <v/>
          </cell>
          <cell r="EV98" t="str">
            <v/>
          </cell>
          <cell r="EW98">
            <v>0</v>
          </cell>
          <cell r="EX98">
            <v>0</v>
          </cell>
          <cell r="EY98">
            <v>0</v>
          </cell>
          <cell r="EZ98">
            <v>0</v>
          </cell>
        </row>
        <row r="99">
          <cell r="A99" t="str">
            <v>PREP</v>
          </cell>
          <cell r="B99">
            <v>0</v>
          </cell>
          <cell r="C99">
            <v>0</v>
          </cell>
          <cell r="D99">
            <v>0</v>
          </cell>
          <cell r="E99">
            <v>0</v>
          </cell>
          <cell r="F99" t="str">
            <v>ANIMATION</v>
          </cell>
          <cell r="G99">
            <v>0</v>
          </cell>
          <cell r="H99">
            <v>0</v>
          </cell>
          <cell r="I99" t="str">
            <v>INK &amp; PAINT</v>
          </cell>
          <cell r="J99">
            <v>0</v>
          </cell>
          <cell r="K99">
            <v>0</v>
          </cell>
          <cell r="L99" t="str">
            <v>ALPHA</v>
          </cell>
          <cell r="M99">
            <v>0</v>
          </cell>
          <cell r="N99" t="str">
            <v>BETA</v>
          </cell>
          <cell r="O99">
            <v>0</v>
          </cell>
          <cell r="P99" t="str">
            <v>RTM</v>
          </cell>
          <cell r="Q99">
            <v>0</v>
          </cell>
          <cell r="R99" t="str">
            <v>STREET</v>
          </cell>
          <cell r="T99" t="str">
            <v>Prep Projection</v>
          </cell>
          <cell r="V99" t="str">
            <v xml:space="preserve">START </v>
          </cell>
          <cell r="W99" t="str">
            <v>END</v>
          </cell>
          <cell r="X99">
            <v>500</v>
          </cell>
          <cell r="Y99">
            <v>14</v>
          </cell>
          <cell r="Z99">
            <v>94.5</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t="str">
            <v/>
          </cell>
          <cell r="AZ99" t="str">
            <v/>
          </cell>
          <cell r="BA99" t="str">
            <v/>
          </cell>
          <cell r="BB99" t="str">
            <v/>
          </cell>
          <cell r="BC99" t="str">
            <v/>
          </cell>
          <cell r="BD99" t="str">
            <v/>
          </cell>
          <cell r="BE99" t="str">
            <v/>
          </cell>
          <cell r="BF99" t="str">
            <v/>
          </cell>
          <cell r="BG99" t="str">
            <v/>
          </cell>
          <cell r="BH99" t="str">
            <v/>
          </cell>
          <cell r="BJ99" t="str">
            <v/>
          </cell>
          <cell r="BK99" t="str">
            <v/>
          </cell>
          <cell r="BL99" t="str">
            <v/>
          </cell>
          <cell r="BM99" t="str">
            <v/>
          </cell>
          <cell r="BN99" t="str">
            <v/>
          </cell>
          <cell r="BO99" t="str">
            <v/>
          </cell>
          <cell r="BP99" t="str">
            <v/>
          </cell>
          <cell r="BQ99" t="str">
            <v/>
          </cell>
          <cell r="BR99" t="str">
            <v/>
          </cell>
          <cell r="BS99" t="str">
            <v/>
          </cell>
          <cell r="BT99" t="str">
            <v/>
          </cell>
          <cell r="BU99" t="str">
            <v/>
          </cell>
          <cell r="BV99" t="str">
            <v/>
          </cell>
          <cell r="BW99" t="str">
            <v/>
          </cell>
          <cell r="BX99" t="str">
            <v/>
          </cell>
          <cell r="BY99" t="str">
            <v/>
          </cell>
          <cell r="BZ99" t="str">
            <v/>
          </cell>
          <cell r="CA99" t="str">
            <v/>
          </cell>
          <cell r="CB99" t="str">
            <v/>
          </cell>
          <cell r="CC99" t="str">
            <v/>
          </cell>
          <cell r="CD99" t="str">
            <v/>
          </cell>
          <cell r="CE99" t="str">
            <v/>
          </cell>
          <cell r="CF99" t="str">
            <v/>
          </cell>
          <cell r="CG99" t="str">
            <v/>
          </cell>
          <cell r="CH99" t="str">
            <v/>
          </cell>
          <cell r="CI99" t="str">
            <v/>
          </cell>
          <cell r="CJ99" t="str">
            <v/>
          </cell>
          <cell r="CK99" t="str">
            <v/>
          </cell>
          <cell r="CL99" t="str">
            <v/>
          </cell>
          <cell r="CM99" t="str">
            <v/>
          </cell>
          <cell r="CN99" t="str">
            <v/>
          </cell>
          <cell r="CO99" t="str">
            <v/>
          </cell>
          <cell r="CP99" t="str">
            <v/>
          </cell>
          <cell r="CQ99" t="str">
            <v/>
          </cell>
          <cell r="CR99" t="str">
            <v/>
          </cell>
          <cell r="CS99" t="str">
            <v/>
          </cell>
          <cell r="CT99" t="str">
            <v/>
          </cell>
          <cell r="CU99" t="str">
            <v/>
          </cell>
          <cell r="CV99" t="str">
            <v/>
          </cell>
          <cell r="CW99" t="str">
            <v/>
          </cell>
          <cell r="CX99" t="str">
            <v/>
          </cell>
          <cell r="CY99" t="str">
            <v/>
          </cell>
          <cell r="CZ99" t="str">
            <v/>
          </cell>
          <cell r="DA99" t="str">
            <v/>
          </cell>
          <cell r="DB99" t="str">
            <v/>
          </cell>
          <cell r="DC99" t="str">
            <v/>
          </cell>
          <cell r="DD99" t="str">
            <v/>
          </cell>
          <cell r="DE99" t="str">
            <v/>
          </cell>
          <cell r="DF99" t="str">
            <v/>
          </cell>
          <cell r="DG99" t="str">
            <v/>
          </cell>
          <cell r="DH99" t="str">
            <v/>
          </cell>
          <cell r="DI99" t="str">
            <v/>
          </cell>
          <cell r="DJ99" t="str">
            <v/>
          </cell>
          <cell r="DK99" t="str">
            <v/>
          </cell>
          <cell r="DL99" t="str">
            <v/>
          </cell>
          <cell r="DM99" t="str">
            <v/>
          </cell>
          <cell r="DN99" t="str">
            <v/>
          </cell>
          <cell r="DO99" t="str">
            <v/>
          </cell>
          <cell r="DP99" t="str">
            <v/>
          </cell>
          <cell r="DQ99" t="str">
            <v/>
          </cell>
          <cell r="DR99" t="str">
            <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J99" t="str">
            <v/>
          </cell>
          <cell r="EK99" t="str">
            <v/>
          </cell>
          <cell r="EL99" t="str">
            <v/>
          </cell>
          <cell r="EM99" t="str">
            <v/>
          </cell>
          <cell r="EN99" t="str">
            <v/>
          </cell>
          <cell r="EO99" t="str">
            <v/>
          </cell>
          <cell r="EP99" t="str">
            <v/>
          </cell>
          <cell r="EQ99" t="str">
            <v/>
          </cell>
          <cell r="ER99" t="str">
            <v/>
          </cell>
          <cell r="ES99" t="str">
            <v/>
          </cell>
          <cell r="ET99" t="str">
            <v/>
          </cell>
          <cell r="EU99" t="str">
            <v/>
          </cell>
          <cell r="EV99" t="str">
            <v/>
          </cell>
          <cell r="EW99">
            <v>0</v>
          </cell>
          <cell r="EX99">
            <v>0</v>
          </cell>
          <cell r="EY99">
            <v>0</v>
          </cell>
          <cell r="EZ99">
            <v>0</v>
          </cell>
        </row>
        <row r="100">
          <cell r="A100" t="str">
            <v>PREP</v>
          </cell>
          <cell r="B100">
            <v>0</v>
          </cell>
          <cell r="C100">
            <v>0</v>
          </cell>
          <cell r="D100">
            <v>0</v>
          </cell>
          <cell r="E100">
            <v>0</v>
          </cell>
          <cell r="F100" t="str">
            <v>ANIMATION</v>
          </cell>
          <cell r="G100">
            <v>0</v>
          </cell>
          <cell r="H100">
            <v>0</v>
          </cell>
          <cell r="I100" t="str">
            <v>INK &amp; PAINT</v>
          </cell>
          <cell r="J100">
            <v>0</v>
          </cell>
          <cell r="K100">
            <v>0</v>
          </cell>
          <cell r="L100" t="str">
            <v>ALPHA</v>
          </cell>
          <cell r="M100">
            <v>0</v>
          </cell>
          <cell r="N100" t="str">
            <v>BETA</v>
          </cell>
          <cell r="O100">
            <v>0</v>
          </cell>
          <cell r="P100" t="str">
            <v>RTM</v>
          </cell>
          <cell r="Q100">
            <v>0</v>
          </cell>
          <cell r="R100" t="str">
            <v>STREET</v>
          </cell>
          <cell r="S100" t="str">
            <v>PRODUCTION TO DATE</v>
          </cell>
          <cell r="T100" t="str">
            <v>Prep Projection</v>
          </cell>
          <cell r="V100">
            <v>35636</v>
          </cell>
          <cell r="W100">
            <v>35721.4</v>
          </cell>
          <cell r="X100">
            <v>500</v>
          </cell>
          <cell r="Y100">
            <v>12</v>
          </cell>
          <cell r="Z100">
            <v>85.399999999999991</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t="str">
            <v/>
          </cell>
          <cell r="AZ100" t="str">
            <v/>
          </cell>
          <cell r="BA100" t="str">
            <v/>
          </cell>
          <cell r="BB100" t="str">
            <v/>
          </cell>
          <cell r="BC100" t="str">
            <v/>
          </cell>
          <cell r="BD100" t="str">
            <v/>
          </cell>
          <cell r="BE100" t="str">
            <v/>
          </cell>
          <cell r="BF100" t="str">
            <v/>
          </cell>
          <cell r="BG100" t="str">
            <v/>
          </cell>
          <cell r="BH100" t="str">
            <v/>
          </cell>
          <cell r="BJ100" t="str">
            <v/>
          </cell>
          <cell r="BK100" t="str">
            <v/>
          </cell>
          <cell r="BL100" t="str">
            <v/>
          </cell>
          <cell r="BM100" t="str">
            <v/>
          </cell>
          <cell r="BN100" t="str">
            <v/>
          </cell>
          <cell r="BO100" t="str">
            <v/>
          </cell>
          <cell r="BP100" t="str">
            <v/>
          </cell>
          <cell r="BQ100" t="str">
            <v/>
          </cell>
          <cell r="BR100" t="str">
            <v/>
          </cell>
          <cell r="BS100" t="str">
            <v/>
          </cell>
          <cell r="BT100" t="str">
            <v/>
          </cell>
          <cell r="BU100" t="str">
            <v/>
          </cell>
          <cell r="BV100" t="str">
            <v/>
          </cell>
          <cell r="BW100" t="str">
            <v/>
          </cell>
          <cell r="BX100" t="str">
            <v/>
          </cell>
          <cell r="BY100" t="str">
            <v/>
          </cell>
          <cell r="BZ100" t="str">
            <v/>
          </cell>
          <cell r="CA100" t="str">
            <v/>
          </cell>
          <cell r="CB100" t="str">
            <v/>
          </cell>
          <cell r="CC100" t="str">
            <v/>
          </cell>
          <cell r="CD100" t="str">
            <v/>
          </cell>
          <cell r="CE100" t="str">
            <v/>
          </cell>
          <cell r="CF100" t="str">
            <v/>
          </cell>
          <cell r="CG100" t="str">
            <v/>
          </cell>
          <cell r="CH100" t="str">
            <v/>
          </cell>
          <cell r="CI100" t="str">
            <v/>
          </cell>
          <cell r="CJ100" t="str">
            <v/>
          </cell>
          <cell r="CK100" t="str">
            <v/>
          </cell>
          <cell r="CL100" t="str">
            <v/>
          </cell>
          <cell r="CM100" t="str">
            <v/>
          </cell>
          <cell r="CN100" t="str">
            <v/>
          </cell>
          <cell r="CO100" t="str">
            <v/>
          </cell>
          <cell r="CP100" t="str">
            <v/>
          </cell>
          <cell r="CQ100" t="str">
            <v/>
          </cell>
          <cell r="CR100" t="str">
            <v/>
          </cell>
          <cell r="CS100" t="str">
            <v/>
          </cell>
          <cell r="CT100" t="str">
            <v/>
          </cell>
          <cell r="CU100" t="str">
            <v/>
          </cell>
          <cell r="CV100" t="str">
            <v/>
          </cell>
          <cell r="CW100" t="str">
            <v/>
          </cell>
          <cell r="CX100" t="str">
            <v/>
          </cell>
          <cell r="CY100" t="str">
            <v/>
          </cell>
          <cell r="CZ100" t="str">
            <v/>
          </cell>
          <cell r="DA100" t="str">
            <v/>
          </cell>
          <cell r="DB100" t="str">
            <v/>
          </cell>
          <cell r="DC100" t="str">
            <v/>
          </cell>
          <cell r="DD100" t="str">
            <v/>
          </cell>
          <cell r="DE100" t="str">
            <v/>
          </cell>
          <cell r="DF100" t="str">
            <v/>
          </cell>
          <cell r="DG100" t="str">
            <v/>
          </cell>
          <cell r="DH100" t="str">
            <v/>
          </cell>
          <cell r="DI100" t="str">
            <v/>
          </cell>
          <cell r="DJ100" t="str">
            <v/>
          </cell>
          <cell r="DK100" t="str">
            <v/>
          </cell>
          <cell r="DL100" t="str">
            <v/>
          </cell>
          <cell r="DM100" t="str">
            <v/>
          </cell>
          <cell r="DN100" t="str">
            <v/>
          </cell>
          <cell r="DO100" t="str">
            <v/>
          </cell>
          <cell r="DP100" t="str">
            <v/>
          </cell>
          <cell r="DQ100" t="str">
            <v/>
          </cell>
          <cell r="DR100" t="str">
            <v/>
          </cell>
          <cell r="DS100" t="str">
            <v/>
          </cell>
          <cell r="DT100" t="str">
            <v/>
          </cell>
          <cell r="DU100" t="str">
            <v/>
          </cell>
          <cell r="DV100" t="str">
            <v/>
          </cell>
          <cell r="DW100" t="str">
            <v/>
          </cell>
          <cell r="DX100" t="str">
            <v/>
          </cell>
          <cell r="DY100" t="str">
            <v/>
          </cell>
          <cell r="DZ100" t="str">
            <v/>
          </cell>
          <cell r="EA100" t="str">
            <v/>
          </cell>
          <cell r="EB100" t="str">
            <v/>
          </cell>
          <cell r="EC100" t="str">
            <v/>
          </cell>
          <cell r="ED100" t="str">
            <v/>
          </cell>
          <cell r="EE100" t="str">
            <v/>
          </cell>
          <cell r="EF100" t="str">
            <v/>
          </cell>
          <cell r="EG100" t="str">
            <v/>
          </cell>
          <cell r="EH100" t="str">
            <v/>
          </cell>
          <cell r="EI100" t="str">
            <v/>
          </cell>
          <cell r="EJ100" t="str">
            <v/>
          </cell>
          <cell r="EK100" t="str">
            <v/>
          </cell>
          <cell r="EL100" t="str">
            <v/>
          </cell>
          <cell r="EM100" t="str">
            <v/>
          </cell>
          <cell r="EN100" t="str">
            <v/>
          </cell>
          <cell r="EO100" t="str">
            <v/>
          </cell>
          <cell r="EP100" t="str">
            <v/>
          </cell>
          <cell r="EQ100" t="str">
            <v/>
          </cell>
          <cell r="ER100" t="str">
            <v/>
          </cell>
          <cell r="ES100" t="str">
            <v/>
          </cell>
          <cell r="ET100" t="str">
            <v/>
          </cell>
          <cell r="EU100" t="str">
            <v/>
          </cell>
          <cell r="EV100" t="str">
            <v/>
          </cell>
          <cell r="EW100">
            <v>0</v>
          </cell>
          <cell r="EX100">
            <v>0</v>
          </cell>
          <cell r="EY100">
            <v>0</v>
          </cell>
          <cell r="EZ100">
            <v>0</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C110">
            <v>0</v>
          </cell>
          <cell r="D110">
            <v>0</v>
          </cell>
          <cell r="E110">
            <v>0</v>
          </cell>
          <cell r="F110" t="str">
            <v>Wks</v>
          </cell>
          <cell r="G110" t="str">
            <v>Days</v>
          </cell>
          <cell r="H110" t="str">
            <v>Frames</v>
          </cell>
          <cell r="I110" t="str">
            <v>Wks</v>
          </cell>
          <cell r="J110" t="str">
            <v>Days</v>
          </cell>
          <cell r="K110">
            <v>0</v>
          </cell>
          <cell r="L110">
            <v>0</v>
          </cell>
          <cell r="M110">
            <v>0</v>
          </cell>
          <cell r="N110">
            <v>0</v>
          </cell>
          <cell r="O110">
            <v>0</v>
          </cell>
          <cell r="P110">
            <v>0</v>
          </cell>
          <cell r="Q110">
            <v>0</v>
          </cell>
          <cell r="R110" t="str">
            <v/>
          </cell>
          <cell r="T110" t="str">
            <v>Animation Projection</v>
          </cell>
          <cell r="V110">
            <v>35718</v>
          </cell>
          <cell r="W110">
            <v>35814</v>
          </cell>
          <cell r="X110">
            <v>750</v>
          </cell>
          <cell r="Y110">
            <v>11</v>
          </cell>
          <cell r="Z110">
            <v>83.666666666666671</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cell r="AR110" t="str">
            <v/>
          </cell>
          <cell r="AS110" t="str">
            <v/>
          </cell>
          <cell r="AT110" t="str">
            <v/>
          </cell>
          <cell r="AU110" t="str">
            <v/>
          </cell>
          <cell r="AV110" t="str">
            <v/>
          </cell>
          <cell r="AW110" t="str">
            <v/>
          </cell>
          <cell r="AX110" t="str">
            <v/>
          </cell>
          <cell r="AY110">
            <v>0</v>
          </cell>
          <cell r="AZ110">
            <v>0</v>
          </cell>
          <cell r="BA110">
            <v>0</v>
          </cell>
          <cell r="BB110">
            <v>187.5</v>
          </cell>
          <cell r="BC110">
            <v>375</v>
          </cell>
          <cell r="BD110">
            <v>562.5</v>
          </cell>
          <cell r="BE110">
            <v>500</v>
          </cell>
          <cell r="BF110">
            <v>500</v>
          </cell>
          <cell r="BG110">
            <v>500</v>
          </cell>
          <cell r="BH110">
            <v>500</v>
          </cell>
          <cell r="BK110">
            <v>500</v>
          </cell>
          <cell r="BL110" t="str">
            <v/>
          </cell>
          <cell r="BM110" t="str">
            <v/>
          </cell>
          <cell r="BN110" t="str">
            <v/>
          </cell>
          <cell r="BO110" t="str">
            <v/>
          </cell>
          <cell r="BP110" t="str">
            <v/>
          </cell>
          <cell r="BQ110" t="str">
            <v/>
          </cell>
          <cell r="BR110" t="str">
            <v/>
          </cell>
          <cell r="BS110" t="str">
            <v/>
          </cell>
          <cell r="BT110" t="str">
            <v/>
          </cell>
          <cell r="BU110" t="str">
            <v/>
          </cell>
          <cell r="BV110" t="str">
            <v/>
          </cell>
          <cell r="BW110" t="str">
            <v/>
          </cell>
          <cell r="BX110" t="str">
            <v/>
          </cell>
          <cell r="BY110" t="str">
            <v/>
          </cell>
          <cell r="BZ110" t="str">
            <v/>
          </cell>
          <cell r="CA110" t="str">
            <v/>
          </cell>
          <cell r="CB110" t="str">
            <v/>
          </cell>
          <cell r="CC110" t="str">
            <v/>
          </cell>
          <cell r="CD110" t="str">
            <v/>
          </cell>
          <cell r="CE110" t="str">
            <v/>
          </cell>
          <cell r="CF110" t="str">
            <v/>
          </cell>
          <cell r="CG110" t="str">
            <v/>
          </cell>
          <cell r="CH110" t="str">
            <v/>
          </cell>
          <cell r="CI110" t="str">
            <v/>
          </cell>
          <cell r="CJ110" t="str">
            <v/>
          </cell>
          <cell r="CK110" t="str">
            <v/>
          </cell>
          <cell r="CL110" t="str">
            <v/>
          </cell>
          <cell r="CM110" t="str">
            <v/>
          </cell>
          <cell r="CN110" t="str">
            <v/>
          </cell>
          <cell r="CO110" t="str">
            <v/>
          </cell>
          <cell r="CP110" t="str">
            <v/>
          </cell>
          <cell r="CQ110" t="str">
            <v/>
          </cell>
          <cell r="CR110" t="str">
            <v/>
          </cell>
          <cell r="CS110" t="str">
            <v/>
          </cell>
          <cell r="CT110" t="str">
            <v/>
          </cell>
          <cell r="CU110" t="str">
            <v/>
          </cell>
          <cell r="CV110" t="str">
            <v/>
          </cell>
          <cell r="CW110" t="str">
            <v/>
          </cell>
          <cell r="CX110" t="str">
            <v/>
          </cell>
          <cell r="CY110" t="str">
            <v/>
          </cell>
          <cell r="CZ110" t="str">
            <v/>
          </cell>
          <cell r="DA110" t="str">
            <v/>
          </cell>
          <cell r="DB110" t="str">
            <v/>
          </cell>
          <cell r="DC110" t="str">
            <v/>
          </cell>
          <cell r="DD110" t="str">
            <v/>
          </cell>
          <cell r="DE110" t="str">
            <v/>
          </cell>
          <cell r="DF110" t="str">
            <v/>
          </cell>
          <cell r="DG110" t="str">
            <v/>
          </cell>
          <cell r="DH110" t="str">
            <v/>
          </cell>
          <cell r="DI110" t="str">
            <v/>
          </cell>
          <cell r="DJ110" t="str">
            <v/>
          </cell>
          <cell r="DK110" t="str">
            <v/>
          </cell>
          <cell r="DL110" t="str">
            <v/>
          </cell>
          <cell r="DM110" t="str">
            <v/>
          </cell>
          <cell r="DN110" t="str">
            <v/>
          </cell>
          <cell r="DO110" t="str">
            <v/>
          </cell>
          <cell r="DP110" t="str">
            <v/>
          </cell>
          <cell r="DQ110" t="str">
            <v/>
          </cell>
          <cell r="DR110" t="str">
            <v/>
          </cell>
          <cell r="DS110" t="str">
            <v/>
          </cell>
          <cell r="DT110" t="str">
            <v/>
          </cell>
          <cell r="DU110" t="str">
            <v/>
          </cell>
          <cell r="DV110" t="str">
            <v/>
          </cell>
          <cell r="DW110" t="str">
            <v/>
          </cell>
          <cell r="DX110" t="str">
            <v/>
          </cell>
          <cell r="DY110" t="str">
            <v/>
          </cell>
          <cell r="DZ110" t="str">
            <v/>
          </cell>
          <cell r="EA110" t="str">
            <v/>
          </cell>
          <cell r="EB110" t="str">
            <v/>
          </cell>
          <cell r="EC110" t="str">
            <v/>
          </cell>
          <cell r="ED110" t="str">
            <v/>
          </cell>
          <cell r="EE110" t="str">
            <v/>
          </cell>
          <cell r="EF110" t="str">
            <v/>
          </cell>
          <cell r="EG110" t="str">
            <v/>
          </cell>
          <cell r="EH110" t="str">
            <v/>
          </cell>
          <cell r="EI110" t="str">
            <v/>
          </cell>
          <cell r="EJ110" t="str">
            <v/>
          </cell>
          <cell r="EK110" t="str">
            <v/>
          </cell>
          <cell r="EL110" t="str">
            <v/>
          </cell>
          <cell r="EM110" t="str">
            <v/>
          </cell>
          <cell r="EN110" t="str">
            <v/>
          </cell>
          <cell r="EO110" t="str">
            <v/>
          </cell>
          <cell r="EP110" t="str">
            <v/>
          </cell>
          <cell r="EQ110" t="str">
            <v/>
          </cell>
          <cell r="ER110" t="str">
            <v/>
          </cell>
          <cell r="ES110" t="str">
            <v/>
          </cell>
          <cell r="ET110" t="str">
            <v/>
          </cell>
          <cell r="EU110" t="str">
            <v/>
          </cell>
          <cell r="EV110" t="str">
            <v/>
          </cell>
          <cell r="EW110">
            <v>0</v>
          </cell>
          <cell r="EX110">
            <v>0</v>
          </cell>
          <cell r="EY110">
            <v>0</v>
          </cell>
          <cell r="EZ110">
            <v>0</v>
          </cell>
        </row>
        <row r="111">
          <cell r="A111" t="str">
            <v>Wks</v>
          </cell>
          <cell r="B111" t="str">
            <v>Days</v>
          </cell>
          <cell r="C111">
            <v>0</v>
          </cell>
          <cell r="D111">
            <v>0</v>
          </cell>
          <cell r="E111">
            <v>0</v>
          </cell>
          <cell r="F111" t="str">
            <v>Wks</v>
          </cell>
          <cell r="G111" t="str">
            <v>Days</v>
          </cell>
          <cell r="H111" t="str">
            <v>Frames</v>
          </cell>
          <cell r="I111" t="str">
            <v>Wks</v>
          </cell>
          <cell r="J111" t="str">
            <v>Days</v>
          </cell>
          <cell r="K111">
            <v>21</v>
          </cell>
          <cell r="L111">
            <v>0</v>
          </cell>
          <cell r="M111">
            <v>29</v>
          </cell>
          <cell r="N111">
            <v>0</v>
          </cell>
          <cell r="O111">
            <v>29</v>
          </cell>
          <cell r="P111">
            <v>0</v>
          </cell>
          <cell r="Q111">
            <v>29</v>
          </cell>
          <cell r="R111" t="str">
            <v/>
          </cell>
          <cell r="T111" t="str">
            <v>Animation Projection</v>
          </cell>
          <cell r="V111">
            <v>35718</v>
          </cell>
          <cell r="W111">
            <v>35814</v>
          </cell>
          <cell r="X111">
            <v>750</v>
          </cell>
          <cell r="Y111">
            <v>11</v>
          </cell>
          <cell r="Z111">
            <v>77.599999999999994</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cell r="AR111" t="str">
            <v/>
          </cell>
          <cell r="AS111" t="str">
            <v/>
          </cell>
          <cell r="AT111" t="str">
            <v/>
          </cell>
          <cell r="AU111" t="str">
            <v/>
          </cell>
          <cell r="AV111" t="str">
            <v/>
          </cell>
          <cell r="AW111" t="str">
            <v/>
          </cell>
          <cell r="AX111" t="str">
            <v/>
          </cell>
          <cell r="AY111">
            <v>0</v>
          </cell>
          <cell r="AZ111">
            <v>0</v>
          </cell>
          <cell r="BA111">
            <v>0</v>
          </cell>
          <cell r="BB111">
            <v>187.5</v>
          </cell>
          <cell r="BC111">
            <v>375</v>
          </cell>
          <cell r="BD111">
            <v>562.5</v>
          </cell>
          <cell r="BE111">
            <v>500</v>
          </cell>
          <cell r="BF111">
            <v>500</v>
          </cell>
          <cell r="BG111">
            <v>500</v>
          </cell>
          <cell r="BH111">
            <v>500</v>
          </cell>
          <cell r="BK111">
            <v>500</v>
          </cell>
          <cell r="BL111" t="str">
            <v/>
          </cell>
          <cell r="BM111" t="str">
            <v/>
          </cell>
          <cell r="BN111" t="str">
            <v/>
          </cell>
          <cell r="BO111" t="str">
            <v/>
          </cell>
          <cell r="BP111" t="str">
            <v/>
          </cell>
          <cell r="BQ111" t="str">
            <v/>
          </cell>
          <cell r="BR111" t="str">
            <v/>
          </cell>
          <cell r="BS111" t="str">
            <v/>
          </cell>
          <cell r="BT111" t="str">
            <v/>
          </cell>
          <cell r="BU111" t="str">
            <v/>
          </cell>
          <cell r="BV111" t="str">
            <v/>
          </cell>
          <cell r="BW111" t="str">
            <v/>
          </cell>
          <cell r="BX111" t="str">
            <v/>
          </cell>
          <cell r="BY111" t="str">
            <v/>
          </cell>
          <cell r="BZ111" t="str">
            <v/>
          </cell>
          <cell r="CA111" t="str">
            <v/>
          </cell>
          <cell r="CB111" t="str">
            <v/>
          </cell>
          <cell r="CC111" t="str">
            <v/>
          </cell>
          <cell r="CD111" t="str">
            <v/>
          </cell>
          <cell r="CE111" t="str">
            <v/>
          </cell>
          <cell r="CF111" t="str">
            <v/>
          </cell>
          <cell r="CG111" t="str">
            <v/>
          </cell>
          <cell r="CH111" t="str">
            <v/>
          </cell>
          <cell r="CI111" t="str">
            <v/>
          </cell>
          <cell r="CJ111" t="str">
            <v/>
          </cell>
          <cell r="CK111" t="str">
            <v/>
          </cell>
          <cell r="CL111" t="str">
            <v/>
          </cell>
          <cell r="CM111" t="str">
            <v/>
          </cell>
          <cell r="CN111" t="str">
            <v/>
          </cell>
          <cell r="CO111" t="str">
            <v/>
          </cell>
          <cell r="CP111" t="str">
            <v/>
          </cell>
          <cell r="CQ111" t="str">
            <v/>
          </cell>
          <cell r="CR111" t="str">
            <v/>
          </cell>
          <cell r="CS111" t="str">
            <v/>
          </cell>
          <cell r="CT111" t="str">
            <v/>
          </cell>
          <cell r="CU111" t="str">
            <v/>
          </cell>
          <cell r="CV111" t="str">
            <v/>
          </cell>
          <cell r="CW111" t="str">
            <v/>
          </cell>
          <cell r="CX111" t="str">
            <v/>
          </cell>
          <cell r="CY111" t="str">
            <v/>
          </cell>
          <cell r="CZ111" t="str">
            <v/>
          </cell>
          <cell r="DA111" t="str">
            <v/>
          </cell>
          <cell r="DB111" t="str">
            <v/>
          </cell>
          <cell r="DC111" t="str">
            <v/>
          </cell>
          <cell r="DD111" t="str">
            <v/>
          </cell>
          <cell r="DE111" t="str">
            <v/>
          </cell>
          <cell r="DF111" t="str">
            <v/>
          </cell>
          <cell r="DG111" t="str">
            <v/>
          </cell>
          <cell r="DH111" t="str">
            <v/>
          </cell>
          <cell r="DI111" t="str">
            <v/>
          </cell>
          <cell r="DJ111" t="str">
            <v/>
          </cell>
          <cell r="DK111" t="str">
            <v/>
          </cell>
          <cell r="DL111" t="str">
            <v/>
          </cell>
          <cell r="DM111" t="str">
            <v/>
          </cell>
          <cell r="DN111" t="str">
            <v/>
          </cell>
          <cell r="DO111" t="str">
            <v/>
          </cell>
          <cell r="DP111" t="str">
            <v/>
          </cell>
          <cell r="DQ111" t="str">
            <v/>
          </cell>
          <cell r="DR111" t="str">
            <v/>
          </cell>
          <cell r="DS111" t="str">
            <v/>
          </cell>
          <cell r="DT111" t="str">
            <v/>
          </cell>
          <cell r="DU111" t="str">
            <v/>
          </cell>
          <cell r="DV111" t="str">
            <v/>
          </cell>
          <cell r="DW111" t="str">
            <v/>
          </cell>
          <cell r="DX111" t="str">
            <v/>
          </cell>
          <cell r="DY111" t="str">
            <v/>
          </cell>
          <cell r="DZ111" t="str">
            <v/>
          </cell>
          <cell r="EA111" t="str">
            <v/>
          </cell>
          <cell r="EB111" t="str">
            <v/>
          </cell>
          <cell r="EC111" t="str">
            <v/>
          </cell>
          <cell r="ED111" t="str">
            <v/>
          </cell>
          <cell r="EE111" t="str">
            <v/>
          </cell>
          <cell r="EF111" t="str">
            <v/>
          </cell>
          <cell r="EG111" t="str">
            <v/>
          </cell>
          <cell r="EH111" t="str">
            <v/>
          </cell>
          <cell r="EI111" t="str">
            <v/>
          </cell>
          <cell r="EJ111" t="str">
            <v/>
          </cell>
          <cell r="EK111" t="str">
            <v/>
          </cell>
          <cell r="EL111" t="str">
            <v/>
          </cell>
          <cell r="EM111" t="str">
            <v/>
          </cell>
          <cell r="EN111" t="str">
            <v/>
          </cell>
          <cell r="EO111" t="str">
            <v/>
          </cell>
          <cell r="EP111" t="str">
            <v/>
          </cell>
          <cell r="EQ111" t="str">
            <v/>
          </cell>
          <cell r="ER111" t="str">
            <v/>
          </cell>
          <cell r="ES111" t="str">
            <v/>
          </cell>
          <cell r="ET111" t="str">
            <v/>
          </cell>
          <cell r="EU111" t="str">
            <v/>
          </cell>
          <cell r="EV111" t="str">
            <v/>
          </cell>
          <cell r="EW111">
            <v>0</v>
          </cell>
          <cell r="EX111">
            <v>0</v>
          </cell>
          <cell r="EY111">
            <v>0</v>
          </cell>
          <cell r="EZ111">
            <v>0</v>
          </cell>
        </row>
        <row r="112">
          <cell r="A112">
            <v>10.199999999999999</v>
          </cell>
          <cell r="B112">
            <v>85.399999999999991</v>
          </cell>
          <cell r="C112">
            <v>0</v>
          </cell>
          <cell r="D112">
            <v>0</v>
          </cell>
          <cell r="E112">
            <v>0</v>
          </cell>
          <cell r="F112">
            <v>6.8</v>
          </cell>
          <cell r="G112">
            <v>77.599999999999994</v>
          </cell>
          <cell r="H112">
            <v>5100</v>
          </cell>
          <cell r="I112">
            <v>5.666666666666667</v>
          </cell>
          <cell r="J112">
            <v>53.666666666666671</v>
          </cell>
          <cell r="K112">
            <v>21</v>
          </cell>
          <cell r="L112">
            <v>0</v>
          </cell>
          <cell r="M112">
            <v>29</v>
          </cell>
          <cell r="N112">
            <v>0</v>
          </cell>
          <cell r="O112">
            <v>29</v>
          </cell>
          <cell r="P112">
            <v>0</v>
          </cell>
          <cell r="Q112">
            <v>29</v>
          </cell>
          <cell r="R112">
            <v>35961</v>
          </cell>
          <cell r="T112" t="str">
            <v>Ink &amp; Paint Projection</v>
          </cell>
          <cell r="V112">
            <v>35774.333333333336</v>
          </cell>
          <cell r="W112">
            <v>35828</v>
          </cell>
          <cell r="X112">
            <v>900</v>
          </cell>
          <cell r="Y112">
            <v>5</v>
          </cell>
          <cell r="Z112">
            <v>53.666666666666671</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cell r="AR112" t="str">
            <v/>
          </cell>
          <cell r="AS112" t="str">
            <v/>
          </cell>
          <cell r="AT112" t="str">
            <v/>
          </cell>
          <cell r="AU112" t="str">
            <v/>
          </cell>
          <cell r="AV112" t="str">
            <v/>
          </cell>
          <cell r="AW112" t="str">
            <v/>
          </cell>
          <cell r="AX112" t="str">
            <v/>
          </cell>
          <cell r="AY112" t="str">
            <v/>
          </cell>
          <cell r="AZ112" t="str">
            <v/>
          </cell>
          <cell r="BA112" t="str">
            <v/>
          </cell>
          <cell r="BB112" t="str">
            <v/>
          </cell>
          <cell r="BC112" t="str">
            <v/>
          </cell>
          <cell r="BD112" t="str">
            <v/>
          </cell>
          <cell r="BE112" t="str">
            <v/>
          </cell>
          <cell r="BF112" t="str">
            <v/>
          </cell>
          <cell r="BG112">
            <v>225</v>
          </cell>
          <cell r="BH112">
            <v>450</v>
          </cell>
          <cell r="BK112">
            <v>900</v>
          </cell>
          <cell r="BL112">
            <v>900</v>
          </cell>
          <cell r="BM112">
            <v>900</v>
          </cell>
          <cell r="BN112" t="str">
            <v/>
          </cell>
          <cell r="BO112" t="str">
            <v/>
          </cell>
          <cell r="BP112" t="str">
            <v/>
          </cell>
          <cell r="BQ112" t="str">
            <v/>
          </cell>
          <cell r="BR112" t="str">
            <v/>
          </cell>
          <cell r="BS112" t="str">
            <v/>
          </cell>
          <cell r="BT112" t="str">
            <v/>
          </cell>
          <cell r="BU112" t="str">
            <v/>
          </cell>
          <cell r="BV112" t="str">
            <v/>
          </cell>
          <cell r="BW112" t="str">
            <v/>
          </cell>
          <cell r="BX112" t="str">
            <v/>
          </cell>
          <cell r="BY112" t="str">
            <v/>
          </cell>
          <cell r="BZ112" t="str">
            <v/>
          </cell>
          <cell r="CA112" t="str">
            <v/>
          </cell>
          <cell r="CB112" t="str">
            <v/>
          </cell>
          <cell r="CC112" t="str">
            <v/>
          </cell>
          <cell r="CD112" t="str">
            <v/>
          </cell>
          <cell r="CE112" t="str">
            <v/>
          </cell>
          <cell r="CF112" t="str">
            <v/>
          </cell>
          <cell r="CG112" t="str">
            <v/>
          </cell>
          <cell r="CH112" t="str">
            <v/>
          </cell>
          <cell r="CI112" t="str">
            <v/>
          </cell>
          <cell r="CJ112" t="str">
            <v/>
          </cell>
          <cell r="CK112" t="str">
            <v/>
          </cell>
          <cell r="CL112" t="str">
            <v/>
          </cell>
          <cell r="CM112" t="str">
            <v/>
          </cell>
          <cell r="CN112" t="str">
            <v/>
          </cell>
          <cell r="CO112" t="str">
            <v/>
          </cell>
          <cell r="CP112" t="str">
            <v/>
          </cell>
          <cell r="CQ112" t="str">
            <v/>
          </cell>
          <cell r="CR112" t="str">
            <v/>
          </cell>
          <cell r="CS112" t="str">
            <v/>
          </cell>
          <cell r="CT112" t="str">
            <v/>
          </cell>
          <cell r="CU112" t="str">
            <v/>
          </cell>
          <cell r="CV112" t="str">
            <v/>
          </cell>
          <cell r="CW112" t="str">
            <v/>
          </cell>
          <cell r="CX112" t="str">
            <v/>
          </cell>
          <cell r="CY112" t="str">
            <v/>
          </cell>
          <cell r="CZ112" t="str">
            <v/>
          </cell>
          <cell r="DA112" t="str">
            <v/>
          </cell>
          <cell r="DB112" t="str">
            <v/>
          </cell>
          <cell r="DC112" t="str">
            <v/>
          </cell>
          <cell r="DD112" t="str">
            <v/>
          </cell>
          <cell r="DE112" t="str">
            <v/>
          </cell>
          <cell r="DF112" t="str">
            <v/>
          </cell>
          <cell r="DG112" t="str">
            <v/>
          </cell>
          <cell r="DH112" t="str">
            <v/>
          </cell>
          <cell r="DI112" t="str">
            <v/>
          </cell>
          <cell r="DJ112" t="str">
            <v/>
          </cell>
          <cell r="DK112" t="str">
            <v/>
          </cell>
          <cell r="DL112" t="str">
            <v/>
          </cell>
          <cell r="DM112" t="str">
            <v/>
          </cell>
          <cell r="DN112" t="str">
            <v/>
          </cell>
          <cell r="DO112" t="str">
            <v/>
          </cell>
          <cell r="DP112" t="str">
            <v/>
          </cell>
          <cell r="DQ112" t="str">
            <v/>
          </cell>
          <cell r="DR112" t="str">
            <v/>
          </cell>
          <cell r="DS112" t="str">
            <v/>
          </cell>
          <cell r="DT112" t="str">
            <v/>
          </cell>
          <cell r="DU112" t="str">
            <v/>
          </cell>
          <cell r="DV112" t="str">
            <v/>
          </cell>
          <cell r="DW112" t="str">
            <v/>
          </cell>
          <cell r="DX112" t="str">
            <v/>
          </cell>
          <cell r="DY112" t="str">
            <v/>
          </cell>
          <cell r="DZ112" t="str">
            <v/>
          </cell>
          <cell r="EA112" t="str">
            <v/>
          </cell>
          <cell r="EB112" t="str">
            <v/>
          </cell>
          <cell r="EC112" t="str">
            <v/>
          </cell>
          <cell r="ED112" t="str">
            <v/>
          </cell>
          <cell r="EE112" t="str">
            <v/>
          </cell>
          <cell r="EF112" t="str">
            <v/>
          </cell>
          <cell r="EG112" t="str">
            <v/>
          </cell>
          <cell r="EH112" t="str">
            <v/>
          </cell>
          <cell r="EI112" t="str">
            <v/>
          </cell>
          <cell r="EJ112" t="str">
            <v/>
          </cell>
          <cell r="EK112" t="str">
            <v/>
          </cell>
          <cell r="EL112" t="str">
            <v/>
          </cell>
          <cell r="EM112" t="str">
            <v/>
          </cell>
          <cell r="EN112" t="str">
            <v/>
          </cell>
          <cell r="EO112" t="str">
            <v/>
          </cell>
          <cell r="EP112" t="str">
            <v/>
          </cell>
          <cell r="EQ112" t="str">
            <v/>
          </cell>
          <cell r="ER112" t="str">
            <v/>
          </cell>
          <cell r="ES112" t="str">
            <v/>
          </cell>
          <cell r="ET112" t="str">
            <v/>
          </cell>
          <cell r="EU112" t="str">
            <v/>
          </cell>
          <cell r="EV112" t="str">
            <v/>
          </cell>
          <cell r="EW112">
            <v>0</v>
          </cell>
          <cell r="EX112">
            <v>0</v>
          </cell>
          <cell r="EY112">
            <v>0</v>
          </cell>
          <cell r="EZ112">
            <v>0</v>
          </cell>
        </row>
        <row r="114">
          <cell r="T114" t="str">
            <v>BUDGET FORECAST</v>
          </cell>
          <cell r="W114">
            <v>153000</v>
          </cell>
          <cell r="X114">
            <v>40800</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cell r="BA114">
            <v>0</v>
          </cell>
          <cell r="BB114">
            <v>0</v>
          </cell>
          <cell r="BC114">
            <v>0</v>
          </cell>
          <cell r="BD114">
            <v>0</v>
          </cell>
        </row>
        <row r="115">
          <cell r="T115" t="str">
            <v>BUDGET FORECAST</v>
          </cell>
          <cell r="V115" t="str">
            <v>PRE PROD</v>
          </cell>
          <cell r="W115">
            <v>765000</v>
          </cell>
          <cell r="X115">
            <v>60000</v>
          </cell>
          <cell r="AA115">
            <v>35555</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t="str">
            <v/>
          </cell>
          <cell r="BB115" t="str">
            <v/>
          </cell>
          <cell r="BC115" t="str">
            <v/>
          </cell>
          <cell r="BD115" t="str">
            <v/>
          </cell>
          <cell r="BE115" t="str">
            <v/>
          </cell>
          <cell r="BF115" t="str">
            <v/>
          </cell>
          <cell r="BG115" t="str">
            <v/>
          </cell>
          <cell r="BH115" t="str">
            <v/>
          </cell>
          <cell r="BI115" t="str">
            <v/>
          </cell>
          <cell r="BJ115" t="str">
            <v/>
          </cell>
          <cell r="BK115" t="str">
            <v/>
          </cell>
          <cell r="BL115" t="str">
            <v/>
          </cell>
          <cell r="BM115" t="str">
            <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row>
        <row r="116">
          <cell r="V116" t="str">
            <v>PRE PROD</v>
          </cell>
          <cell r="W116">
            <v>30</v>
          </cell>
          <cell r="X116">
            <v>180000</v>
          </cell>
          <cell r="AA116">
            <v>180000</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t="str">
            <v/>
          </cell>
          <cell r="BI116" t="str">
            <v/>
          </cell>
          <cell r="BJ116" t="str">
            <v/>
          </cell>
          <cell r="BK116" t="str">
            <v/>
          </cell>
          <cell r="BL116" t="str">
            <v/>
          </cell>
          <cell r="BM116" t="str">
            <v/>
          </cell>
          <cell r="BN116" t="str">
            <v/>
          </cell>
          <cell r="BO116" t="str">
            <v/>
          </cell>
          <cell r="BP116" t="str">
            <v/>
          </cell>
          <cell r="BQ116" t="str">
            <v/>
          </cell>
          <cell r="BR116" t="str">
            <v/>
          </cell>
          <cell r="BS116" t="str">
            <v/>
          </cell>
          <cell r="BT116" t="str">
            <v/>
          </cell>
          <cell r="BU116" t="str">
            <v/>
          </cell>
          <cell r="BV116" t="str">
            <v/>
          </cell>
          <cell r="BW116" t="str">
            <v/>
          </cell>
          <cell r="BX116" t="str">
            <v/>
          </cell>
          <cell r="BY116" t="str">
            <v/>
          </cell>
          <cell r="BZ116" t="str">
            <v/>
          </cell>
          <cell r="CA116" t="str">
            <v/>
          </cell>
          <cell r="CB116" t="str">
            <v/>
          </cell>
          <cell r="CC116" t="str">
            <v/>
          </cell>
          <cell r="CD116" t="str">
            <v/>
          </cell>
          <cell r="CE116" t="str">
            <v/>
          </cell>
          <cell r="CF116" t="str">
            <v/>
          </cell>
          <cell r="CG116" t="str">
            <v/>
          </cell>
          <cell r="CH116" t="str">
            <v/>
          </cell>
          <cell r="CI116" t="str">
            <v/>
          </cell>
          <cell r="CJ116" t="str">
            <v/>
          </cell>
          <cell r="CK116" t="str">
            <v/>
          </cell>
          <cell r="CL116" t="str">
            <v/>
          </cell>
          <cell r="CM116" t="str">
            <v/>
          </cell>
          <cell r="CN116" t="str">
            <v/>
          </cell>
          <cell r="CO116" t="str">
            <v/>
          </cell>
          <cell r="CP116" t="str">
            <v/>
          </cell>
          <cell r="CQ116" t="str">
            <v/>
          </cell>
          <cell r="CR116" t="str">
            <v/>
          </cell>
          <cell r="CS116" t="str">
            <v/>
          </cell>
          <cell r="CT116" t="str">
            <v/>
          </cell>
          <cell r="CU116" t="str">
            <v/>
          </cell>
          <cell r="CV116" t="str">
            <v/>
          </cell>
          <cell r="CW116" t="str">
            <v/>
          </cell>
          <cell r="CX116" t="str">
            <v/>
          </cell>
          <cell r="CY116" t="str">
            <v/>
          </cell>
          <cell r="CZ116" t="str">
            <v/>
          </cell>
          <cell r="DA116" t="str">
            <v/>
          </cell>
          <cell r="DB116" t="str">
            <v/>
          </cell>
          <cell r="DC116" t="str">
            <v/>
          </cell>
          <cell r="DD116" t="str">
            <v/>
          </cell>
          <cell r="DE116" t="str">
            <v/>
          </cell>
          <cell r="DF116" t="str">
            <v/>
          </cell>
          <cell r="DG116" t="str">
            <v/>
          </cell>
          <cell r="DH116" t="str">
            <v/>
          </cell>
          <cell r="DI116" t="str">
            <v/>
          </cell>
          <cell r="DJ116" t="str">
            <v/>
          </cell>
          <cell r="DK116" t="str">
            <v/>
          </cell>
          <cell r="DL116" t="str">
            <v/>
          </cell>
          <cell r="DM116" t="str">
            <v/>
          </cell>
          <cell r="DN116" t="str">
            <v/>
          </cell>
          <cell r="DO116" t="str">
            <v/>
          </cell>
          <cell r="DP116" t="str">
            <v/>
          </cell>
          <cell r="DQ116" t="str">
            <v/>
          </cell>
          <cell r="DR116" t="str">
            <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J116" t="str">
            <v/>
          </cell>
          <cell r="EK116" t="str">
            <v/>
          </cell>
          <cell r="EL116" t="str">
            <v/>
          </cell>
          <cell r="EM116" t="str">
            <v/>
          </cell>
          <cell r="EN116" t="str">
            <v/>
          </cell>
          <cell r="EO116" t="str">
            <v/>
          </cell>
          <cell r="EP116" t="str">
            <v/>
          </cell>
          <cell r="EQ116" t="str">
            <v/>
          </cell>
          <cell r="ER116" t="str">
            <v/>
          </cell>
          <cell r="ES116" t="str">
            <v/>
          </cell>
          <cell r="ET116" t="str">
            <v/>
          </cell>
          <cell r="EU116" t="str">
            <v/>
          </cell>
          <cell r="EV116" t="str">
            <v/>
          </cell>
          <cell r="EW116" t="str">
            <v/>
          </cell>
          <cell r="EX116" t="str">
            <v/>
          </cell>
          <cell r="EY116" t="str">
            <v/>
          </cell>
          <cell r="EZ116" t="str">
            <v/>
          </cell>
          <cell r="FA116" t="str">
            <v/>
          </cell>
          <cell r="FB116" t="str">
            <v/>
          </cell>
          <cell r="FC116" t="str">
            <v/>
          </cell>
          <cell r="FD116" t="str">
            <v/>
          </cell>
          <cell r="FE116" t="str">
            <v/>
          </cell>
          <cell r="FF116" t="str">
            <v/>
          </cell>
          <cell r="FG116" t="str">
            <v/>
          </cell>
          <cell r="FH116" t="str">
            <v/>
          </cell>
          <cell r="FI116" t="str">
            <v/>
          </cell>
          <cell r="FJ116">
            <v>0</v>
          </cell>
          <cell r="FK116">
            <v>0</v>
          </cell>
          <cell r="FL116">
            <v>0</v>
          </cell>
          <cell r="FM116">
            <v>0</v>
          </cell>
          <cell r="FN116">
            <v>0</v>
          </cell>
          <cell r="FO116">
            <v>0</v>
          </cell>
          <cell r="FP116">
            <v>0</v>
          </cell>
          <cell r="FQ116">
            <v>0</v>
          </cell>
          <cell r="FR116">
            <v>0</v>
          </cell>
          <cell r="FS116">
            <v>0</v>
          </cell>
          <cell r="FT116">
            <v>0</v>
          </cell>
          <cell r="FU116">
            <v>0</v>
          </cell>
          <cell r="FV116">
            <v>0</v>
          </cell>
          <cell r="FW116">
            <v>0</v>
          </cell>
          <cell r="FX116">
            <v>0</v>
          </cell>
          <cell r="FY116">
            <v>0</v>
          </cell>
          <cell r="FZ116">
            <v>0</v>
          </cell>
          <cell r="GA116">
            <v>0</v>
          </cell>
          <cell r="GB116">
            <v>0</v>
          </cell>
        </row>
        <row r="117">
          <cell r="V117" t="str">
            <v>BACKGROUNDS</v>
          </cell>
          <cell r="W117">
            <v>12</v>
          </cell>
          <cell r="X117">
            <v>60000</v>
          </cell>
          <cell r="AA117">
            <v>59999.974293795312</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t="str">
            <v/>
          </cell>
          <cell r="BJ117">
            <v>75000</v>
          </cell>
          <cell r="BK117" t="str">
            <v/>
          </cell>
          <cell r="BL117" t="str">
            <v/>
          </cell>
          <cell r="BM117" t="str">
            <v/>
          </cell>
          <cell r="BN117" t="str">
            <v/>
          </cell>
          <cell r="BO117" t="str">
            <v/>
          </cell>
          <cell r="BP117" t="str">
            <v/>
          </cell>
          <cell r="BQ117" t="str">
            <v/>
          </cell>
          <cell r="BR117" t="str">
            <v/>
          </cell>
          <cell r="BS117" t="str">
            <v/>
          </cell>
          <cell r="BT117" t="str">
            <v/>
          </cell>
          <cell r="BU117" t="str">
            <v/>
          </cell>
          <cell r="BV117" t="str">
            <v/>
          </cell>
          <cell r="BW117" t="str">
            <v/>
          </cell>
          <cell r="BX117" t="str">
            <v/>
          </cell>
          <cell r="BY117" t="str">
            <v/>
          </cell>
          <cell r="BZ117" t="str">
            <v/>
          </cell>
          <cell r="CA117" t="str">
            <v/>
          </cell>
          <cell r="CB117" t="str">
            <v/>
          </cell>
          <cell r="CC117" t="str">
            <v/>
          </cell>
          <cell r="CD117" t="str">
            <v/>
          </cell>
          <cell r="CE117" t="str">
            <v/>
          </cell>
          <cell r="CF117" t="str">
            <v/>
          </cell>
          <cell r="CG117" t="str">
            <v/>
          </cell>
          <cell r="CH117" t="str">
            <v/>
          </cell>
          <cell r="CI117" t="str">
            <v/>
          </cell>
          <cell r="CJ117" t="str">
            <v/>
          </cell>
          <cell r="CK117" t="str">
            <v/>
          </cell>
          <cell r="CL117" t="str">
            <v/>
          </cell>
          <cell r="CM117" t="str">
            <v/>
          </cell>
          <cell r="CN117" t="str">
            <v/>
          </cell>
          <cell r="CO117" t="str">
            <v/>
          </cell>
          <cell r="CP117" t="str">
            <v/>
          </cell>
          <cell r="CQ117" t="str">
            <v/>
          </cell>
          <cell r="CR117" t="str">
            <v/>
          </cell>
          <cell r="CS117" t="str">
            <v/>
          </cell>
          <cell r="CT117" t="str">
            <v/>
          </cell>
          <cell r="CU117" t="str">
            <v/>
          </cell>
          <cell r="CV117" t="str">
            <v/>
          </cell>
          <cell r="CW117" t="str">
            <v/>
          </cell>
          <cell r="CX117" t="str">
            <v/>
          </cell>
          <cell r="CY117" t="str">
            <v/>
          </cell>
          <cell r="CZ117" t="str">
            <v/>
          </cell>
          <cell r="DA117" t="str">
            <v/>
          </cell>
          <cell r="DB117" t="str">
            <v/>
          </cell>
          <cell r="DC117" t="str">
            <v/>
          </cell>
          <cell r="DD117" t="str">
            <v/>
          </cell>
          <cell r="DE117" t="str">
            <v/>
          </cell>
          <cell r="DF117" t="str">
            <v/>
          </cell>
          <cell r="DG117" t="str">
            <v/>
          </cell>
          <cell r="DH117" t="str">
            <v/>
          </cell>
          <cell r="DI117" t="str">
            <v/>
          </cell>
          <cell r="DJ117" t="str">
            <v/>
          </cell>
          <cell r="DK117" t="str">
            <v/>
          </cell>
          <cell r="DL117" t="str">
            <v/>
          </cell>
          <cell r="DM117" t="str">
            <v/>
          </cell>
          <cell r="DN117" t="str">
            <v/>
          </cell>
          <cell r="DO117" t="str">
            <v/>
          </cell>
          <cell r="DP117" t="str">
            <v/>
          </cell>
          <cell r="DQ117" t="str">
            <v/>
          </cell>
          <cell r="DR117" t="str">
            <v/>
          </cell>
          <cell r="DS117" t="str">
            <v/>
          </cell>
          <cell r="DT117" t="str">
            <v/>
          </cell>
          <cell r="DU117" t="str">
            <v/>
          </cell>
          <cell r="DV117" t="str">
            <v/>
          </cell>
          <cell r="DW117" t="str">
            <v/>
          </cell>
          <cell r="DX117" t="str">
            <v/>
          </cell>
          <cell r="DY117" t="str">
            <v/>
          </cell>
          <cell r="DZ117" t="str">
            <v/>
          </cell>
          <cell r="EA117" t="str">
            <v/>
          </cell>
          <cell r="EB117" t="str">
            <v/>
          </cell>
          <cell r="EC117" t="str">
            <v/>
          </cell>
          <cell r="ED117" t="str">
            <v/>
          </cell>
          <cell r="EE117" t="str">
            <v/>
          </cell>
          <cell r="EF117" t="str">
            <v/>
          </cell>
          <cell r="EG117" t="str">
            <v/>
          </cell>
          <cell r="EH117" t="str">
            <v/>
          </cell>
          <cell r="EI117" t="str">
            <v/>
          </cell>
          <cell r="EJ117" t="str">
            <v/>
          </cell>
          <cell r="EK117" t="str">
            <v/>
          </cell>
          <cell r="EL117" t="str">
            <v/>
          </cell>
          <cell r="EM117" t="str">
            <v/>
          </cell>
          <cell r="EN117" t="str">
            <v/>
          </cell>
          <cell r="EO117" t="str">
            <v/>
          </cell>
          <cell r="EP117" t="str">
            <v/>
          </cell>
          <cell r="EQ117" t="str">
            <v/>
          </cell>
          <cell r="ER117" t="str">
            <v/>
          </cell>
          <cell r="ES117" t="str">
            <v/>
          </cell>
          <cell r="ET117" t="str">
            <v/>
          </cell>
          <cell r="EU117" t="str">
            <v/>
          </cell>
          <cell r="EV117" t="str">
            <v/>
          </cell>
          <cell r="EW117" t="str">
            <v/>
          </cell>
          <cell r="EX117" t="str">
            <v/>
          </cell>
          <cell r="EY117" t="str">
            <v/>
          </cell>
          <cell r="EZ117" t="str">
            <v/>
          </cell>
          <cell r="FA117" t="str">
            <v/>
          </cell>
          <cell r="FB117" t="str">
            <v/>
          </cell>
          <cell r="FC117" t="str">
            <v/>
          </cell>
          <cell r="FD117" t="str">
            <v/>
          </cell>
          <cell r="FE117" t="str">
            <v/>
          </cell>
          <cell r="FF117" t="str">
            <v/>
          </cell>
          <cell r="FG117" t="str">
            <v/>
          </cell>
          <cell r="FH117" t="str">
            <v/>
          </cell>
          <cell r="FI117" t="str">
            <v/>
          </cell>
          <cell r="FJ117">
            <v>0</v>
          </cell>
          <cell r="FK117">
            <v>0</v>
          </cell>
          <cell r="FL117">
            <v>0</v>
          </cell>
          <cell r="FM117">
            <v>0</v>
          </cell>
          <cell r="FN117">
            <v>0</v>
          </cell>
          <cell r="FO117">
            <v>0</v>
          </cell>
          <cell r="FP117">
            <v>0</v>
          </cell>
          <cell r="FQ117">
            <v>0</v>
          </cell>
          <cell r="FR117">
            <v>0</v>
          </cell>
          <cell r="FS117">
            <v>0</v>
          </cell>
          <cell r="FT117">
            <v>0</v>
          </cell>
          <cell r="FU117">
            <v>0</v>
          </cell>
          <cell r="FV117">
            <v>0</v>
          </cell>
          <cell r="FW117">
            <v>0</v>
          </cell>
          <cell r="FX117">
            <v>0</v>
          </cell>
          <cell r="FY117">
            <v>0</v>
          </cell>
          <cell r="FZ117">
            <v>0</v>
          </cell>
          <cell r="GA117">
            <v>0</v>
          </cell>
          <cell r="GB117">
            <v>0</v>
          </cell>
        </row>
        <row r="118">
          <cell r="V118" t="str">
            <v>PRODUCTION</v>
          </cell>
          <cell r="W118">
            <v>150</v>
          </cell>
          <cell r="X118">
            <v>950000</v>
          </cell>
          <cell r="AA118">
            <v>950000.03</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cell r="AR118" t="str">
            <v/>
          </cell>
          <cell r="AS118" t="str">
            <v/>
          </cell>
          <cell r="AT118" t="str">
            <v/>
          </cell>
          <cell r="AU118" t="str">
            <v/>
          </cell>
          <cell r="AV118" t="str">
            <v/>
          </cell>
          <cell r="AW118" t="str">
            <v/>
          </cell>
          <cell r="AX118" t="str">
            <v/>
          </cell>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t="str">
            <v/>
          </cell>
          <cell r="BJ118">
            <v>155714.29</v>
          </cell>
          <cell r="BK118">
            <v>130000</v>
          </cell>
          <cell r="BL118" t="str">
            <v/>
          </cell>
          <cell r="BM118" t="str">
            <v/>
          </cell>
          <cell r="BN118" t="str">
            <v/>
          </cell>
          <cell r="BO118" t="str">
            <v/>
          </cell>
          <cell r="BP118" t="str">
            <v/>
          </cell>
          <cell r="BQ118" t="str">
            <v/>
          </cell>
          <cell r="BR118" t="str">
            <v/>
          </cell>
          <cell r="BS118" t="str">
            <v/>
          </cell>
          <cell r="BT118" t="str">
            <v/>
          </cell>
          <cell r="BU118" t="str">
            <v/>
          </cell>
          <cell r="BV118" t="str">
            <v/>
          </cell>
          <cell r="BW118" t="str">
            <v/>
          </cell>
          <cell r="BX118" t="str">
            <v/>
          </cell>
          <cell r="BY118" t="str">
            <v/>
          </cell>
          <cell r="BZ118" t="str">
            <v/>
          </cell>
          <cell r="CA118" t="str">
            <v/>
          </cell>
          <cell r="CB118" t="str">
            <v/>
          </cell>
          <cell r="CC118" t="str">
            <v/>
          </cell>
          <cell r="CD118" t="str">
            <v/>
          </cell>
          <cell r="CE118" t="str">
            <v/>
          </cell>
          <cell r="CF118" t="str">
            <v/>
          </cell>
          <cell r="CG118" t="str">
            <v/>
          </cell>
          <cell r="CH118" t="str">
            <v/>
          </cell>
          <cell r="CI118" t="str">
            <v/>
          </cell>
          <cell r="CJ118" t="str">
            <v/>
          </cell>
          <cell r="CK118" t="str">
            <v/>
          </cell>
          <cell r="CL118" t="str">
            <v/>
          </cell>
          <cell r="CM118" t="str">
            <v/>
          </cell>
          <cell r="CN118" t="str">
            <v/>
          </cell>
          <cell r="CO118" t="str">
            <v/>
          </cell>
          <cell r="CP118" t="str">
            <v/>
          </cell>
          <cell r="CQ118" t="str">
            <v/>
          </cell>
          <cell r="CR118" t="str">
            <v/>
          </cell>
          <cell r="CS118" t="str">
            <v/>
          </cell>
          <cell r="CT118" t="str">
            <v/>
          </cell>
          <cell r="CU118" t="str">
            <v/>
          </cell>
          <cell r="CV118" t="str">
            <v/>
          </cell>
          <cell r="CW118" t="str">
            <v/>
          </cell>
          <cell r="CX118" t="str">
            <v/>
          </cell>
          <cell r="CY118" t="str">
            <v/>
          </cell>
          <cell r="CZ118" t="str">
            <v/>
          </cell>
          <cell r="DA118" t="str">
            <v/>
          </cell>
          <cell r="DB118" t="str">
            <v/>
          </cell>
          <cell r="DC118" t="str">
            <v/>
          </cell>
          <cell r="DD118" t="str">
            <v/>
          </cell>
          <cell r="DE118" t="str">
            <v/>
          </cell>
          <cell r="DF118" t="str">
            <v/>
          </cell>
          <cell r="DG118" t="str">
            <v/>
          </cell>
          <cell r="DH118" t="str">
            <v/>
          </cell>
          <cell r="DI118" t="str">
            <v/>
          </cell>
          <cell r="DJ118" t="str">
            <v/>
          </cell>
          <cell r="DK118" t="str">
            <v/>
          </cell>
          <cell r="DL118" t="str">
            <v/>
          </cell>
          <cell r="DM118" t="str">
            <v/>
          </cell>
          <cell r="DN118" t="str">
            <v/>
          </cell>
          <cell r="DO118" t="str">
            <v/>
          </cell>
          <cell r="DP118" t="str">
            <v/>
          </cell>
          <cell r="DQ118" t="str">
            <v/>
          </cell>
          <cell r="DR118" t="str">
            <v/>
          </cell>
          <cell r="DS118" t="str">
            <v/>
          </cell>
          <cell r="DT118" t="str">
            <v/>
          </cell>
          <cell r="DU118" t="str">
            <v/>
          </cell>
          <cell r="DV118" t="str">
            <v/>
          </cell>
          <cell r="DW118" t="str">
            <v/>
          </cell>
          <cell r="DX118" t="str">
            <v/>
          </cell>
          <cell r="DY118" t="str">
            <v/>
          </cell>
          <cell r="DZ118" t="str">
            <v/>
          </cell>
          <cell r="EA118" t="str">
            <v/>
          </cell>
          <cell r="EB118" t="str">
            <v/>
          </cell>
          <cell r="EC118" t="str">
            <v/>
          </cell>
          <cell r="ED118" t="str">
            <v/>
          </cell>
          <cell r="EE118" t="str">
            <v/>
          </cell>
          <cell r="EF118" t="str">
            <v/>
          </cell>
          <cell r="EG118" t="str">
            <v/>
          </cell>
          <cell r="EH118" t="str">
            <v/>
          </cell>
          <cell r="EI118" t="str">
            <v/>
          </cell>
          <cell r="EJ118" t="str">
            <v/>
          </cell>
          <cell r="EK118" t="str">
            <v/>
          </cell>
          <cell r="EL118" t="str">
            <v/>
          </cell>
          <cell r="EM118" t="str">
            <v/>
          </cell>
          <cell r="EN118" t="str">
            <v/>
          </cell>
          <cell r="EO118" t="str">
            <v/>
          </cell>
          <cell r="EP118" t="str">
            <v/>
          </cell>
          <cell r="EQ118" t="str">
            <v/>
          </cell>
          <cell r="ER118" t="str">
            <v/>
          </cell>
          <cell r="ES118" t="str">
            <v/>
          </cell>
          <cell r="ET118" t="str">
            <v/>
          </cell>
          <cell r="EU118" t="str">
            <v/>
          </cell>
          <cell r="EV118" t="str">
            <v/>
          </cell>
          <cell r="EW118" t="str">
            <v/>
          </cell>
          <cell r="EX118" t="str">
            <v/>
          </cell>
          <cell r="EY118" t="str">
            <v/>
          </cell>
          <cell r="EZ118" t="str">
            <v/>
          </cell>
          <cell r="FA118" t="str">
            <v/>
          </cell>
          <cell r="FB118" t="str">
            <v/>
          </cell>
          <cell r="FC118" t="str">
            <v/>
          </cell>
          <cell r="FD118" t="str">
            <v/>
          </cell>
          <cell r="FE118" t="str">
            <v/>
          </cell>
          <cell r="FF118" t="str">
            <v/>
          </cell>
          <cell r="FG118" t="str">
            <v/>
          </cell>
          <cell r="FH118" t="str">
            <v/>
          </cell>
          <cell r="FI118" t="str">
            <v/>
          </cell>
          <cell r="FJ118">
            <v>0</v>
          </cell>
          <cell r="FK118">
            <v>0</v>
          </cell>
          <cell r="FL118">
            <v>0</v>
          </cell>
          <cell r="FM118">
            <v>0</v>
          </cell>
          <cell r="FN118">
            <v>0</v>
          </cell>
          <cell r="FO118">
            <v>0</v>
          </cell>
          <cell r="FP118">
            <v>0</v>
          </cell>
          <cell r="FQ118">
            <v>0</v>
          </cell>
          <cell r="FR118">
            <v>0</v>
          </cell>
          <cell r="FS118">
            <v>0</v>
          </cell>
          <cell r="FT118">
            <v>0</v>
          </cell>
          <cell r="FU118">
            <v>0</v>
          </cell>
          <cell r="FV118">
            <v>0</v>
          </cell>
          <cell r="FW118">
            <v>0</v>
          </cell>
          <cell r="FX118">
            <v>0</v>
          </cell>
          <cell r="FY118">
            <v>0</v>
          </cell>
          <cell r="FZ118">
            <v>0</v>
          </cell>
          <cell r="GA118">
            <v>0</v>
          </cell>
          <cell r="GB118">
            <v>0</v>
          </cell>
        </row>
        <row r="119">
          <cell r="V119" t="str">
            <v>INK &amp; PAINT</v>
          </cell>
          <cell r="W119">
            <v>8</v>
          </cell>
          <cell r="X119">
            <v>32400</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cell r="AR119" t="str">
            <v/>
          </cell>
          <cell r="AS119" t="str">
            <v/>
          </cell>
          <cell r="AT119" t="str">
            <v/>
          </cell>
          <cell r="AU119" t="str">
            <v/>
          </cell>
          <cell r="AV119" t="str">
            <v/>
          </cell>
          <cell r="AW119" t="str">
            <v/>
          </cell>
          <cell r="AX119" t="str">
            <v/>
          </cell>
          <cell r="AY119" t="str">
            <v/>
          </cell>
          <cell r="AZ119" t="str">
            <v/>
          </cell>
          <cell r="BA119" t="str">
            <v/>
          </cell>
          <cell r="BB119" t="str">
            <v/>
          </cell>
          <cell r="BC119" t="str">
            <v/>
          </cell>
          <cell r="BD119" t="str">
            <v/>
          </cell>
          <cell r="BE119" t="str">
            <v/>
          </cell>
          <cell r="BF119">
            <v>1800</v>
          </cell>
          <cell r="BG119">
            <v>3600</v>
          </cell>
          <cell r="BH119">
            <v>5400</v>
          </cell>
          <cell r="BI119" t="str">
            <v/>
          </cell>
          <cell r="BJ119">
            <v>7200</v>
          </cell>
          <cell r="BK119">
            <v>7200</v>
          </cell>
          <cell r="BL119">
            <v>7200</v>
          </cell>
          <cell r="BM119" t="str">
            <v/>
          </cell>
          <cell r="BN119" t="str">
            <v/>
          </cell>
          <cell r="BO119" t="str">
            <v/>
          </cell>
          <cell r="BP119" t="str">
            <v/>
          </cell>
          <cell r="BQ119" t="str">
            <v/>
          </cell>
          <cell r="BR119" t="str">
            <v/>
          </cell>
          <cell r="BS119" t="str">
            <v/>
          </cell>
          <cell r="BT119" t="str">
            <v/>
          </cell>
          <cell r="BU119" t="str">
            <v/>
          </cell>
          <cell r="BV119" t="str">
            <v/>
          </cell>
          <cell r="BW119" t="str">
            <v/>
          </cell>
          <cell r="BX119" t="str">
            <v/>
          </cell>
          <cell r="BY119" t="str">
            <v/>
          </cell>
          <cell r="BZ119" t="str">
            <v/>
          </cell>
          <cell r="CA119" t="str">
            <v/>
          </cell>
          <cell r="CB119" t="str">
            <v/>
          </cell>
          <cell r="CC119" t="str">
            <v/>
          </cell>
          <cell r="CD119" t="str">
            <v/>
          </cell>
          <cell r="CE119" t="str">
            <v/>
          </cell>
          <cell r="CF119" t="str">
            <v/>
          </cell>
          <cell r="CG119" t="str">
            <v/>
          </cell>
          <cell r="CH119" t="str">
            <v/>
          </cell>
          <cell r="CI119" t="str">
            <v/>
          </cell>
          <cell r="CJ119" t="str">
            <v/>
          </cell>
          <cell r="CK119" t="str">
            <v/>
          </cell>
          <cell r="CL119" t="str">
            <v/>
          </cell>
          <cell r="CM119" t="str">
            <v/>
          </cell>
          <cell r="CN119" t="str">
            <v/>
          </cell>
          <cell r="CO119" t="str">
            <v/>
          </cell>
          <cell r="CP119" t="str">
            <v/>
          </cell>
          <cell r="CQ119" t="str">
            <v/>
          </cell>
          <cell r="CR119" t="str">
            <v/>
          </cell>
          <cell r="CS119" t="str">
            <v/>
          </cell>
          <cell r="CT119" t="str">
            <v/>
          </cell>
          <cell r="CU119" t="str">
            <v/>
          </cell>
          <cell r="CV119" t="str">
            <v/>
          </cell>
          <cell r="CW119" t="str">
            <v/>
          </cell>
          <cell r="CX119" t="str">
            <v/>
          </cell>
          <cell r="CY119" t="str">
            <v/>
          </cell>
          <cell r="CZ119" t="str">
            <v/>
          </cell>
          <cell r="DA119" t="str">
            <v/>
          </cell>
          <cell r="DB119" t="str">
            <v/>
          </cell>
          <cell r="DC119" t="str">
            <v/>
          </cell>
          <cell r="DD119" t="str">
            <v/>
          </cell>
          <cell r="DE119" t="str">
            <v/>
          </cell>
          <cell r="DF119" t="str">
            <v/>
          </cell>
          <cell r="DG119" t="str">
            <v/>
          </cell>
          <cell r="DH119" t="str">
            <v/>
          </cell>
          <cell r="DI119" t="str">
            <v/>
          </cell>
          <cell r="DJ119" t="str">
            <v/>
          </cell>
          <cell r="DK119" t="str">
            <v/>
          </cell>
          <cell r="DL119" t="str">
            <v/>
          </cell>
          <cell r="DM119" t="str">
            <v/>
          </cell>
          <cell r="DN119" t="str">
            <v/>
          </cell>
          <cell r="DO119" t="str">
            <v/>
          </cell>
          <cell r="DP119" t="str">
            <v/>
          </cell>
          <cell r="DQ119" t="str">
            <v/>
          </cell>
          <cell r="DR119" t="str">
            <v/>
          </cell>
          <cell r="DS119" t="str">
            <v/>
          </cell>
          <cell r="DT119" t="str">
            <v/>
          </cell>
          <cell r="DU119" t="str">
            <v/>
          </cell>
          <cell r="DV119" t="str">
            <v/>
          </cell>
          <cell r="DW119" t="str">
            <v/>
          </cell>
          <cell r="DX119" t="str">
            <v/>
          </cell>
          <cell r="DY119" t="str">
            <v/>
          </cell>
          <cell r="DZ119" t="str">
            <v/>
          </cell>
          <cell r="EA119" t="str">
            <v/>
          </cell>
          <cell r="EB119" t="str">
            <v/>
          </cell>
          <cell r="EC119" t="str">
            <v/>
          </cell>
          <cell r="ED119" t="str">
            <v/>
          </cell>
          <cell r="EE119" t="str">
            <v/>
          </cell>
          <cell r="EF119" t="str">
            <v/>
          </cell>
          <cell r="EG119" t="str">
            <v/>
          </cell>
          <cell r="EH119" t="str">
            <v/>
          </cell>
          <cell r="EI119" t="str">
            <v/>
          </cell>
          <cell r="EJ119" t="str">
            <v/>
          </cell>
          <cell r="EK119" t="str">
            <v/>
          </cell>
          <cell r="EL119" t="str">
            <v/>
          </cell>
          <cell r="EM119" t="str">
            <v/>
          </cell>
          <cell r="EN119" t="str">
            <v/>
          </cell>
          <cell r="EO119" t="str">
            <v/>
          </cell>
          <cell r="EP119" t="str">
            <v/>
          </cell>
          <cell r="EQ119" t="str">
            <v/>
          </cell>
          <cell r="ER119" t="str">
            <v/>
          </cell>
          <cell r="ES119" t="str">
            <v/>
          </cell>
          <cell r="ET119" t="str">
            <v/>
          </cell>
          <cell r="EU119" t="str">
            <v/>
          </cell>
          <cell r="EV119" t="str">
            <v/>
          </cell>
          <cell r="EW119" t="str">
            <v/>
          </cell>
          <cell r="EX119" t="str">
            <v/>
          </cell>
          <cell r="EY119" t="str">
            <v/>
          </cell>
          <cell r="EZ119" t="str">
            <v/>
          </cell>
          <cell r="FA119" t="str">
            <v/>
          </cell>
          <cell r="FB119" t="str">
            <v/>
          </cell>
          <cell r="FC119" t="str">
            <v/>
          </cell>
          <cell r="FD119" t="str">
            <v/>
          </cell>
          <cell r="FE119" t="str">
            <v/>
          </cell>
          <cell r="FF119" t="str">
            <v/>
          </cell>
          <cell r="FG119" t="str">
            <v/>
          </cell>
          <cell r="FH119" t="str">
            <v/>
          </cell>
          <cell r="FI119" t="str">
            <v/>
          </cell>
          <cell r="FJ119">
            <v>0</v>
          </cell>
          <cell r="FK119">
            <v>0</v>
          </cell>
          <cell r="FL119">
            <v>0</v>
          </cell>
          <cell r="FM119">
            <v>0</v>
          </cell>
          <cell r="FN119">
            <v>0</v>
          </cell>
          <cell r="FO119">
            <v>0</v>
          </cell>
          <cell r="FP119">
            <v>0</v>
          </cell>
          <cell r="FQ119">
            <v>0</v>
          </cell>
          <cell r="FR119">
            <v>0</v>
          </cell>
          <cell r="FS119">
            <v>0</v>
          </cell>
          <cell r="FT119">
            <v>0</v>
          </cell>
          <cell r="FU119">
            <v>0</v>
          </cell>
          <cell r="FV119">
            <v>0</v>
          </cell>
          <cell r="FW119">
            <v>0</v>
          </cell>
          <cell r="FX119">
            <v>0</v>
          </cell>
          <cell r="FY119">
            <v>0</v>
          </cell>
          <cell r="FZ119">
            <v>0</v>
          </cell>
          <cell r="GA119">
            <v>0</v>
          </cell>
          <cell r="GB119">
            <v>0</v>
          </cell>
        </row>
        <row r="120">
          <cell r="V120" t="str">
            <v>INK &amp; PAINT</v>
          </cell>
          <cell r="W120">
            <v>8</v>
          </cell>
          <cell r="X120">
            <v>72000</v>
          </cell>
          <cell r="AA120">
            <v>72000</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cell r="AR120" t="str">
            <v/>
          </cell>
          <cell r="AS120" t="str">
            <v/>
          </cell>
          <cell r="AT120" t="str">
            <v/>
          </cell>
          <cell r="AU120" t="str">
            <v/>
          </cell>
          <cell r="AV120" t="str">
            <v/>
          </cell>
          <cell r="AW120" t="str">
            <v/>
          </cell>
          <cell r="AX120" t="str">
            <v/>
          </cell>
          <cell r="AY120" t="str">
            <v/>
          </cell>
          <cell r="AZ120" t="str">
            <v/>
          </cell>
          <cell r="BA120" t="str">
            <v/>
          </cell>
          <cell r="BB120" t="str">
            <v/>
          </cell>
          <cell r="BC120" t="str">
            <v/>
          </cell>
          <cell r="BD120" t="str">
            <v/>
          </cell>
          <cell r="BE120" t="str">
            <v/>
          </cell>
          <cell r="BF120" t="str">
            <v/>
          </cell>
          <cell r="BG120">
            <v>8000</v>
          </cell>
          <cell r="BH120">
            <v>10000</v>
          </cell>
          <cell r="BI120" t="str">
            <v/>
          </cell>
          <cell r="BJ120">
            <v>14000</v>
          </cell>
          <cell r="BK120">
            <v>15000</v>
          </cell>
          <cell r="BL120">
            <v>15000</v>
          </cell>
          <cell r="BM120">
            <v>10000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v>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DL123" t="str">
            <v/>
          </cell>
          <cell r="DM123" t="str">
            <v/>
          </cell>
          <cell r="DN123" t="str">
            <v/>
          </cell>
          <cell r="DO123" t="str">
            <v/>
          </cell>
          <cell r="DP123" t="str">
            <v/>
          </cell>
          <cell r="DQ123" t="str">
            <v/>
          </cell>
          <cell r="DR123" t="str">
            <v/>
          </cell>
          <cell r="DS123" t="str">
            <v/>
          </cell>
          <cell r="DT123" t="str">
            <v/>
          </cell>
          <cell r="DU123" t="str">
            <v/>
          </cell>
          <cell r="DV123" t="str">
            <v/>
          </cell>
          <cell r="DW123" t="str">
            <v/>
          </cell>
          <cell r="DX123" t="str">
            <v/>
          </cell>
          <cell r="DY123" t="str">
            <v/>
          </cell>
          <cell r="DZ123" t="str">
            <v/>
          </cell>
          <cell r="EA123" t="str">
            <v/>
          </cell>
          <cell r="EB123" t="str">
            <v/>
          </cell>
          <cell r="EC123" t="str">
            <v/>
          </cell>
          <cell r="ED123" t="str">
            <v/>
          </cell>
          <cell r="EE123" t="str">
            <v/>
          </cell>
          <cell r="EF123" t="str">
            <v/>
          </cell>
          <cell r="EG123" t="str">
            <v/>
          </cell>
          <cell r="EH123" t="str">
            <v/>
          </cell>
          <cell r="EI123" t="str">
            <v/>
          </cell>
          <cell r="EJ123" t="str">
            <v/>
          </cell>
          <cell r="EK123" t="str">
            <v/>
          </cell>
          <cell r="EL123" t="str">
            <v/>
          </cell>
          <cell r="EM123" t="str">
            <v/>
          </cell>
          <cell r="EN123" t="str">
            <v/>
          </cell>
          <cell r="EO123" t="str">
            <v/>
          </cell>
          <cell r="EP123" t="str">
            <v/>
          </cell>
          <cell r="EQ123" t="str">
            <v/>
          </cell>
          <cell r="ER123" t="str">
            <v/>
          </cell>
          <cell r="ES123" t="str">
            <v/>
          </cell>
          <cell r="ET123" t="str">
            <v/>
          </cell>
          <cell r="EU123" t="str">
            <v/>
          </cell>
          <cell r="EV123" t="str">
            <v/>
          </cell>
        </row>
        <row r="124">
          <cell r="S124" t="str">
            <v>COST TO DATE</v>
          </cell>
          <cell r="T124" t="str">
            <v>ACTUAL COST TO DATE</v>
          </cell>
          <cell r="V124" t="str">
            <v>DIRECT TO DATE</v>
          </cell>
          <cell r="W124" t="str">
            <v>BUDGET</v>
          </cell>
          <cell r="AC124" t="str">
            <v>ADJ</v>
          </cell>
          <cell r="DL124" t="str">
            <v/>
          </cell>
          <cell r="DM124" t="str">
            <v/>
          </cell>
          <cell r="DN124" t="str">
            <v/>
          </cell>
          <cell r="DO124" t="str">
            <v/>
          </cell>
          <cell r="DP124" t="str">
            <v/>
          </cell>
          <cell r="DQ124" t="str">
            <v/>
          </cell>
          <cell r="DR124" t="str">
            <v/>
          </cell>
          <cell r="DS124" t="str">
            <v/>
          </cell>
          <cell r="DT124" t="str">
            <v/>
          </cell>
          <cell r="DU124" t="str">
            <v/>
          </cell>
          <cell r="DV124" t="str">
            <v/>
          </cell>
          <cell r="DW124" t="str">
            <v/>
          </cell>
          <cell r="DX124" t="str">
            <v/>
          </cell>
          <cell r="DY124" t="str">
            <v/>
          </cell>
          <cell r="DZ124" t="str">
            <v/>
          </cell>
          <cell r="EA124" t="str">
            <v/>
          </cell>
          <cell r="EB124" t="str">
            <v/>
          </cell>
          <cell r="EC124" t="str">
            <v/>
          </cell>
          <cell r="ED124" t="str">
            <v/>
          </cell>
          <cell r="EE124" t="str">
            <v/>
          </cell>
          <cell r="EF124" t="str">
            <v/>
          </cell>
          <cell r="EG124" t="str">
            <v/>
          </cell>
          <cell r="EH124" t="str">
            <v/>
          </cell>
          <cell r="EI124" t="str">
            <v/>
          </cell>
          <cell r="EJ124" t="str">
            <v/>
          </cell>
          <cell r="EK124" t="str">
            <v/>
          </cell>
          <cell r="EL124" t="str">
            <v/>
          </cell>
          <cell r="EM124" t="str">
            <v/>
          </cell>
          <cell r="EN124" t="str">
            <v/>
          </cell>
          <cell r="EO124" t="str">
            <v/>
          </cell>
          <cell r="EP124" t="str">
            <v/>
          </cell>
          <cell r="EQ124" t="str">
            <v/>
          </cell>
          <cell r="ER124" t="str">
            <v/>
          </cell>
          <cell r="ES124" t="str">
            <v/>
          </cell>
          <cell r="ET124" t="str">
            <v/>
          </cell>
          <cell r="EU124" t="str">
            <v/>
          </cell>
          <cell r="EV124" t="str">
            <v/>
          </cell>
          <cell r="EW124">
            <v>0</v>
          </cell>
          <cell r="EX124">
            <v>0</v>
          </cell>
          <cell r="EY124">
            <v>0</v>
          </cell>
          <cell r="EZ124">
            <v>0</v>
          </cell>
          <cell r="FA124">
            <v>0</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INK &amp; 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"L"TOTAL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"L"TOTAL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cell r="AR136" t="str">
            <v/>
          </cell>
          <cell r="AS136" t="str">
            <v/>
          </cell>
          <cell r="AT136" t="str">
            <v/>
          </cell>
          <cell r="AU136" t="str">
            <v/>
          </cell>
          <cell r="AV136" t="str">
            <v/>
          </cell>
          <cell r="AW136" t="str">
            <v/>
          </cell>
          <cell r="AX136" t="str">
            <v/>
          </cell>
          <cell r="AY136" t="str">
            <v/>
          </cell>
          <cell r="AZ136" t="str">
            <v/>
          </cell>
          <cell r="BA136" t="str">
            <v/>
          </cell>
          <cell r="BB136" t="str">
            <v/>
          </cell>
          <cell r="BC136" t="str">
            <v/>
          </cell>
          <cell r="BD136" t="str">
            <v/>
          </cell>
          <cell r="BE136" t="str">
            <v/>
          </cell>
          <cell r="BF136" t="str">
            <v/>
          </cell>
          <cell r="BG136" t="str">
            <v/>
          </cell>
          <cell r="BH136" t="str">
            <v/>
          </cell>
          <cell r="BJ136" t="str">
            <v/>
          </cell>
          <cell r="BK136" t="str">
            <v/>
          </cell>
          <cell r="BL136" t="str">
            <v/>
          </cell>
          <cell r="BM136" t="str">
            <v/>
          </cell>
          <cell r="BN136" t="str">
            <v/>
          </cell>
          <cell r="BO136" t="str">
            <v/>
          </cell>
          <cell r="BP136" t="str">
            <v/>
          </cell>
          <cell r="BQ136" t="str">
            <v/>
          </cell>
          <cell r="BR136" t="str">
            <v/>
          </cell>
          <cell r="BS136" t="str">
            <v/>
          </cell>
          <cell r="BT136" t="str">
            <v/>
          </cell>
          <cell r="BU136" t="str">
            <v/>
          </cell>
          <cell r="BV136" t="str">
            <v/>
          </cell>
          <cell r="BW136" t="str">
            <v/>
          </cell>
          <cell r="BX136" t="str">
            <v/>
          </cell>
          <cell r="BY136" t="str">
            <v/>
          </cell>
          <cell r="BZ136" t="str">
            <v/>
          </cell>
          <cell r="CA136" t="str">
            <v/>
          </cell>
          <cell r="CB136" t="str">
            <v/>
          </cell>
          <cell r="CC136" t="str">
            <v/>
          </cell>
          <cell r="CD136" t="str">
            <v/>
          </cell>
          <cell r="CE136" t="str">
            <v/>
          </cell>
          <cell r="CF136" t="str">
            <v/>
          </cell>
          <cell r="CG136" t="str">
            <v/>
          </cell>
          <cell r="CH136" t="str">
            <v/>
          </cell>
          <cell r="CI136" t="str">
            <v/>
          </cell>
          <cell r="CJ136" t="str">
            <v/>
          </cell>
          <cell r="CK136" t="str">
            <v/>
          </cell>
          <cell r="CL136" t="str">
            <v/>
          </cell>
          <cell r="CM136" t="str">
            <v/>
          </cell>
          <cell r="CN136">
            <v>0</v>
          </cell>
        </row>
        <row r="137">
          <cell r="V137" t="str">
            <v>PROJECTED RTM</v>
          </cell>
          <cell r="X137">
            <v>35907</v>
          </cell>
          <cell r="Y137">
            <v>119</v>
          </cell>
          <cell r="Z137">
            <v>39.666666666666671</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cell r="AR137" t="str">
            <v/>
          </cell>
          <cell r="AS137" t="str">
            <v/>
          </cell>
          <cell r="AT137">
            <v>0</v>
          </cell>
          <cell r="AU137">
            <v>0</v>
          </cell>
          <cell r="AV137">
            <v>0</v>
          </cell>
          <cell r="AW137">
            <v>0</v>
          </cell>
          <cell r="AX137">
            <v>0</v>
          </cell>
          <cell r="AY137">
            <v>0</v>
          </cell>
          <cell r="AZ137">
            <v>0</v>
          </cell>
          <cell r="BA137" t="str">
            <v/>
          </cell>
          <cell r="BB137" t="str">
            <v/>
          </cell>
          <cell r="BC137" t="str">
            <v/>
          </cell>
          <cell r="BD137" t="str">
            <v/>
          </cell>
          <cell r="BE137" t="str">
            <v/>
          </cell>
          <cell r="BF137" t="str">
            <v/>
          </cell>
          <cell r="BG137" t="str">
            <v/>
          </cell>
          <cell r="BH137" t="str">
            <v/>
          </cell>
          <cell r="BJ137" t="str">
            <v/>
          </cell>
          <cell r="BK137" t="str">
            <v/>
          </cell>
          <cell r="BL137" t="str">
            <v/>
          </cell>
          <cell r="BM137" t="str">
            <v/>
          </cell>
          <cell r="BN137" t="str">
            <v/>
          </cell>
          <cell r="BO137" t="str">
            <v/>
          </cell>
          <cell r="BP137" t="str">
            <v/>
          </cell>
          <cell r="BQ137" t="str">
            <v/>
          </cell>
          <cell r="BR137" t="str">
            <v/>
          </cell>
          <cell r="BS137" t="str">
            <v/>
          </cell>
          <cell r="BT137" t="str">
            <v/>
          </cell>
          <cell r="BU137" t="str">
            <v/>
          </cell>
          <cell r="BV137" t="str">
            <v/>
          </cell>
          <cell r="BW137" t="str">
            <v/>
          </cell>
          <cell r="BX137" t="str">
            <v/>
          </cell>
          <cell r="BY137" t="str">
            <v/>
          </cell>
          <cell r="BZ137" t="str">
            <v/>
          </cell>
          <cell r="CA137" t="str">
            <v/>
          </cell>
          <cell r="CB137" t="str">
            <v/>
          </cell>
          <cell r="CC137" t="str">
            <v/>
          </cell>
          <cell r="CD137" t="str">
            <v/>
          </cell>
          <cell r="CE137" t="str">
            <v/>
          </cell>
          <cell r="CF137" t="str">
            <v/>
          </cell>
          <cell r="CG137" t="str">
            <v/>
          </cell>
          <cell r="CH137" t="str">
            <v/>
          </cell>
          <cell r="CI137" t="str">
            <v/>
          </cell>
          <cell r="CJ137" t="str">
            <v/>
          </cell>
          <cell r="CK137" t="str">
            <v/>
          </cell>
          <cell r="CL137" t="str">
            <v/>
          </cell>
          <cell r="CM137" t="str">
            <v/>
          </cell>
          <cell r="CN137">
            <v>0</v>
          </cell>
        </row>
        <row r="138">
          <cell r="V138" t="str">
            <v>PROJECTED STREET</v>
          </cell>
          <cell r="X138">
            <v>35936</v>
          </cell>
        </row>
        <row r="139">
          <cell r="V139" t="str">
            <v>+ or - Scheduled Date</v>
          </cell>
          <cell r="X139">
            <v>25</v>
          </cell>
        </row>
        <row r="141">
          <cell r="N141" t="str">
            <v>ENGINEERING</v>
          </cell>
          <cell r="O141">
            <v>0</v>
          </cell>
          <cell r="P141">
            <v>0</v>
          </cell>
          <cell r="Q141">
            <v>0</v>
          </cell>
          <cell r="R141" t="str">
            <v>MAGOO FEATURE FILM</v>
          </cell>
          <cell r="W141" t="str">
            <v>FRAMES</v>
          </cell>
          <cell r="X141">
            <v>3000</v>
          </cell>
          <cell r="Y141" t="str">
            <v>WK Count</v>
          </cell>
          <cell r="Z141" t="str">
            <v>Total Days</v>
          </cell>
        </row>
        <row r="142">
          <cell r="N142" t="str">
            <v>ENGINEERING</v>
          </cell>
          <cell r="O142">
            <v>0</v>
          </cell>
          <cell r="P142">
            <v>0</v>
          </cell>
          <cell r="Q142">
            <v>0</v>
          </cell>
          <cell r="R142" t="str">
            <v>MAGOO FEATURE FILM</v>
          </cell>
          <cell r="V142" t="str">
            <v xml:space="preserve">START </v>
          </cell>
          <cell r="W142" t="str">
            <v>FRAMES</v>
          </cell>
          <cell r="X142">
            <v>3000</v>
          </cell>
          <cell r="Y142" t="str">
            <v>WK Count</v>
          </cell>
          <cell r="Z142" t="str">
            <v>Total Days</v>
          </cell>
          <cell r="CE142" t="str">
            <v/>
          </cell>
          <cell r="CF142" t="str">
            <v/>
          </cell>
          <cell r="CG142" t="str">
            <v/>
          </cell>
          <cell r="CH142" t="str">
            <v/>
          </cell>
          <cell r="CI142" t="str">
            <v/>
          </cell>
          <cell r="CJ142" t="str">
            <v/>
          </cell>
          <cell r="CK142" t="str">
            <v/>
          </cell>
          <cell r="CL142" t="str">
            <v/>
          </cell>
          <cell r="CM142" t="str">
            <v/>
          </cell>
          <cell r="CN142" t="str">
            <v/>
          </cell>
          <cell r="CO142" t="str">
            <v/>
          </cell>
          <cell r="CP142" t="str">
            <v/>
          </cell>
          <cell r="CQ142" t="str">
            <v/>
          </cell>
          <cell r="CR142" t="str">
            <v/>
          </cell>
          <cell r="CS142" t="str">
            <v/>
          </cell>
          <cell r="CT142" t="str">
            <v/>
          </cell>
          <cell r="CU142" t="str">
            <v/>
          </cell>
          <cell r="CV142" t="str">
            <v/>
          </cell>
          <cell r="CW142" t="str">
            <v/>
          </cell>
          <cell r="CX142" t="str">
            <v/>
          </cell>
          <cell r="CY142" t="str">
            <v/>
          </cell>
          <cell r="CZ142" t="str">
            <v/>
          </cell>
          <cell r="DA142" t="str">
            <v/>
          </cell>
          <cell r="DB142" t="str">
            <v/>
          </cell>
          <cell r="DC142" t="str">
            <v/>
          </cell>
          <cell r="DD142" t="str">
            <v/>
          </cell>
          <cell r="DE142" t="str">
            <v/>
          </cell>
          <cell r="DF142" t="str">
            <v/>
          </cell>
          <cell r="DG142" t="str">
            <v/>
          </cell>
          <cell r="DH142" t="str">
            <v/>
          </cell>
          <cell r="DI142" t="str">
            <v/>
          </cell>
          <cell r="DJ142" t="str">
            <v/>
          </cell>
          <cell r="DK142" t="str">
            <v/>
          </cell>
          <cell r="DL142" t="str">
            <v/>
          </cell>
          <cell r="DM142" t="str">
            <v/>
          </cell>
          <cell r="DN142" t="str">
            <v/>
          </cell>
          <cell r="DO142" t="str">
            <v/>
          </cell>
          <cell r="DP142" t="str">
            <v/>
          </cell>
          <cell r="DQ142" t="str">
            <v/>
          </cell>
          <cell r="DR142" t="str">
            <v/>
          </cell>
          <cell r="DS142" t="str">
            <v/>
          </cell>
          <cell r="DT142" t="str">
            <v/>
          </cell>
          <cell r="DU142" t="str">
            <v/>
          </cell>
          <cell r="DV142" t="str">
            <v/>
          </cell>
          <cell r="DW142" t="str">
            <v/>
          </cell>
          <cell r="DX142" t="str">
            <v/>
          </cell>
          <cell r="DY142" t="str">
            <v/>
          </cell>
          <cell r="DZ142" t="str">
            <v/>
          </cell>
          <cell r="EA142" t="str">
            <v/>
          </cell>
          <cell r="EB142" t="str">
            <v/>
          </cell>
          <cell r="EC142" t="str">
            <v/>
          </cell>
          <cell r="ED142" t="str">
            <v/>
          </cell>
          <cell r="EE142" t="str">
            <v/>
          </cell>
          <cell r="EF142" t="str">
            <v/>
          </cell>
          <cell r="EG142" t="str">
            <v/>
          </cell>
          <cell r="EH142" t="str">
            <v/>
          </cell>
          <cell r="EI142" t="str">
            <v/>
          </cell>
          <cell r="EJ142" t="str">
            <v/>
          </cell>
          <cell r="EK142" t="str">
            <v/>
          </cell>
          <cell r="EL142" t="str">
            <v/>
          </cell>
          <cell r="EM142" t="str">
            <v/>
          </cell>
          <cell r="EN142" t="str">
            <v/>
          </cell>
          <cell r="EO142" t="str">
            <v/>
          </cell>
          <cell r="EP142" t="str">
            <v/>
          </cell>
          <cell r="EQ142" t="str">
            <v/>
          </cell>
          <cell r="ER142" t="str">
            <v/>
          </cell>
          <cell r="ES142" t="str">
            <v/>
          </cell>
          <cell r="ET142" t="str">
            <v/>
          </cell>
          <cell r="EU142" t="str">
            <v/>
          </cell>
          <cell r="EV142" t="str">
            <v/>
          </cell>
          <cell r="EW142">
            <v>0</v>
          </cell>
          <cell r="EX142">
            <v>0</v>
          </cell>
        </row>
        <row r="143">
          <cell r="A143" t="str">
            <v>PREP</v>
          </cell>
          <cell r="B143">
            <v>0</v>
          </cell>
          <cell r="C143">
            <v>0</v>
          </cell>
          <cell r="D143">
            <v>0</v>
          </cell>
          <cell r="E143">
            <v>0</v>
          </cell>
          <cell r="F143" t="str">
            <v>ANIMATION</v>
          </cell>
          <cell r="G143">
            <v>0</v>
          </cell>
          <cell r="H143">
            <v>0</v>
          </cell>
          <cell r="I143" t="str">
            <v>INK &amp; PAINT</v>
          </cell>
          <cell r="J143">
            <v>0</v>
          </cell>
          <cell r="K143">
            <v>0</v>
          </cell>
          <cell r="L143" t="str">
            <v>ALPHA</v>
          </cell>
          <cell r="M143">
            <v>0</v>
          </cell>
          <cell r="N143" t="str">
            <v>BETA</v>
          </cell>
          <cell r="O143">
            <v>0</v>
          </cell>
          <cell r="P143" t="str">
            <v>RTM</v>
          </cell>
          <cell r="Q143">
            <v>0</v>
          </cell>
          <cell r="R143" t="str">
            <v>STREET</v>
          </cell>
          <cell r="T143" t="str">
            <v>Story Boards</v>
          </cell>
          <cell r="V143" t="str">
            <v xml:space="preserve">START </v>
          </cell>
          <cell r="W143" t="str">
            <v>END</v>
          </cell>
          <cell r="X143" t="str">
            <v>Billed As</v>
          </cell>
          <cell r="Y143">
            <v>0</v>
          </cell>
          <cell r="Z143" t="e">
            <v>#REF!</v>
          </cell>
          <cell r="CE143" t="str">
            <v/>
          </cell>
          <cell r="CF143" t="str">
            <v/>
          </cell>
          <cell r="CG143" t="str">
            <v/>
          </cell>
          <cell r="CH143" t="str">
            <v/>
          </cell>
          <cell r="CI143" t="str">
            <v/>
          </cell>
          <cell r="CJ143" t="str">
            <v/>
          </cell>
          <cell r="CK143" t="str">
            <v/>
          </cell>
          <cell r="CL143" t="str">
            <v/>
          </cell>
          <cell r="CM143" t="str">
            <v/>
          </cell>
          <cell r="CN143" t="str">
            <v/>
          </cell>
          <cell r="CO143" t="str">
            <v/>
          </cell>
          <cell r="CP143" t="str">
            <v/>
          </cell>
          <cell r="CQ143" t="str">
            <v/>
          </cell>
          <cell r="CR143" t="str">
            <v/>
          </cell>
          <cell r="CS143" t="str">
            <v/>
          </cell>
          <cell r="CT143" t="str">
            <v/>
          </cell>
          <cell r="CU143" t="str">
            <v/>
          </cell>
          <cell r="CV143" t="str">
            <v/>
          </cell>
          <cell r="CW143" t="str">
            <v/>
          </cell>
          <cell r="CX143" t="str">
            <v/>
          </cell>
          <cell r="CY143" t="str">
            <v/>
          </cell>
          <cell r="CZ143" t="str">
            <v/>
          </cell>
          <cell r="DA143" t="str">
            <v/>
          </cell>
          <cell r="DB143" t="str">
            <v/>
          </cell>
          <cell r="DC143" t="str">
            <v/>
          </cell>
          <cell r="DD143" t="str">
            <v/>
          </cell>
          <cell r="DE143" t="str">
            <v/>
          </cell>
          <cell r="DF143" t="str">
            <v/>
          </cell>
          <cell r="DG143" t="str">
            <v/>
          </cell>
          <cell r="DH143" t="str">
            <v/>
          </cell>
          <cell r="DI143" t="str">
            <v/>
          </cell>
          <cell r="DJ143" t="str">
            <v/>
          </cell>
          <cell r="DK143" t="str">
            <v/>
          </cell>
          <cell r="DL143" t="str">
            <v/>
          </cell>
          <cell r="DM143" t="str">
            <v/>
          </cell>
          <cell r="DN143" t="str">
            <v/>
          </cell>
          <cell r="DO143" t="str">
            <v/>
          </cell>
          <cell r="DP143" t="str">
            <v/>
          </cell>
          <cell r="DQ143" t="str">
            <v/>
          </cell>
          <cell r="DR143" t="str">
            <v/>
          </cell>
          <cell r="DS143" t="str">
            <v/>
          </cell>
          <cell r="DT143" t="str">
            <v/>
          </cell>
          <cell r="DU143" t="str">
            <v/>
          </cell>
          <cell r="DV143" t="str">
            <v/>
          </cell>
          <cell r="DW143" t="str">
            <v/>
          </cell>
          <cell r="DX143" t="str">
            <v/>
          </cell>
          <cell r="DY143" t="str">
            <v/>
          </cell>
          <cell r="DZ143" t="str">
            <v/>
          </cell>
          <cell r="EA143" t="str">
            <v/>
          </cell>
          <cell r="EB143" t="str">
            <v/>
          </cell>
          <cell r="EC143" t="str">
            <v/>
          </cell>
          <cell r="ED143" t="str">
            <v/>
          </cell>
          <cell r="EE143" t="str">
            <v/>
          </cell>
          <cell r="EF143" t="str">
            <v/>
          </cell>
          <cell r="EG143" t="str">
            <v/>
          </cell>
          <cell r="EH143" t="str">
            <v/>
          </cell>
          <cell r="EI143" t="str">
            <v/>
          </cell>
          <cell r="EJ143" t="str">
            <v/>
          </cell>
          <cell r="EK143" t="str">
            <v/>
          </cell>
          <cell r="EL143" t="str">
            <v/>
          </cell>
          <cell r="EM143" t="str">
            <v/>
          </cell>
          <cell r="EN143" t="str">
            <v/>
          </cell>
          <cell r="EO143" t="str">
            <v/>
          </cell>
          <cell r="EP143" t="str">
            <v/>
          </cell>
          <cell r="EQ143" t="str">
            <v/>
          </cell>
          <cell r="ER143" t="str">
            <v/>
          </cell>
          <cell r="ES143" t="str">
            <v/>
          </cell>
          <cell r="ET143" t="str">
            <v/>
          </cell>
          <cell r="EU143" t="str">
            <v/>
          </cell>
          <cell r="EV143" t="str">
            <v/>
          </cell>
          <cell r="EW143">
            <v>0</v>
          </cell>
          <cell r="EX143">
            <v>0</v>
          </cell>
        </row>
        <row r="144">
          <cell r="A144" t="str">
            <v>PREP</v>
          </cell>
          <cell r="B144">
            <v>0</v>
          </cell>
          <cell r="C144">
            <v>0</v>
          </cell>
          <cell r="D144">
            <v>0</v>
          </cell>
          <cell r="E144">
            <v>0</v>
          </cell>
          <cell r="F144" t="str">
            <v>ANIMATION</v>
          </cell>
          <cell r="G144">
            <v>0</v>
          </cell>
          <cell r="H144">
            <v>0</v>
          </cell>
          <cell r="I144" t="str">
            <v>INK &amp; PAINT</v>
          </cell>
          <cell r="J144">
            <v>0</v>
          </cell>
          <cell r="K144">
            <v>0</v>
          </cell>
          <cell r="L144" t="str">
            <v>ALPHA</v>
          </cell>
          <cell r="M144">
            <v>0</v>
          </cell>
          <cell r="N144" t="str">
            <v>BETA</v>
          </cell>
          <cell r="O144">
            <v>0</v>
          </cell>
          <cell r="P144" t="str">
            <v>RTM</v>
          </cell>
          <cell r="Q144">
            <v>0</v>
          </cell>
          <cell r="R144" t="str">
            <v>STREET</v>
          </cell>
          <cell r="S144" t="str">
            <v>PRODUCTION TO DATE</v>
          </cell>
          <cell r="T144" t="str">
            <v>Story Boards</v>
          </cell>
          <cell r="W144">
            <v>35697</v>
          </cell>
          <cell r="X144" t="str">
            <v>TEST</v>
          </cell>
          <cell r="Y144">
            <v>0</v>
          </cell>
          <cell r="Z144" t="e">
            <v>#REF!</v>
          </cell>
          <cell r="CE144" t="str">
            <v/>
          </cell>
          <cell r="CF144" t="str">
            <v/>
          </cell>
          <cell r="CG144" t="str">
            <v/>
          </cell>
          <cell r="CH144" t="str">
            <v/>
          </cell>
          <cell r="CI144" t="str">
            <v/>
          </cell>
          <cell r="CJ144" t="str">
            <v/>
          </cell>
          <cell r="CK144" t="str">
            <v/>
          </cell>
          <cell r="CL144" t="str">
            <v/>
          </cell>
          <cell r="CM144" t="str">
            <v/>
          </cell>
          <cell r="CN144" t="str">
            <v/>
          </cell>
          <cell r="CO144" t="str">
            <v/>
          </cell>
          <cell r="CP144" t="str">
            <v/>
          </cell>
          <cell r="CQ144" t="str">
            <v/>
          </cell>
          <cell r="CR144" t="str">
            <v/>
          </cell>
          <cell r="CS144" t="str">
            <v/>
          </cell>
          <cell r="CT144" t="str">
            <v/>
          </cell>
          <cell r="CU144" t="str">
            <v/>
          </cell>
          <cell r="CV144" t="str">
            <v/>
          </cell>
          <cell r="CW144" t="str">
            <v/>
          </cell>
          <cell r="CX144" t="str">
            <v/>
          </cell>
          <cell r="CY144" t="str">
            <v/>
          </cell>
          <cell r="CZ144" t="str">
            <v/>
          </cell>
          <cell r="DA144" t="str">
            <v/>
          </cell>
          <cell r="DB144" t="str">
            <v/>
          </cell>
          <cell r="DC144" t="str">
            <v/>
          </cell>
          <cell r="DD144" t="str">
            <v/>
          </cell>
          <cell r="DE144" t="str">
            <v/>
          </cell>
          <cell r="DF144" t="str">
            <v/>
          </cell>
          <cell r="DG144" t="str">
            <v/>
          </cell>
          <cell r="DH144" t="str">
            <v/>
          </cell>
          <cell r="DI144" t="str">
            <v/>
          </cell>
          <cell r="DJ144" t="str">
            <v/>
          </cell>
          <cell r="DK144" t="str">
            <v/>
          </cell>
          <cell r="DL144" t="str">
            <v/>
          </cell>
          <cell r="DM144" t="str">
            <v/>
          </cell>
          <cell r="DN144" t="str">
            <v/>
          </cell>
          <cell r="DO144" t="str">
            <v/>
          </cell>
          <cell r="DP144" t="str">
            <v/>
          </cell>
          <cell r="DQ144" t="str">
            <v/>
          </cell>
          <cell r="DR144" t="str">
            <v/>
          </cell>
          <cell r="DS144" t="str">
            <v/>
          </cell>
          <cell r="DT144" t="str">
            <v/>
          </cell>
          <cell r="DU144" t="str">
            <v/>
          </cell>
          <cell r="DV144" t="str">
            <v/>
          </cell>
          <cell r="DW144" t="str">
            <v/>
          </cell>
          <cell r="DX144" t="str">
            <v/>
          </cell>
          <cell r="DY144" t="str">
            <v/>
          </cell>
          <cell r="DZ144" t="str">
            <v/>
          </cell>
          <cell r="EA144" t="str">
            <v/>
          </cell>
          <cell r="EB144" t="str">
            <v/>
          </cell>
          <cell r="EC144" t="str">
            <v/>
          </cell>
          <cell r="ED144" t="str">
            <v/>
          </cell>
          <cell r="EE144" t="str">
            <v/>
          </cell>
          <cell r="EF144" t="str">
            <v/>
          </cell>
          <cell r="EG144" t="str">
            <v/>
          </cell>
          <cell r="EH144" t="str">
            <v/>
          </cell>
          <cell r="EI144" t="str">
            <v/>
          </cell>
          <cell r="EJ144" t="str">
            <v/>
          </cell>
          <cell r="EK144" t="str">
            <v/>
          </cell>
          <cell r="EL144" t="str">
            <v/>
          </cell>
          <cell r="EM144" t="str">
            <v/>
          </cell>
          <cell r="EN144" t="str">
            <v/>
          </cell>
          <cell r="EO144" t="str">
            <v/>
          </cell>
          <cell r="EP144" t="str">
            <v/>
          </cell>
          <cell r="EQ144" t="str">
            <v/>
          </cell>
          <cell r="ER144" t="str">
            <v/>
          </cell>
          <cell r="ES144" t="str">
            <v/>
          </cell>
          <cell r="ET144" t="str">
            <v/>
          </cell>
          <cell r="EU144" t="str">
            <v/>
          </cell>
          <cell r="EV144" t="str">
            <v/>
          </cell>
          <cell r="EW144">
            <v>0</v>
          </cell>
          <cell r="EX144">
            <v>0</v>
          </cell>
        </row>
        <row r="145">
          <cell r="S145" t="str">
            <v>PRODUCTION TO DATE</v>
          </cell>
          <cell r="T145" t="str">
            <v>Film &amp; 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DIP &amp; COMPOSITE</v>
          </cell>
          <cell r="V152">
            <v>35744</v>
          </cell>
          <cell r="W152">
            <v>35760</v>
          </cell>
          <cell r="X152" t="str">
            <v>POST</v>
          </cell>
        </row>
        <row r="153">
          <cell r="T153" t="str">
            <v>FINAL LAB</v>
          </cell>
          <cell r="V153">
            <v>35760</v>
          </cell>
          <cell r="W153">
            <v>35765</v>
          </cell>
          <cell r="X153" t="str">
            <v>FINAL LAB</v>
          </cell>
          <cell r="CE153" t="str">
            <v/>
          </cell>
          <cell r="CF153" t="str">
            <v/>
          </cell>
          <cell r="CG153" t="str">
            <v/>
          </cell>
          <cell r="CH153" t="str">
            <v/>
          </cell>
          <cell r="CI153" t="str">
            <v/>
          </cell>
          <cell r="CJ153" t="str">
            <v/>
          </cell>
          <cell r="CK153" t="str">
            <v/>
          </cell>
          <cell r="CL153" t="str">
            <v/>
          </cell>
          <cell r="CM153" t="str">
            <v/>
          </cell>
          <cell r="CN153" t="str">
            <v/>
          </cell>
          <cell r="CO153" t="str">
            <v/>
          </cell>
          <cell r="CP153" t="str">
            <v/>
          </cell>
          <cell r="CQ153" t="str">
            <v/>
          </cell>
          <cell r="CR153" t="str">
            <v/>
          </cell>
          <cell r="CS153" t="str">
            <v/>
          </cell>
          <cell r="CT153" t="str">
            <v/>
          </cell>
          <cell r="CU153" t="str">
            <v/>
          </cell>
          <cell r="CV153" t="str">
            <v/>
          </cell>
          <cell r="CW153" t="str">
            <v/>
          </cell>
          <cell r="CX153" t="str">
            <v/>
          </cell>
          <cell r="CY153" t="str">
            <v/>
          </cell>
          <cell r="CZ153" t="str">
            <v/>
          </cell>
          <cell r="DA153" t="str">
            <v/>
          </cell>
          <cell r="DB153" t="str">
            <v/>
          </cell>
          <cell r="DC153" t="str">
            <v/>
          </cell>
          <cell r="DD153" t="str">
            <v/>
          </cell>
          <cell r="DE153" t="str">
            <v/>
          </cell>
          <cell r="DF153" t="str">
            <v/>
          </cell>
          <cell r="DG153" t="str">
            <v/>
          </cell>
          <cell r="DH153" t="str">
            <v/>
          </cell>
          <cell r="DI153" t="str">
            <v/>
          </cell>
          <cell r="DJ153" t="str">
            <v/>
          </cell>
          <cell r="DK153" t="str">
            <v/>
          </cell>
          <cell r="DL153" t="str">
            <v/>
          </cell>
          <cell r="DM153" t="str">
            <v/>
          </cell>
          <cell r="DN153" t="str">
            <v/>
          </cell>
          <cell r="DO153" t="str">
            <v/>
          </cell>
          <cell r="DP153" t="str">
            <v/>
          </cell>
          <cell r="DQ153" t="str">
            <v/>
          </cell>
          <cell r="DR153" t="str">
            <v/>
          </cell>
          <cell r="DS153" t="str">
            <v/>
          </cell>
          <cell r="DT153" t="str">
            <v/>
          </cell>
          <cell r="DU153" t="str">
            <v/>
          </cell>
          <cell r="DV153" t="str">
            <v/>
          </cell>
          <cell r="DW153" t="str">
            <v/>
          </cell>
          <cell r="DX153" t="str">
            <v/>
          </cell>
          <cell r="DY153" t="str">
            <v/>
          </cell>
          <cell r="DZ153" t="str">
            <v/>
          </cell>
          <cell r="EA153" t="str">
            <v/>
          </cell>
          <cell r="EB153" t="str">
            <v/>
          </cell>
          <cell r="EC153" t="str">
            <v/>
          </cell>
          <cell r="ED153" t="str">
            <v/>
          </cell>
          <cell r="EE153" t="str">
            <v/>
          </cell>
          <cell r="EF153" t="str">
            <v/>
          </cell>
          <cell r="EG153" t="str">
            <v/>
          </cell>
          <cell r="EH153" t="str">
            <v/>
          </cell>
          <cell r="EI153" t="str">
            <v/>
          </cell>
          <cell r="EJ153" t="str">
            <v/>
          </cell>
          <cell r="EK153" t="str">
            <v/>
          </cell>
          <cell r="EL153" t="str">
            <v/>
          </cell>
          <cell r="EM153" t="str">
            <v/>
          </cell>
          <cell r="EN153" t="str">
            <v/>
          </cell>
          <cell r="EO153" t="str">
            <v/>
          </cell>
          <cell r="EP153" t="str">
            <v/>
          </cell>
          <cell r="EQ153" t="str">
            <v/>
          </cell>
          <cell r="ER153" t="str">
            <v/>
          </cell>
          <cell r="ES153" t="str">
            <v/>
          </cell>
          <cell r="ET153" t="str">
            <v/>
          </cell>
          <cell r="EU153" t="str">
            <v/>
          </cell>
          <cell r="EV153" t="str">
            <v/>
          </cell>
        </row>
        <row r="154">
          <cell r="S154" t="str">
            <v>COST TO DATE</v>
          </cell>
          <cell r="V154" t="str">
            <v>DIRECT TO DATE</v>
          </cell>
          <cell r="CE154" t="str">
            <v/>
          </cell>
          <cell r="CF154" t="str">
            <v/>
          </cell>
          <cell r="CG154" t="str">
            <v/>
          </cell>
          <cell r="CH154" t="str">
            <v/>
          </cell>
          <cell r="CI154" t="str">
            <v/>
          </cell>
          <cell r="CJ154" t="str">
            <v/>
          </cell>
          <cell r="CK154" t="str">
            <v/>
          </cell>
          <cell r="CL154" t="str">
            <v/>
          </cell>
          <cell r="CM154" t="str">
            <v/>
          </cell>
          <cell r="CN154" t="str">
            <v/>
          </cell>
          <cell r="CO154" t="str">
            <v/>
          </cell>
          <cell r="CP154" t="str">
            <v/>
          </cell>
          <cell r="CQ154" t="str">
            <v/>
          </cell>
          <cell r="CR154" t="str">
            <v/>
          </cell>
          <cell r="CS154" t="str">
            <v/>
          </cell>
          <cell r="CT154" t="str">
            <v/>
          </cell>
          <cell r="CU154" t="str">
            <v/>
          </cell>
          <cell r="CV154" t="str">
            <v/>
          </cell>
          <cell r="CW154" t="str">
            <v/>
          </cell>
          <cell r="CX154" t="str">
            <v/>
          </cell>
          <cell r="CY154" t="str">
            <v/>
          </cell>
          <cell r="CZ154" t="str">
            <v/>
          </cell>
          <cell r="DA154" t="str">
            <v/>
          </cell>
          <cell r="DB154" t="str">
            <v/>
          </cell>
          <cell r="DC154" t="str">
            <v/>
          </cell>
          <cell r="DD154" t="str">
            <v/>
          </cell>
          <cell r="DE154" t="str">
            <v/>
          </cell>
          <cell r="DF154" t="str">
            <v/>
          </cell>
          <cell r="DG154" t="str">
            <v/>
          </cell>
          <cell r="DH154" t="str">
            <v/>
          </cell>
          <cell r="DI154" t="str">
            <v/>
          </cell>
          <cell r="DJ154" t="str">
            <v/>
          </cell>
          <cell r="DK154" t="str">
            <v/>
          </cell>
          <cell r="DL154" t="str">
            <v/>
          </cell>
          <cell r="DM154" t="str">
            <v/>
          </cell>
          <cell r="DN154" t="str">
            <v/>
          </cell>
          <cell r="DO154" t="str">
            <v/>
          </cell>
          <cell r="DP154" t="str">
            <v/>
          </cell>
          <cell r="DQ154" t="str">
            <v/>
          </cell>
          <cell r="DR154" t="str">
            <v/>
          </cell>
          <cell r="DS154" t="str">
            <v/>
          </cell>
          <cell r="DT154" t="str">
            <v/>
          </cell>
          <cell r="DU154" t="str">
            <v/>
          </cell>
          <cell r="DV154" t="str">
            <v/>
          </cell>
          <cell r="DW154" t="str">
            <v/>
          </cell>
          <cell r="DX154" t="str">
            <v/>
          </cell>
          <cell r="DY154" t="str">
            <v/>
          </cell>
          <cell r="DZ154" t="str">
            <v/>
          </cell>
          <cell r="EA154" t="str">
            <v/>
          </cell>
          <cell r="EB154" t="str">
            <v/>
          </cell>
          <cell r="EC154" t="str">
            <v/>
          </cell>
          <cell r="ED154" t="str">
            <v/>
          </cell>
          <cell r="EE154" t="str">
            <v/>
          </cell>
          <cell r="EF154" t="str">
            <v/>
          </cell>
          <cell r="EG154" t="str">
            <v/>
          </cell>
          <cell r="EH154" t="str">
            <v/>
          </cell>
          <cell r="EI154" t="str">
            <v/>
          </cell>
          <cell r="EJ154" t="str">
            <v/>
          </cell>
          <cell r="EK154" t="str">
            <v/>
          </cell>
          <cell r="EL154" t="str">
            <v/>
          </cell>
          <cell r="EM154" t="str">
            <v/>
          </cell>
          <cell r="EN154" t="str">
            <v/>
          </cell>
          <cell r="EO154" t="str">
            <v/>
          </cell>
          <cell r="EP154" t="str">
            <v/>
          </cell>
          <cell r="EQ154" t="str">
            <v/>
          </cell>
          <cell r="ER154" t="str">
            <v/>
          </cell>
          <cell r="ES154" t="str">
            <v/>
          </cell>
          <cell r="ET154" t="str">
            <v/>
          </cell>
          <cell r="EU154" t="str">
            <v/>
          </cell>
          <cell r="EV154" t="str">
            <v/>
          </cell>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0</v>
          </cell>
          <cell r="CK156">
            <v>0</v>
          </cell>
          <cell r="CL156">
            <v>0</v>
          </cell>
          <cell r="CM156">
            <v>0</v>
          </cell>
          <cell r="CN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0</v>
          </cell>
          <cell r="CK161">
            <v>0</v>
          </cell>
          <cell r="CL161">
            <v>0</v>
          </cell>
          <cell r="CM161">
            <v>0</v>
          </cell>
          <cell r="CN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cell r="CD163">
            <v>0</v>
          </cell>
          <cell r="CE163">
            <v>0</v>
          </cell>
          <cell r="CF163">
            <v>0</v>
          </cell>
          <cell r="CG163">
            <v>0</v>
          </cell>
          <cell r="CH163">
            <v>0</v>
          </cell>
          <cell r="CI163">
            <v>0</v>
          </cell>
          <cell r="CJ163">
            <v>0</v>
          </cell>
          <cell r="CK163">
            <v>0</v>
          </cell>
          <cell r="CL163">
            <v>0</v>
          </cell>
          <cell r="CM163">
            <v>0</v>
          </cell>
          <cell r="CN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row>
        <row r="165">
          <cell r="V165" t="str">
            <v>PROJECTED RTM</v>
          </cell>
          <cell r="Y165" t="e">
            <v>#REF!</v>
          </cell>
          <cell r="Z165" t="e">
            <v>#REF!</v>
          </cell>
          <cell r="AA165" t="str">
            <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
          </cell>
          <cell r="AP165" t="str">
            <v/>
          </cell>
          <cell r="AQ165" t="str">
            <v/>
          </cell>
          <cell r="AR165" t="str">
            <v/>
          </cell>
          <cell r="AS165" t="str">
            <v/>
          </cell>
          <cell r="AT165" t="str">
            <v/>
          </cell>
          <cell r="AU165" t="str">
            <v/>
          </cell>
          <cell r="AV165" t="str">
            <v/>
          </cell>
          <cell r="AW165" t="str">
            <v/>
          </cell>
          <cell r="AX165" t="str">
            <v/>
          </cell>
          <cell r="AY165">
            <v>428.57142857142856</v>
          </cell>
          <cell r="AZ165">
            <v>428.57142857142856</v>
          </cell>
          <cell r="BA165">
            <v>428.57142857142856</v>
          </cell>
          <cell r="BB165">
            <v>428.57142857142856</v>
          </cell>
          <cell r="BC165">
            <v>428.57142857142856</v>
          </cell>
          <cell r="BD165" t="str">
            <v/>
          </cell>
          <cell r="BE165" t="str">
            <v/>
          </cell>
          <cell r="BF165" t="str">
            <v/>
          </cell>
          <cell r="BG165" t="str">
            <v/>
          </cell>
          <cell r="BH165" t="str">
            <v/>
          </cell>
          <cell r="BJ165" t="str">
            <v/>
          </cell>
          <cell r="BK165" t="str">
            <v/>
          </cell>
          <cell r="BL165" t="str">
            <v/>
          </cell>
          <cell r="BM165" t="str">
            <v/>
          </cell>
          <cell r="BN165" t="str">
            <v/>
          </cell>
          <cell r="BO165" t="str">
            <v/>
          </cell>
          <cell r="BP165" t="str">
            <v/>
          </cell>
          <cell r="BQ165" t="str">
            <v/>
          </cell>
          <cell r="BR165" t="str">
            <v/>
          </cell>
          <cell r="BS165" t="str">
            <v/>
          </cell>
          <cell r="BT165" t="str">
            <v/>
          </cell>
          <cell r="BU165" t="str">
            <v/>
          </cell>
          <cell r="BV165" t="str">
            <v/>
          </cell>
          <cell r="BW165" t="str">
            <v/>
          </cell>
          <cell r="BX165" t="str">
            <v/>
          </cell>
          <cell r="BY165" t="str">
            <v/>
          </cell>
          <cell r="BZ165" t="str">
            <v/>
          </cell>
          <cell r="CA165" t="str">
            <v/>
          </cell>
          <cell r="CB165" t="str">
            <v/>
          </cell>
          <cell r="CC165" t="str">
            <v/>
          </cell>
          <cell r="CD165" t="str">
            <v/>
          </cell>
          <cell r="CE165" t="str">
            <v/>
          </cell>
          <cell r="CF165" t="str">
            <v/>
          </cell>
          <cell r="CG165" t="str">
            <v/>
          </cell>
          <cell r="CH165" t="str">
            <v/>
          </cell>
          <cell r="CI165" t="str">
            <v/>
          </cell>
          <cell r="CJ165" t="str">
            <v/>
          </cell>
          <cell r="CK165" t="str">
            <v/>
          </cell>
          <cell r="CL165" t="str">
            <v/>
          </cell>
          <cell r="CM165" t="str">
            <v/>
          </cell>
          <cell r="CN165">
            <v>0</v>
          </cell>
        </row>
        <row r="166">
          <cell r="V166" t="str">
            <v>PROJECTED RTM</v>
          </cell>
          <cell r="Y166" t="e">
            <v>#REF!</v>
          </cell>
          <cell r="Z166" t="e">
            <v>#REF!</v>
          </cell>
          <cell r="AA166" t="str">
            <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
          </cell>
          <cell r="AP166" t="str">
            <v/>
          </cell>
          <cell r="AQ166" t="str">
            <v/>
          </cell>
          <cell r="AR166" t="str">
            <v/>
          </cell>
          <cell r="AS166" t="str">
            <v/>
          </cell>
          <cell r="AT166" t="str">
            <v/>
          </cell>
          <cell r="AU166" t="str">
            <v/>
          </cell>
          <cell r="AV166" t="str">
            <v/>
          </cell>
          <cell r="AW166" t="str">
            <v/>
          </cell>
          <cell r="AX166" t="str">
            <v/>
          </cell>
          <cell r="AY166">
            <v>0</v>
          </cell>
          <cell r="AZ166">
            <v>0</v>
          </cell>
          <cell r="BA166">
            <v>0</v>
          </cell>
          <cell r="BB166">
            <v>0</v>
          </cell>
          <cell r="BD166" t="str">
            <v/>
          </cell>
          <cell r="BE166" t="str">
            <v/>
          </cell>
          <cell r="BF166" t="str">
            <v/>
          </cell>
          <cell r="BG166" t="str">
            <v/>
          </cell>
          <cell r="BH166" t="str">
            <v/>
          </cell>
          <cell r="BJ166" t="str">
            <v/>
          </cell>
          <cell r="BK166" t="str">
            <v/>
          </cell>
          <cell r="BL166" t="str">
            <v/>
          </cell>
          <cell r="BM166" t="str">
            <v/>
          </cell>
          <cell r="BN166" t="str">
            <v/>
          </cell>
          <cell r="BO166" t="str">
            <v/>
          </cell>
          <cell r="BP166" t="str">
            <v/>
          </cell>
          <cell r="BQ166" t="str">
            <v/>
          </cell>
          <cell r="BR166" t="str">
            <v/>
          </cell>
          <cell r="BS166" t="str">
            <v/>
          </cell>
          <cell r="BT166" t="str">
            <v/>
          </cell>
          <cell r="BU166" t="str">
            <v/>
          </cell>
          <cell r="BV166" t="str">
            <v/>
          </cell>
          <cell r="BW166" t="str">
            <v/>
          </cell>
          <cell r="BX166" t="str">
            <v/>
          </cell>
          <cell r="BY166" t="str">
            <v/>
          </cell>
          <cell r="BZ166" t="str">
            <v/>
          </cell>
          <cell r="CA166" t="str">
            <v/>
          </cell>
          <cell r="CB166" t="str">
            <v/>
          </cell>
          <cell r="CC166" t="str">
            <v/>
          </cell>
          <cell r="CD166" t="str">
            <v/>
          </cell>
          <cell r="CE166" t="str">
            <v/>
          </cell>
          <cell r="CF166" t="str">
            <v/>
          </cell>
          <cell r="CG166" t="str">
            <v/>
          </cell>
          <cell r="CH166" t="str">
            <v/>
          </cell>
          <cell r="CI166" t="str">
            <v/>
          </cell>
          <cell r="CJ166" t="str">
            <v/>
          </cell>
          <cell r="CK166" t="str">
            <v/>
          </cell>
          <cell r="CL166" t="str">
            <v/>
          </cell>
          <cell r="CM166" t="str">
            <v/>
          </cell>
          <cell r="CN166">
            <v>0</v>
          </cell>
        </row>
        <row r="167">
          <cell r="V167" t="str">
            <v>PROJECTED STREET</v>
          </cell>
        </row>
        <row r="168">
          <cell r="V168" t="str">
            <v>+ or - Scheduled Date</v>
          </cell>
        </row>
        <row r="169">
          <cell r="N169" t="str">
            <v>ENGINEERING</v>
          </cell>
          <cell r="O169">
            <v>0</v>
          </cell>
          <cell r="P169">
            <v>0</v>
          </cell>
          <cell r="Q169">
            <v>0</v>
          </cell>
          <cell r="R169" t="str">
            <v>ALADDIN READING</v>
          </cell>
          <cell r="W169" t="str">
            <v>FRAMES</v>
          </cell>
          <cell r="X169">
            <v>2956.22</v>
          </cell>
          <cell r="Y169" t="str">
            <v>WK Count</v>
          </cell>
          <cell r="Z169" t="str">
            <v>Total Days</v>
          </cell>
        </row>
        <row r="170">
          <cell r="N170" t="str">
            <v>ENGINEERING</v>
          </cell>
          <cell r="O170">
            <v>0</v>
          </cell>
          <cell r="P170">
            <v>0</v>
          </cell>
          <cell r="Q170">
            <v>0</v>
          </cell>
          <cell r="R170" t="str">
            <v>ALADDIN READING</v>
          </cell>
          <cell r="V170" t="str">
            <v xml:space="preserve">START </v>
          </cell>
          <cell r="W170" t="str">
            <v>FRAMES</v>
          </cell>
          <cell r="X170">
            <v>2956.22</v>
          </cell>
          <cell r="Y170" t="str">
            <v>WK Count</v>
          </cell>
          <cell r="Z170" t="str">
            <v>Total Days</v>
          </cell>
          <cell r="AA170" t="str">
            <v/>
          </cell>
          <cell r="AB170" t="str">
            <v/>
          </cell>
          <cell r="AC170" t="str">
            <v/>
          </cell>
          <cell r="AD170" t="str">
            <v/>
          </cell>
          <cell r="AE170" t="str">
            <v/>
          </cell>
          <cell r="AF170" t="str">
            <v/>
          </cell>
          <cell r="AG170" t="str">
            <v/>
          </cell>
          <cell r="AH170" t="str">
            <v/>
          </cell>
          <cell r="AI170" t="str">
            <v/>
          </cell>
          <cell r="AJ170" t="str">
            <v/>
          </cell>
          <cell r="AK170" t="str">
            <v/>
          </cell>
          <cell r="AL170" t="str">
            <v/>
          </cell>
          <cell r="AM170" t="str">
            <v/>
          </cell>
          <cell r="AN170" t="str">
            <v/>
          </cell>
          <cell r="AO170" t="str">
            <v/>
          </cell>
          <cell r="AP170" t="str">
            <v/>
          </cell>
          <cell r="AQ170" t="str">
            <v/>
          </cell>
          <cell r="AR170" t="str">
            <v/>
          </cell>
          <cell r="AS170" t="str">
            <v/>
          </cell>
          <cell r="AT170" t="str">
            <v/>
          </cell>
          <cell r="AU170" t="str">
            <v/>
          </cell>
          <cell r="AV170" t="str">
            <v/>
          </cell>
          <cell r="AW170" t="str">
            <v/>
          </cell>
          <cell r="AX170" t="str">
            <v/>
          </cell>
          <cell r="AY170" t="str">
            <v/>
          </cell>
          <cell r="AZ170">
            <v>35730</v>
          </cell>
          <cell r="BA170">
            <v>35737</v>
          </cell>
          <cell r="BB170">
            <v>35744</v>
          </cell>
          <cell r="BC170">
            <v>35751</v>
          </cell>
          <cell r="BD170">
            <v>35758</v>
          </cell>
          <cell r="BE170">
            <v>35765</v>
          </cell>
          <cell r="BF170">
            <v>35772</v>
          </cell>
          <cell r="BG170">
            <v>35779</v>
          </cell>
          <cell r="BH170">
            <v>35786</v>
          </cell>
          <cell r="BJ170" t="str">
            <v/>
          </cell>
          <cell r="BK170" t="str">
            <v/>
          </cell>
          <cell r="BL170" t="str">
            <v/>
          </cell>
          <cell r="BM170" t="str">
            <v/>
          </cell>
          <cell r="BN170" t="str">
            <v/>
          </cell>
          <cell r="BO170" t="str">
            <v/>
          </cell>
          <cell r="BP170" t="str">
            <v/>
          </cell>
          <cell r="BQ170" t="str">
            <v/>
          </cell>
          <cell r="BR170" t="str">
            <v/>
          </cell>
          <cell r="BS170" t="str">
            <v/>
          </cell>
          <cell r="BT170" t="str">
            <v/>
          </cell>
          <cell r="BU170" t="str">
            <v/>
          </cell>
          <cell r="BV170" t="str">
            <v/>
          </cell>
          <cell r="BW170" t="str">
            <v/>
          </cell>
          <cell r="BX170" t="str">
            <v/>
          </cell>
          <cell r="BY170" t="str">
            <v/>
          </cell>
          <cell r="BZ170" t="str">
            <v/>
          </cell>
          <cell r="CA170" t="str">
            <v/>
          </cell>
          <cell r="CB170" t="str">
            <v/>
          </cell>
          <cell r="CC170" t="str">
            <v/>
          </cell>
          <cell r="CD170" t="str">
            <v/>
          </cell>
          <cell r="CE170" t="str">
            <v/>
          </cell>
          <cell r="CF170" t="str">
            <v/>
          </cell>
          <cell r="CG170" t="str">
            <v/>
          </cell>
          <cell r="CH170" t="str">
            <v/>
          </cell>
          <cell r="CI170" t="str">
            <v/>
          </cell>
          <cell r="CJ170" t="str">
            <v/>
          </cell>
          <cell r="CK170" t="str">
            <v/>
          </cell>
          <cell r="CL170" t="str">
            <v/>
          </cell>
          <cell r="CM170" t="str">
            <v/>
          </cell>
          <cell r="CN170" t="str">
            <v/>
          </cell>
          <cell r="CO170" t="str">
            <v/>
          </cell>
          <cell r="CP170" t="str">
            <v/>
          </cell>
          <cell r="CQ170" t="str">
            <v/>
          </cell>
          <cell r="CR170" t="str">
            <v/>
          </cell>
          <cell r="CS170" t="str">
            <v/>
          </cell>
          <cell r="CT170" t="str">
            <v/>
          </cell>
          <cell r="CU170" t="str">
            <v/>
          </cell>
          <cell r="CV170" t="str">
            <v/>
          </cell>
          <cell r="CW170" t="str">
            <v/>
          </cell>
          <cell r="CX170" t="str">
            <v/>
          </cell>
          <cell r="CY170" t="str">
            <v/>
          </cell>
          <cell r="CZ170" t="str">
            <v/>
          </cell>
          <cell r="DA170" t="str">
            <v/>
          </cell>
          <cell r="DB170" t="str">
            <v/>
          </cell>
          <cell r="DC170" t="str">
            <v/>
          </cell>
          <cell r="DD170" t="str">
            <v/>
          </cell>
          <cell r="DE170" t="str">
            <v/>
          </cell>
          <cell r="DF170" t="str">
            <v/>
          </cell>
          <cell r="DG170" t="str">
            <v/>
          </cell>
          <cell r="DH170" t="str">
            <v/>
          </cell>
          <cell r="DI170" t="str">
            <v/>
          </cell>
          <cell r="DJ170" t="str">
            <v/>
          </cell>
          <cell r="DK170" t="str">
            <v/>
          </cell>
          <cell r="DL170" t="str">
            <v/>
          </cell>
          <cell r="DM170" t="str">
            <v/>
          </cell>
          <cell r="DN170" t="str">
            <v/>
          </cell>
          <cell r="DO170" t="str">
            <v/>
          </cell>
          <cell r="DP170" t="str">
            <v/>
          </cell>
          <cell r="DQ170" t="str">
            <v/>
          </cell>
          <cell r="DR170" t="str">
            <v/>
          </cell>
          <cell r="DS170" t="str">
            <v/>
          </cell>
          <cell r="DT170" t="str">
            <v/>
          </cell>
          <cell r="DU170" t="str">
            <v/>
          </cell>
          <cell r="DV170" t="str">
            <v/>
          </cell>
          <cell r="DW170" t="str">
            <v/>
          </cell>
          <cell r="DX170" t="str">
            <v/>
          </cell>
          <cell r="DY170" t="str">
            <v/>
          </cell>
          <cell r="DZ170" t="str">
            <v/>
          </cell>
          <cell r="EA170" t="str">
            <v/>
          </cell>
          <cell r="EB170" t="str">
            <v/>
          </cell>
          <cell r="EC170" t="str">
            <v/>
          </cell>
          <cell r="ED170" t="str">
            <v/>
          </cell>
          <cell r="EE170" t="str">
            <v/>
          </cell>
          <cell r="EF170" t="str">
            <v/>
          </cell>
          <cell r="EG170" t="str">
            <v/>
          </cell>
          <cell r="EH170" t="str">
            <v/>
          </cell>
          <cell r="EI170" t="str">
            <v/>
          </cell>
          <cell r="EJ170" t="str">
            <v/>
          </cell>
          <cell r="EK170" t="str">
            <v/>
          </cell>
          <cell r="EL170" t="str">
            <v/>
          </cell>
          <cell r="EM170" t="str">
            <v/>
          </cell>
          <cell r="EN170" t="str">
            <v/>
          </cell>
          <cell r="EO170" t="str">
            <v/>
          </cell>
          <cell r="EP170" t="str">
            <v/>
          </cell>
          <cell r="EQ170" t="str">
            <v/>
          </cell>
          <cell r="ER170" t="str">
            <v/>
          </cell>
          <cell r="ES170" t="str">
            <v/>
          </cell>
          <cell r="ET170" t="str">
            <v/>
          </cell>
          <cell r="EU170" t="str">
            <v/>
          </cell>
          <cell r="EV170" t="str">
            <v/>
          </cell>
          <cell r="EW170">
            <v>0</v>
          </cell>
          <cell r="EX170">
            <v>0</v>
          </cell>
          <cell r="EY170">
            <v>0</v>
          </cell>
          <cell r="EZ170">
            <v>0</v>
          </cell>
        </row>
        <row r="171">
          <cell r="A171" t="str">
            <v>PREP</v>
          </cell>
          <cell r="B171">
            <v>0</v>
          </cell>
          <cell r="C171">
            <v>0</v>
          </cell>
          <cell r="D171">
            <v>0</v>
          </cell>
          <cell r="E171">
            <v>0</v>
          </cell>
          <cell r="F171" t="str">
            <v>ANIMATION</v>
          </cell>
          <cell r="G171">
            <v>0</v>
          </cell>
          <cell r="H171">
            <v>0</v>
          </cell>
          <cell r="I171" t="str">
            <v>INK &amp; PAINT</v>
          </cell>
          <cell r="J171">
            <v>0</v>
          </cell>
          <cell r="K171">
            <v>0</v>
          </cell>
          <cell r="L171" t="str">
            <v>ALPHA</v>
          </cell>
          <cell r="M171">
            <v>0</v>
          </cell>
          <cell r="N171" t="str">
            <v>BETA</v>
          </cell>
          <cell r="O171">
            <v>0</v>
          </cell>
          <cell r="P171" t="str">
            <v>RTM</v>
          </cell>
          <cell r="Q171">
            <v>0</v>
          </cell>
          <cell r="R171" t="str">
            <v>STREET</v>
          </cell>
          <cell r="T171" t="str">
            <v>Prep Projection</v>
          </cell>
          <cell r="V171" t="str">
            <v xml:space="preserve">START </v>
          </cell>
          <cell r="W171" t="str">
            <v>END</v>
          </cell>
          <cell r="X171">
            <v>400</v>
          </cell>
          <cell r="Y171">
            <v>9</v>
          </cell>
          <cell r="Z171">
            <v>65.73384999999999</v>
          </cell>
          <cell r="AA171" t="str">
            <v/>
          </cell>
          <cell r="AB171" t="str">
            <v/>
          </cell>
          <cell r="AC171" t="str">
            <v/>
          </cell>
          <cell r="AD171" t="str">
            <v/>
          </cell>
          <cell r="AE171" t="str">
            <v/>
          </cell>
          <cell r="AF171" t="str">
            <v/>
          </cell>
          <cell r="AG171" t="str">
            <v/>
          </cell>
          <cell r="AH171" t="str">
            <v/>
          </cell>
          <cell r="AI171" t="str">
            <v/>
          </cell>
          <cell r="AJ171" t="str">
            <v/>
          </cell>
          <cell r="AK171" t="str">
            <v/>
          </cell>
          <cell r="AL171" t="str">
            <v/>
          </cell>
          <cell r="AM171" t="str">
            <v/>
          </cell>
          <cell r="AN171" t="str">
            <v/>
          </cell>
          <cell r="AO171" t="str">
            <v/>
          </cell>
          <cell r="AP171" t="str">
            <v/>
          </cell>
          <cell r="AQ171" t="str">
            <v/>
          </cell>
          <cell r="AR171" t="str">
            <v/>
          </cell>
          <cell r="AS171" t="str">
            <v/>
          </cell>
          <cell r="AT171" t="str">
            <v/>
          </cell>
          <cell r="AU171" t="str">
            <v/>
          </cell>
          <cell r="AV171" t="str">
            <v/>
          </cell>
          <cell r="AW171" t="str">
            <v/>
          </cell>
          <cell r="AX171" t="str">
            <v/>
          </cell>
          <cell r="AY171" t="str">
            <v/>
          </cell>
          <cell r="AZ171">
            <v>35730</v>
          </cell>
          <cell r="BA171">
            <v>35737</v>
          </cell>
          <cell r="BB171">
            <v>35744</v>
          </cell>
          <cell r="BC171">
            <v>35751</v>
          </cell>
          <cell r="BD171">
            <v>35758</v>
          </cell>
          <cell r="BE171">
            <v>35765</v>
          </cell>
          <cell r="BF171">
            <v>35772</v>
          </cell>
          <cell r="BG171">
            <v>35779</v>
          </cell>
          <cell r="BH171">
            <v>35786</v>
          </cell>
          <cell r="BI171" t="str">
            <v/>
          </cell>
          <cell r="BJ171" t="str">
            <v/>
          </cell>
          <cell r="BK171" t="str">
            <v/>
          </cell>
          <cell r="BL171" t="str">
            <v/>
          </cell>
          <cell r="BM171" t="str">
            <v/>
          </cell>
          <cell r="BN171" t="str">
            <v/>
          </cell>
          <cell r="BO171" t="str">
            <v/>
          </cell>
          <cell r="BP171" t="str">
            <v/>
          </cell>
          <cell r="BQ171" t="str">
            <v/>
          </cell>
          <cell r="BR171" t="str">
            <v/>
          </cell>
          <cell r="BS171" t="str">
            <v/>
          </cell>
          <cell r="BT171" t="str">
            <v/>
          </cell>
          <cell r="BU171" t="str">
            <v/>
          </cell>
          <cell r="BV171" t="str">
            <v/>
          </cell>
          <cell r="BW171" t="str">
            <v/>
          </cell>
          <cell r="BX171" t="str">
            <v/>
          </cell>
          <cell r="BY171" t="str">
            <v/>
          </cell>
          <cell r="BZ171" t="str">
            <v/>
          </cell>
          <cell r="CA171" t="str">
            <v/>
          </cell>
          <cell r="CB171" t="str">
            <v/>
          </cell>
          <cell r="CC171" t="str">
            <v/>
          </cell>
          <cell r="CD171" t="str">
            <v/>
          </cell>
          <cell r="CE171" t="str">
            <v/>
          </cell>
          <cell r="CF171" t="str">
            <v/>
          </cell>
          <cell r="CG171" t="str">
            <v/>
          </cell>
          <cell r="CH171" t="str">
            <v/>
          </cell>
          <cell r="CI171" t="str">
            <v/>
          </cell>
          <cell r="CJ171" t="str">
            <v/>
          </cell>
          <cell r="CK171" t="str">
            <v/>
          </cell>
          <cell r="CL171" t="str">
            <v/>
          </cell>
          <cell r="CM171" t="str">
            <v/>
          </cell>
          <cell r="CN171" t="str">
            <v/>
          </cell>
          <cell r="CO171" t="str">
            <v/>
          </cell>
          <cell r="CP171" t="str">
            <v/>
          </cell>
          <cell r="CQ171" t="str">
            <v/>
          </cell>
          <cell r="CR171" t="str">
            <v/>
          </cell>
          <cell r="CS171" t="str">
            <v/>
          </cell>
          <cell r="CT171" t="str">
            <v/>
          </cell>
          <cell r="CU171" t="str">
            <v/>
          </cell>
          <cell r="CV171" t="str">
            <v/>
          </cell>
          <cell r="CW171" t="str">
            <v/>
          </cell>
          <cell r="CX171" t="str">
            <v/>
          </cell>
          <cell r="CY171" t="str">
            <v/>
          </cell>
          <cell r="CZ171" t="str">
            <v/>
          </cell>
          <cell r="DA171" t="str">
            <v/>
          </cell>
          <cell r="DB171" t="str">
            <v/>
          </cell>
          <cell r="DC171" t="str">
            <v/>
          </cell>
          <cell r="DD171" t="str">
            <v/>
          </cell>
          <cell r="DE171" t="str">
            <v/>
          </cell>
          <cell r="DF171" t="str">
            <v/>
          </cell>
          <cell r="DG171" t="str">
            <v/>
          </cell>
          <cell r="DH171" t="str">
            <v/>
          </cell>
          <cell r="DI171" t="str">
            <v/>
          </cell>
          <cell r="DJ171" t="str">
            <v/>
          </cell>
          <cell r="DK171" t="str">
            <v/>
          </cell>
          <cell r="DL171" t="str">
            <v/>
          </cell>
          <cell r="DM171" t="str">
            <v/>
          </cell>
          <cell r="DN171" t="str">
            <v/>
          </cell>
          <cell r="DO171" t="str">
            <v/>
          </cell>
          <cell r="DP171" t="str">
            <v/>
          </cell>
          <cell r="DQ171" t="str">
            <v/>
          </cell>
          <cell r="DR171" t="str">
            <v/>
          </cell>
          <cell r="DS171" t="str">
            <v/>
          </cell>
          <cell r="DT171" t="str">
            <v/>
          </cell>
          <cell r="DU171" t="str">
            <v/>
          </cell>
          <cell r="DV171" t="str">
            <v/>
          </cell>
          <cell r="DW171" t="str">
            <v/>
          </cell>
          <cell r="DX171" t="str">
            <v/>
          </cell>
          <cell r="DY171" t="str">
            <v/>
          </cell>
          <cell r="DZ171" t="str">
            <v/>
          </cell>
          <cell r="EA171" t="str">
            <v/>
          </cell>
          <cell r="EB171" t="str">
            <v/>
          </cell>
          <cell r="EC171" t="str">
            <v/>
          </cell>
          <cell r="ED171" t="str">
            <v/>
          </cell>
          <cell r="EE171" t="str">
            <v/>
          </cell>
          <cell r="EF171" t="str">
            <v/>
          </cell>
          <cell r="EG171" t="str">
            <v/>
          </cell>
          <cell r="EH171" t="str">
            <v/>
          </cell>
          <cell r="EI171" t="str">
            <v/>
          </cell>
          <cell r="EJ171" t="str">
            <v/>
          </cell>
          <cell r="EK171" t="str">
            <v/>
          </cell>
          <cell r="EL171" t="str">
            <v/>
          </cell>
          <cell r="EM171" t="str">
            <v/>
          </cell>
          <cell r="EN171" t="str">
            <v/>
          </cell>
          <cell r="EO171" t="str">
            <v/>
          </cell>
          <cell r="EP171" t="str">
            <v/>
          </cell>
          <cell r="EQ171" t="str">
            <v/>
          </cell>
          <cell r="ER171" t="str">
            <v/>
          </cell>
          <cell r="ES171" t="str">
            <v/>
          </cell>
          <cell r="ET171" t="str">
            <v/>
          </cell>
          <cell r="EU171" t="str">
            <v/>
          </cell>
          <cell r="EV171" t="str">
            <v/>
          </cell>
          <cell r="EW171" t="str">
            <v/>
          </cell>
        </row>
        <row r="172">
          <cell r="A172" t="str">
            <v>PREP</v>
          </cell>
          <cell r="B172">
            <v>0</v>
          </cell>
          <cell r="C172">
            <v>0</v>
          </cell>
          <cell r="D172">
            <v>0</v>
          </cell>
          <cell r="E172">
            <v>0</v>
          </cell>
          <cell r="F172" t="str">
            <v>ANIMATION</v>
          </cell>
          <cell r="G172">
            <v>0</v>
          </cell>
          <cell r="H172">
            <v>0</v>
          </cell>
          <cell r="I172" t="str">
            <v>INK &amp; PAINT</v>
          </cell>
          <cell r="J172">
            <v>0</v>
          </cell>
          <cell r="K172">
            <v>0</v>
          </cell>
          <cell r="L172" t="str">
            <v>ALPHA</v>
          </cell>
          <cell r="M172">
            <v>0</v>
          </cell>
          <cell r="N172" t="str">
            <v>BETA</v>
          </cell>
          <cell r="O172">
            <v>0</v>
          </cell>
          <cell r="P172" t="str">
            <v>RTM</v>
          </cell>
          <cell r="Q172">
            <v>0</v>
          </cell>
          <cell r="R172" t="str">
            <v>STREET</v>
          </cell>
          <cell r="S172" t="str">
            <v>PRODUCTION TO DATE</v>
          </cell>
          <cell r="T172" t="str">
            <v>Prep Projection</v>
          </cell>
          <cell r="V172">
            <v>35727</v>
          </cell>
          <cell r="W172">
            <v>35811</v>
          </cell>
          <cell r="X172">
            <v>400</v>
          </cell>
          <cell r="Y172">
            <v>9</v>
          </cell>
          <cell r="Z172">
            <v>65.73384999999999</v>
          </cell>
          <cell r="AA172" t="str">
            <v/>
          </cell>
          <cell r="AB172" t="str">
            <v/>
          </cell>
          <cell r="AC172" t="str">
            <v/>
          </cell>
          <cell r="AD172" t="str">
            <v/>
          </cell>
          <cell r="AE172" t="str">
            <v/>
          </cell>
          <cell r="AF172" t="str">
            <v/>
          </cell>
          <cell r="AG172" t="str">
            <v/>
          </cell>
          <cell r="AH172" t="str">
            <v/>
          </cell>
          <cell r="AI172" t="str">
            <v/>
          </cell>
          <cell r="AJ172" t="str">
            <v/>
          </cell>
          <cell r="AK172" t="str">
            <v/>
          </cell>
          <cell r="AL172" t="str">
            <v/>
          </cell>
          <cell r="AM172" t="str">
            <v/>
          </cell>
          <cell r="AN172" t="str">
            <v/>
          </cell>
          <cell r="AO172" t="str">
            <v/>
          </cell>
          <cell r="AP172" t="str">
            <v/>
          </cell>
          <cell r="AQ172" t="str">
            <v/>
          </cell>
          <cell r="AR172" t="str">
            <v/>
          </cell>
          <cell r="AS172" t="str">
            <v/>
          </cell>
          <cell r="AT172" t="str">
            <v/>
          </cell>
          <cell r="AU172" t="str">
            <v/>
          </cell>
          <cell r="AV172" t="str">
            <v/>
          </cell>
          <cell r="AW172" t="str">
            <v/>
          </cell>
          <cell r="AX172" t="str">
            <v/>
          </cell>
          <cell r="AY172" t="str">
            <v/>
          </cell>
          <cell r="AZ172">
            <v>100</v>
          </cell>
          <cell r="BA172">
            <v>200</v>
          </cell>
          <cell r="BB172">
            <v>300</v>
          </cell>
          <cell r="BC172">
            <v>400</v>
          </cell>
          <cell r="BD172">
            <v>400</v>
          </cell>
          <cell r="BE172">
            <v>400</v>
          </cell>
          <cell r="BF172">
            <v>400</v>
          </cell>
          <cell r="BG172">
            <v>400</v>
          </cell>
          <cell r="BH172">
            <v>400</v>
          </cell>
          <cell r="BI172" t="str">
            <v/>
          </cell>
          <cell r="BJ172" t="str">
            <v/>
          </cell>
          <cell r="BK172" t="str">
            <v/>
          </cell>
          <cell r="BL172" t="str">
            <v/>
          </cell>
          <cell r="BM172" t="str">
            <v/>
          </cell>
          <cell r="BN172" t="str">
            <v/>
          </cell>
          <cell r="BO172">
            <v>0</v>
          </cell>
          <cell r="BP172" t="str">
            <v/>
          </cell>
          <cell r="BQ172" t="str">
            <v/>
          </cell>
          <cell r="BR172" t="str">
            <v/>
          </cell>
          <cell r="BS172" t="str">
            <v/>
          </cell>
          <cell r="BT172" t="str">
            <v/>
          </cell>
          <cell r="BU172" t="str">
            <v/>
          </cell>
          <cell r="BV172" t="str">
            <v/>
          </cell>
          <cell r="BW172" t="str">
            <v/>
          </cell>
          <cell r="BX172" t="str">
            <v/>
          </cell>
          <cell r="BY172" t="str">
            <v/>
          </cell>
          <cell r="BZ172" t="str">
            <v/>
          </cell>
          <cell r="CA172" t="str">
            <v/>
          </cell>
          <cell r="CB172" t="str">
            <v/>
          </cell>
          <cell r="CC172" t="str">
            <v/>
          </cell>
          <cell r="CD172" t="str">
            <v/>
          </cell>
          <cell r="CE172" t="str">
            <v/>
          </cell>
          <cell r="CF172" t="str">
            <v/>
          </cell>
          <cell r="CG172" t="str">
            <v/>
          </cell>
          <cell r="CH172" t="str">
            <v/>
          </cell>
          <cell r="CI172" t="str">
            <v/>
          </cell>
          <cell r="CJ172" t="str">
            <v/>
          </cell>
          <cell r="CK172" t="str">
            <v/>
          </cell>
          <cell r="CL172" t="str">
            <v/>
          </cell>
          <cell r="CM172" t="str">
            <v/>
          </cell>
          <cell r="CN172" t="str">
            <v/>
          </cell>
          <cell r="CO172" t="str">
            <v/>
          </cell>
          <cell r="CP172" t="str">
            <v/>
          </cell>
          <cell r="CQ172" t="str">
            <v/>
          </cell>
          <cell r="CR172" t="str">
            <v/>
          </cell>
          <cell r="CS172" t="str">
            <v/>
          </cell>
          <cell r="CT172" t="str">
            <v/>
          </cell>
          <cell r="CU172" t="str">
            <v/>
          </cell>
          <cell r="CV172" t="str">
            <v/>
          </cell>
          <cell r="CW172" t="str">
            <v/>
          </cell>
          <cell r="CX172" t="str">
            <v/>
          </cell>
          <cell r="CY172" t="str">
            <v/>
          </cell>
          <cell r="CZ172" t="str">
            <v/>
          </cell>
          <cell r="DA172" t="str">
            <v/>
          </cell>
          <cell r="DB172" t="str">
            <v/>
          </cell>
          <cell r="DC172" t="str">
            <v/>
          </cell>
          <cell r="DD172" t="str">
            <v/>
          </cell>
          <cell r="DE172" t="str">
            <v/>
          </cell>
          <cell r="DF172" t="str">
            <v/>
          </cell>
          <cell r="DG172" t="str">
            <v/>
          </cell>
          <cell r="DH172" t="str">
            <v/>
          </cell>
          <cell r="DI172" t="str">
            <v/>
          </cell>
          <cell r="DJ172" t="str">
            <v/>
          </cell>
          <cell r="DK172" t="str">
            <v/>
          </cell>
          <cell r="DL172" t="str">
            <v/>
          </cell>
          <cell r="DM172" t="str">
            <v/>
          </cell>
          <cell r="DN172" t="str">
            <v/>
          </cell>
          <cell r="DO172" t="str">
            <v/>
          </cell>
          <cell r="DP172" t="str">
            <v/>
          </cell>
          <cell r="DQ172" t="str">
            <v/>
          </cell>
          <cell r="DR172" t="str">
            <v/>
          </cell>
          <cell r="DS172" t="str">
            <v/>
          </cell>
          <cell r="DT172" t="str">
            <v/>
          </cell>
          <cell r="DU172" t="str">
            <v/>
          </cell>
          <cell r="DV172" t="str">
            <v/>
          </cell>
          <cell r="DW172" t="str">
            <v/>
          </cell>
          <cell r="DX172" t="str">
            <v/>
          </cell>
          <cell r="DY172" t="str">
            <v/>
          </cell>
          <cell r="DZ172" t="str">
            <v/>
          </cell>
          <cell r="EA172" t="str">
            <v/>
          </cell>
          <cell r="EB172" t="str">
            <v/>
          </cell>
          <cell r="EC172" t="str">
            <v/>
          </cell>
          <cell r="ED172" t="str">
            <v/>
          </cell>
          <cell r="EE172" t="str">
            <v/>
          </cell>
          <cell r="EF172" t="str">
            <v/>
          </cell>
          <cell r="EG172" t="str">
            <v/>
          </cell>
          <cell r="EH172" t="str">
            <v/>
          </cell>
          <cell r="EI172" t="str">
            <v/>
          </cell>
          <cell r="EJ172" t="str">
            <v/>
          </cell>
          <cell r="EK172" t="str">
            <v/>
          </cell>
          <cell r="EL172" t="str">
            <v/>
          </cell>
          <cell r="EM172" t="str">
            <v/>
          </cell>
          <cell r="EN172" t="str">
            <v/>
          </cell>
          <cell r="EO172" t="str">
            <v/>
          </cell>
          <cell r="EP172" t="str">
            <v/>
          </cell>
          <cell r="EQ172" t="str">
            <v/>
          </cell>
          <cell r="ER172" t="str">
            <v/>
          </cell>
          <cell r="ES172" t="str">
            <v/>
          </cell>
          <cell r="ET172" t="str">
            <v/>
          </cell>
          <cell r="EU172" t="str">
            <v/>
          </cell>
          <cell r="EV172" t="str">
            <v/>
          </cell>
          <cell r="EW172" t="str">
            <v/>
          </cell>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C182">
            <v>0</v>
          </cell>
          <cell r="D182">
            <v>0</v>
          </cell>
          <cell r="E182">
            <v>0</v>
          </cell>
          <cell r="F182" t="str">
            <v>Wks</v>
          </cell>
          <cell r="G182" t="str">
            <v>Days</v>
          </cell>
          <cell r="H182" t="str">
            <v>Frames</v>
          </cell>
          <cell r="I182" t="str">
            <v>Wks</v>
          </cell>
          <cell r="J182" t="str">
            <v>Days</v>
          </cell>
          <cell r="K182">
            <v>0</v>
          </cell>
          <cell r="L182">
            <v>0</v>
          </cell>
          <cell r="M182">
            <v>0</v>
          </cell>
          <cell r="N182">
            <v>0</v>
          </cell>
          <cell r="O182">
            <v>0</v>
          </cell>
          <cell r="P182">
            <v>0</v>
          </cell>
          <cell r="Q182">
            <v>0</v>
          </cell>
          <cell r="T182" t="str">
            <v>Animation Projection</v>
          </cell>
          <cell r="V182">
            <v>35786</v>
          </cell>
          <cell r="W182">
            <v>35853</v>
          </cell>
          <cell r="X182">
            <v>750</v>
          </cell>
          <cell r="Y182">
            <v>12</v>
          </cell>
          <cell r="Z182">
            <v>57.591386666666665</v>
          </cell>
          <cell r="AA182" t="str">
            <v/>
          </cell>
          <cell r="AB182" t="str">
            <v/>
          </cell>
          <cell r="AC182" t="str">
            <v/>
          </cell>
          <cell r="AD182" t="str">
            <v/>
          </cell>
          <cell r="AE182" t="str">
            <v/>
          </cell>
          <cell r="AF182" t="str">
            <v/>
          </cell>
          <cell r="AG182" t="str">
            <v/>
          </cell>
          <cell r="AH182" t="str">
            <v/>
          </cell>
          <cell r="AI182" t="str">
            <v/>
          </cell>
          <cell r="AJ182" t="str">
            <v/>
          </cell>
          <cell r="AK182" t="str">
            <v/>
          </cell>
          <cell r="AL182" t="str">
            <v/>
          </cell>
          <cell r="AM182" t="str">
            <v/>
          </cell>
          <cell r="AN182" t="str">
            <v/>
          </cell>
          <cell r="AO182" t="str">
            <v/>
          </cell>
          <cell r="AP182" t="str">
            <v/>
          </cell>
          <cell r="AQ182" t="str">
            <v/>
          </cell>
          <cell r="AR182" t="str">
            <v/>
          </cell>
          <cell r="AS182" t="str">
            <v/>
          </cell>
          <cell r="AT182" t="str">
            <v/>
          </cell>
          <cell r="AU182" t="str">
            <v/>
          </cell>
          <cell r="AV182" t="str">
            <v/>
          </cell>
          <cell r="AW182" t="str">
            <v/>
          </cell>
          <cell r="AX182" t="str">
            <v/>
          </cell>
          <cell r="AY182" t="str">
            <v/>
          </cell>
          <cell r="AZ182" t="str">
            <v/>
          </cell>
          <cell r="BA182" t="str">
            <v/>
          </cell>
          <cell r="BB182" t="str">
            <v/>
          </cell>
          <cell r="BC182" t="str">
            <v/>
          </cell>
          <cell r="BD182" t="str">
            <v/>
          </cell>
          <cell r="BE182" t="str">
            <v/>
          </cell>
          <cell r="BF182" t="str">
            <v/>
          </cell>
          <cell r="BG182" t="str">
            <v/>
          </cell>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t="str">
            <v/>
          </cell>
          <cell r="BU182" t="str">
            <v/>
          </cell>
          <cell r="BV182" t="str">
            <v/>
          </cell>
          <cell r="BW182" t="str">
            <v/>
          </cell>
          <cell r="BX182" t="str">
            <v/>
          </cell>
          <cell r="BY182" t="str">
            <v/>
          </cell>
          <cell r="BZ182" t="str">
            <v/>
          </cell>
          <cell r="CA182" t="str">
            <v/>
          </cell>
          <cell r="CB182" t="str">
            <v/>
          </cell>
          <cell r="CC182" t="str">
            <v/>
          </cell>
          <cell r="CD182" t="str">
            <v/>
          </cell>
          <cell r="CE182" t="str">
            <v/>
          </cell>
          <cell r="CF182" t="str">
            <v/>
          </cell>
          <cell r="CG182" t="str">
            <v/>
          </cell>
          <cell r="CH182" t="str">
            <v/>
          </cell>
          <cell r="CI182" t="str">
            <v/>
          </cell>
          <cell r="CJ182" t="str">
            <v/>
          </cell>
          <cell r="CK182" t="str">
            <v/>
          </cell>
          <cell r="CL182" t="str">
            <v/>
          </cell>
          <cell r="CM182" t="str">
            <v/>
          </cell>
          <cell r="CN182" t="str">
            <v/>
          </cell>
          <cell r="CO182" t="str">
            <v/>
          </cell>
          <cell r="CP182" t="str">
            <v/>
          </cell>
          <cell r="CQ182" t="str">
            <v/>
          </cell>
          <cell r="CR182" t="str">
            <v/>
          </cell>
          <cell r="CS182" t="str">
            <v/>
          </cell>
          <cell r="CT182" t="str">
            <v/>
          </cell>
          <cell r="CU182" t="str">
            <v/>
          </cell>
          <cell r="CV182" t="str">
            <v/>
          </cell>
          <cell r="CW182" t="str">
            <v/>
          </cell>
          <cell r="CX182" t="str">
            <v/>
          </cell>
          <cell r="CY182" t="str">
            <v/>
          </cell>
          <cell r="CZ182" t="str">
            <v/>
          </cell>
          <cell r="DA182" t="str">
            <v/>
          </cell>
          <cell r="DB182" t="str">
            <v/>
          </cell>
          <cell r="DC182" t="str">
            <v/>
          </cell>
          <cell r="DD182" t="str">
            <v/>
          </cell>
          <cell r="DE182" t="str">
            <v/>
          </cell>
          <cell r="DF182" t="str">
            <v/>
          </cell>
          <cell r="DG182" t="str">
            <v/>
          </cell>
          <cell r="DH182" t="str">
            <v/>
          </cell>
          <cell r="DI182" t="str">
            <v/>
          </cell>
          <cell r="DJ182" t="str">
            <v/>
          </cell>
          <cell r="DK182" t="str">
            <v/>
          </cell>
          <cell r="DL182" t="str">
            <v/>
          </cell>
          <cell r="DM182" t="str">
            <v/>
          </cell>
          <cell r="DN182" t="str">
            <v/>
          </cell>
          <cell r="DO182" t="str">
            <v/>
          </cell>
          <cell r="DP182" t="str">
            <v/>
          </cell>
          <cell r="DQ182" t="str">
            <v/>
          </cell>
          <cell r="DR182" t="str">
            <v/>
          </cell>
          <cell r="DS182" t="str">
            <v/>
          </cell>
          <cell r="DT182" t="str">
            <v/>
          </cell>
          <cell r="DU182" t="str">
            <v/>
          </cell>
          <cell r="DV182" t="str">
            <v/>
          </cell>
          <cell r="DW182" t="str">
            <v/>
          </cell>
          <cell r="DX182" t="str">
            <v/>
          </cell>
          <cell r="DY182" t="str">
            <v/>
          </cell>
          <cell r="DZ182" t="str">
            <v/>
          </cell>
          <cell r="EA182" t="str">
            <v/>
          </cell>
          <cell r="EB182" t="str">
            <v/>
          </cell>
          <cell r="EC182" t="str">
            <v/>
          </cell>
          <cell r="ED182" t="str">
            <v/>
          </cell>
          <cell r="EE182" t="str">
            <v/>
          </cell>
          <cell r="EF182" t="str">
            <v/>
          </cell>
          <cell r="EG182" t="str">
            <v/>
          </cell>
          <cell r="EH182" t="str">
            <v/>
          </cell>
          <cell r="EI182" t="str">
            <v/>
          </cell>
          <cell r="EJ182" t="str">
            <v/>
          </cell>
          <cell r="EK182" t="str">
            <v/>
          </cell>
          <cell r="EL182" t="str">
            <v/>
          </cell>
          <cell r="EM182" t="str">
            <v/>
          </cell>
          <cell r="EN182" t="str">
            <v/>
          </cell>
          <cell r="EO182" t="str">
            <v/>
          </cell>
          <cell r="EP182" t="str">
            <v/>
          </cell>
          <cell r="EQ182" t="str">
            <v/>
          </cell>
          <cell r="ER182" t="str">
            <v/>
          </cell>
          <cell r="ES182" t="str">
            <v/>
          </cell>
          <cell r="ET182" t="str">
            <v/>
          </cell>
          <cell r="EU182" t="str">
            <v/>
          </cell>
          <cell r="EV182" t="str">
            <v/>
          </cell>
          <cell r="EW182" t="str">
            <v/>
          </cell>
        </row>
        <row r="183">
          <cell r="A183" t="str">
            <v>Wks</v>
          </cell>
          <cell r="B183" t="str">
            <v>Days</v>
          </cell>
          <cell r="C183">
            <v>0</v>
          </cell>
          <cell r="D183">
            <v>0</v>
          </cell>
          <cell r="E183">
            <v>0</v>
          </cell>
          <cell r="F183" t="str">
            <v>Wks</v>
          </cell>
          <cell r="G183" t="str">
            <v>Days</v>
          </cell>
          <cell r="H183" t="str">
            <v>Frames</v>
          </cell>
          <cell r="I183" t="str">
            <v>Wks</v>
          </cell>
          <cell r="J183" t="str">
            <v>Days</v>
          </cell>
          <cell r="K183">
            <v>21</v>
          </cell>
          <cell r="L183">
            <v>0</v>
          </cell>
          <cell r="M183">
            <v>29</v>
          </cell>
          <cell r="N183">
            <v>0</v>
          </cell>
          <cell r="O183">
            <v>29</v>
          </cell>
          <cell r="P183">
            <v>0</v>
          </cell>
          <cell r="Q183">
            <v>29</v>
          </cell>
          <cell r="R183">
            <v>36008</v>
          </cell>
          <cell r="T183" t="str">
            <v>Animation Projection</v>
          </cell>
          <cell r="V183">
            <v>35786</v>
          </cell>
          <cell r="W183">
            <v>35863</v>
          </cell>
          <cell r="X183">
            <v>750</v>
          </cell>
          <cell r="Y183">
            <v>12</v>
          </cell>
          <cell r="Z183">
            <v>57.591386666666665</v>
          </cell>
          <cell r="AA183" t="str">
            <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cell r="AR183" t="str">
            <v/>
          </cell>
          <cell r="AS183" t="str">
            <v/>
          </cell>
          <cell r="AT183" t="str">
            <v/>
          </cell>
          <cell r="AU183" t="str">
            <v/>
          </cell>
          <cell r="AV183" t="str">
            <v/>
          </cell>
          <cell r="AW183" t="str">
            <v/>
          </cell>
          <cell r="AX183" t="str">
            <v/>
          </cell>
          <cell r="AY183" t="str">
            <v/>
          </cell>
          <cell r="AZ183" t="str">
            <v/>
          </cell>
          <cell r="BA183" t="str">
            <v/>
          </cell>
          <cell r="BB183" t="str">
            <v/>
          </cell>
          <cell r="BC183" t="str">
            <v/>
          </cell>
          <cell r="BD183" t="str">
            <v/>
          </cell>
          <cell r="BE183" t="str">
            <v/>
          </cell>
          <cell r="BF183" t="str">
            <v/>
          </cell>
          <cell r="BG183" t="str">
            <v/>
          </cell>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t="str">
            <v/>
          </cell>
          <cell r="BU183" t="str">
            <v/>
          </cell>
          <cell r="BV183" t="str">
            <v/>
          </cell>
          <cell r="BW183" t="str">
            <v/>
          </cell>
          <cell r="BX183" t="str">
            <v/>
          </cell>
          <cell r="BY183" t="str">
            <v/>
          </cell>
          <cell r="BZ183" t="str">
            <v/>
          </cell>
          <cell r="CA183" t="str">
            <v/>
          </cell>
          <cell r="CB183" t="str">
            <v/>
          </cell>
          <cell r="CC183" t="str">
            <v/>
          </cell>
          <cell r="CD183" t="str">
            <v/>
          </cell>
          <cell r="CE183" t="str">
            <v/>
          </cell>
          <cell r="CF183" t="str">
            <v/>
          </cell>
          <cell r="CG183" t="str">
            <v/>
          </cell>
          <cell r="CH183" t="str">
            <v/>
          </cell>
          <cell r="CI183" t="str">
            <v/>
          </cell>
          <cell r="CJ183" t="str">
            <v/>
          </cell>
          <cell r="CK183" t="str">
            <v/>
          </cell>
          <cell r="CL183" t="str">
            <v/>
          </cell>
          <cell r="CM183" t="str">
            <v/>
          </cell>
          <cell r="CN183" t="str">
            <v/>
          </cell>
          <cell r="CO183" t="str">
            <v/>
          </cell>
          <cell r="CP183" t="str">
            <v/>
          </cell>
          <cell r="CQ183" t="str">
            <v/>
          </cell>
          <cell r="CR183" t="str">
            <v/>
          </cell>
          <cell r="CS183" t="str">
            <v/>
          </cell>
          <cell r="CT183" t="str">
            <v/>
          </cell>
          <cell r="CU183" t="str">
            <v/>
          </cell>
          <cell r="CV183" t="str">
            <v/>
          </cell>
          <cell r="CW183" t="str">
            <v/>
          </cell>
          <cell r="CX183" t="str">
            <v/>
          </cell>
          <cell r="CY183" t="str">
            <v/>
          </cell>
          <cell r="CZ183" t="str">
            <v/>
          </cell>
          <cell r="DA183" t="str">
            <v/>
          </cell>
          <cell r="DB183" t="str">
            <v/>
          </cell>
          <cell r="DC183" t="str">
            <v/>
          </cell>
          <cell r="DD183" t="str">
            <v/>
          </cell>
          <cell r="DE183" t="str">
            <v/>
          </cell>
          <cell r="DF183" t="str">
            <v/>
          </cell>
          <cell r="DG183" t="str">
            <v/>
          </cell>
          <cell r="DH183" t="str">
            <v/>
          </cell>
          <cell r="DI183" t="str">
            <v/>
          </cell>
          <cell r="DJ183" t="str">
            <v/>
          </cell>
          <cell r="DK183" t="str">
            <v/>
          </cell>
          <cell r="DL183" t="str">
            <v/>
          </cell>
          <cell r="DM183" t="str">
            <v/>
          </cell>
          <cell r="DN183" t="str">
            <v/>
          </cell>
          <cell r="DO183" t="str">
            <v/>
          </cell>
          <cell r="DP183" t="str">
            <v/>
          </cell>
          <cell r="DQ183" t="str">
            <v/>
          </cell>
          <cell r="DR183" t="str">
            <v/>
          </cell>
          <cell r="DS183" t="str">
            <v/>
          </cell>
          <cell r="DT183" t="str">
            <v/>
          </cell>
          <cell r="DU183" t="str">
            <v/>
          </cell>
          <cell r="DV183" t="str">
            <v/>
          </cell>
          <cell r="DW183" t="str">
            <v/>
          </cell>
          <cell r="DX183" t="str">
            <v/>
          </cell>
          <cell r="DY183" t="str">
            <v/>
          </cell>
          <cell r="DZ183" t="str">
            <v/>
          </cell>
          <cell r="EA183" t="str">
            <v/>
          </cell>
          <cell r="EB183" t="str">
            <v/>
          </cell>
          <cell r="EC183" t="str">
            <v/>
          </cell>
          <cell r="ED183" t="str">
            <v/>
          </cell>
          <cell r="EE183" t="str">
            <v/>
          </cell>
          <cell r="EF183" t="str">
            <v/>
          </cell>
          <cell r="EG183" t="str">
            <v/>
          </cell>
          <cell r="EH183" t="str">
            <v/>
          </cell>
          <cell r="EI183" t="str">
            <v/>
          </cell>
          <cell r="EJ183" t="str">
            <v/>
          </cell>
          <cell r="EK183" t="str">
            <v/>
          </cell>
          <cell r="EL183" t="str">
            <v/>
          </cell>
          <cell r="EM183" t="str">
            <v/>
          </cell>
          <cell r="EN183" t="str">
            <v/>
          </cell>
          <cell r="EO183" t="str">
            <v/>
          </cell>
          <cell r="EP183" t="str">
            <v/>
          </cell>
          <cell r="EQ183" t="str">
            <v/>
          </cell>
          <cell r="ER183" t="str">
            <v/>
          </cell>
          <cell r="ES183" t="str">
            <v/>
          </cell>
          <cell r="ET183" t="str">
            <v/>
          </cell>
          <cell r="EU183" t="str">
            <v/>
          </cell>
          <cell r="EV183" t="str">
            <v/>
          </cell>
          <cell r="EW183" t="str">
            <v/>
          </cell>
        </row>
        <row r="184">
          <cell r="A184">
            <v>7.3905499999999993</v>
          </cell>
          <cell r="B184">
            <v>65.73384999999999</v>
          </cell>
          <cell r="C184">
            <v>0</v>
          </cell>
          <cell r="D184">
            <v>0</v>
          </cell>
          <cell r="E184">
            <v>0</v>
          </cell>
          <cell r="F184">
            <v>3.9416266666666666</v>
          </cell>
          <cell r="G184">
            <v>57.591386666666665</v>
          </cell>
          <cell r="H184">
            <v>2956.22</v>
          </cell>
          <cell r="I184">
            <v>3.2846888888888888</v>
          </cell>
          <cell r="J184">
            <v>36.992822222222223</v>
          </cell>
          <cell r="K184">
            <v>21</v>
          </cell>
          <cell r="L184">
            <v>0</v>
          </cell>
          <cell r="M184">
            <v>29</v>
          </cell>
          <cell r="N184">
            <v>0</v>
          </cell>
          <cell r="O184">
            <v>29</v>
          </cell>
          <cell r="P184">
            <v>0</v>
          </cell>
          <cell r="Q184">
            <v>29</v>
          </cell>
          <cell r="R184">
            <v>36008</v>
          </cell>
          <cell r="T184" t="str">
            <v>Ink &amp; Paint Projection</v>
          </cell>
          <cell r="V184">
            <v>35822</v>
          </cell>
          <cell r="W184">
            <v>35858.992822222222</v>
          </cell>
          <cell r="X184">
            <v>900</v>
          </cell>
          <cell r="Y184">
            <v>8</v>
          </cell>
          <cell r="Z184">
            <v>36.992822222222223</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
          </cell>
          <cell r="AY184" t="str">
            <v/>
          </cell>
          <cell r="AZ184" t="str">
            <v/>
          </cell>
          <cell r="BA184" t="str">
            <v/>
          </cell>
          <cell r="BB184" t="str">
            <v/>
          </cell>
          <cell r="BC184" t="str">
            <v/>
          </cell>
          <cell r="BD184" t="str">
            <v/>
          </cell>
          <cell r="BE184" t="str">
            <v/>
          </cell>
          <cell r="BF184" t="str">
            <v/>
          </cell>
          <cell r="BG184" t="str">
            <v/>
          </cell>
          <cell r="BH184" t="str">
            <v/>
          </cell>
          <cell r="BI184" t="str">
            <v/>
          </cell>
          <cell r="BJ184" t="str">
            <v/>
          </cell>
          <cell r="BK184" t="str">
            <v/>
          </cell>
          <cell r="BL184" t="str">
            <v/>
          </cell>
          <cell r="BM184" t="str">
            <v/>
          </cell>
          <cell r="BN184">
            <v>225</v>
          </cell>
          <cell r="BO184">
            <v>450</v>
          </cell>
          <cell r="BP184">
            <v>450</v>
          </cell>
          <cell r="BQ184">
            <v>675</v>
          </cell>
          <cell r="BR184">
            <v>450</v>
          </cell>
          <cell r="BS184">
            <v>675</v>
          </cell>
          <cell r="BT184">
            <v>900</v>
          </cell>
          <cell r="BU184">
            <v>900</v>
          </cell>
          <cell r="BV184" t="str">
            <v/>
          </cell>
          <cell r="BW184" t="str">
            <v/>
          </cell>
          <cell r="BX184" t="str">
            <v/>
          </cell>
          <cell r="BY184" t="str">
            <v/>
          </cell>
          <cell r="BZ184" t="str">
            <v/>
          </cell>
          <cell r="CA184" t="str">
            <v/>
          </cell>
          <cell r="CB184" t="str">
            <v/>
          </cell>
          <cell r="CC184" t="str">
            <v/>
          </cell>
          <cell r="CD184" t="str">
            <v/>
          </cell>
          <cell r="CE184" t="str">
            <v/>
          </cell>
          <cell r="CF184" t="str">
            <v/>
          </cell>
          <cell r="CG184" t="str">
            <v/>
          </cell>
          <cell r="CH184" t="str">
            <v/>
          </cell>
          <cell r="CI184" t="str">
            <v/>
          </cell>
          <cell r="CJ184" t="str">
            <v/>
          </cell>
          <cell r="CK184" t="str">
            <v/>
          </cell>
          <cell r="CL184" t="str">
            <v/>
          </cell>
          <cell r="CM184" t="str">
            <v/>
          </cell>
          <cell r="CN184" t="str">
            <v/>
          </cell>
          <cell r="CO184" t="str">
            <v/>
          </cell>
          <cell r="CP184" t="str">
            <v/>
          </cell>
          <cell r="CQ184" t="str">
            <v/>
          </cell>
          <cell r="CR184" t="str">
            <v/>
          </cell>
          <cell r="CS184" t="str">
            <v/>
          </cell>
          <cell r="CT184" t="str">
            <v/>
          </cell>
          <cell r="CU184" t="str">
            <v/>
          </cell>
          <cell r="CV184" t="str">
            <v/>
          </cell>
          <cell r="CW184" t="str">
            <v/>
          </cell>
          <cell r="CX184" t="str">
            <v/>
          </cell>
          <cell r="CY184" t="str">
            <v/>
          </cell>
          <cell r="CZ184" t="str">
            <v/>
          </cell>
          <cell r="DA184" t="str">
            <v/>
          </cell>
          <cell r="DB184" t="str">
            <v/>
          </cell>
          <cell r="DC184" t="str">
            <v/>
          </cell>
          <cell r="DD184" t="str">
            <v/>
          </cell>
          <cell r="DE184" t="str">
            <v/>
          </cell>
          <cell r="DF184" t="str">
            <v/>
          </cell>
          <cell r="DG184" t="str">
            <v/>
          </cell>
          <cell r="DH184" t="str">
            <v/>
          </cell>
          <cell r="DI184" t="str">
            <v/>
          </cell>
          <cell r="DJ184" t="str">
            <v/>
          </cell>
          <cell r="DK184" t="str">
            <v/>
          </cell>
          <cell r="DL184" t="str">
            <v/>
          </cell>
          <cell r="DM184" t="str">
            <v/>
          </cell>
          <cell r="DN184" t="str">
            <v/>
          </cell>
          <cell r="DO184" t="str">
            <v/>
          </cell>
          <cell r="DP184" t="str">
            <v/>
          </cell>
          <cell r="DQ184" t="str">
            <v/>
          </cell>
          <cell r="DR184" t="str">
            <v/>
          </cell>
          <cell r="DS184" t="str">
            <v/>
          </cell>
          <cell r="DT184" t="str">
            <v/>
          </cell>
          <cell r="DU184" t="str">
            <v/>
          </cell>
          <cell r="DV184" t="str">
            <v/>
          </cell>
          <cell r="DW184" t="str">
            <v/>
          </cell>
          <cell r="DX184" t="str">
            <v/>
          </cell>
          <cell r="DY184" t="str">
            <v/>
          </cell>
          <cell r="DZ184" t="str">
            <v/>
          </cell>
          <cell r="EA184" t="str">
            <v/>
          </cell>
          <cell r="EB184" t="str">
            <v/>
          </cell>
          <cell r="EC184" t="str">
            <v/>
          </cell>
          <cell r="ED184" t="str">
            <v/>
          </cell>
          <cell r="EE184" t="str">
            <v/>
          </cell>
          <cell r="EF184" t="str">
            <v/>
          </cell>
          <cell r="EG184" t="str">
            <v/>
          </cell>
          <cell r="EH184" t="str">
            <v/>
          </cell>
          <cell r="EI184" t="str">
            <v/>
          </cell>
          <cell r="EJ184" t="str">
            <v/>
          </cell>
          <cell r="EK184" t="str">
            <v/>
          </cell>
          <cell r="EL184" t="str">
            <v/>
          </cell>
          <cell r="EM184" t="str">
            <v/>
          </cell>
          <cell r="EN184" t="str">
            <v/>
          </cell>
          <cell r="EO184" t="str">
            <v/>
          </cell>
          <cell r="EP184" t="str">
            <v/>
          </cell>
          <cell r="EQ184" t="str">
            <v/>
          </cell>
          <cell r="ER184" t="str">
            <v/>
          </cell>
          <cell r="ES184" t="str">
            <v/>
          </cell>
          <cell r="ET184" t="str">
            <v/>
          </cell>
          <cell r="EU184" t="str">
            <v/>
          </cell>
          <cell r="EV184" t="str">
            <v/>
          </cell>
          <cell r="EW184" t="str">
            <v/>
          </cell>
        </row>
        <row r="186">
          <cell r="T186" t="str">
            <v>BUDGET FORECAST</v>
          </cell>
          <cell r="AA186" t="str">
            <v/>
          </cell>
          <cell r="AB186" t="str">
            <v/>
          </cell>
          <cell r="AC186" t="str">
            <v/>
          </cell>
          <cell r="AD186" t="str">
            <v/>
          </cell>
          <cell r="AE186" t="str">
            <v/>
          </cell>
          <cell r="AF186" t="str">
            <v/>
          </cell>
          <cell r="AG186" t="str">
            <v/>
          </cell>
          <cell r="AH186" t="str">
            <v/>
          </cell>
          <cell r="AI186" t="str">
            <v/>
          </cell>
          <cell r="AJ186" t="str">
            <v/>
          </cell>
          <cell r="AK186" t="str">
            <v/>
          </cell>
          <cell r="AL186" t="str">
            <v/>
          </cell>
          <cell r="AM186" t="str">
            <v/>
          </cell>
          <cell r="AN186" t="str">
            <v/>
          </cell>
          <cell r="AO186" t="str">
            <v/>
          </cell>
          <cell r="AP186" t="str">
            <v/>
          </cell>
          <cell r="AQ186" t="str">
            <v/>
          </cell>
          <cell r="AR186" t="str">
            <v/>
          </cell>
          <cell r="AS186" t="str">
            <v/>
          </cell>
          <cell r="AT186" t="str">
            <v/>
          </cell>
          <cell r="AU186" t="str">
            <v/>
          </cell>
          <cell r="AV186" t="str">
            <v/>
          </cell>
          <cell r="AW186" t="str">
            <v/>
          </cell>
          <cell r="AX186" t="str">
            <v/>
          </cell>
          <cell r="AY186" t="str">
            <v/>
          </cell>
          <cell r="AZ186">
            <v>35730</v>
          </cell>
          <cell r="BA186">
            <v>35737</v>
          </cell>
          <cell r="BB186">
            <v>35744</v>
          </cell>
          <cell r="BC186">
            <v>35751</v>
          </cell>
          <cell r="BD186">
            <v>35758</v>
          </cell>
          <cell r="BE186">
            <v>35765</v>
          </cell>
          <cell r="BF186">
            <v>35772</v>
          </cell>
          <cell r="BG186">
            <v>35779</v>
          </cell>
          <cell r="BH186">
            <v>35786</v>
          </cell>
          <cell r="BI186" t="str">
            <v/>
          </cell>
          <cell r="BJ186" t="str">
            <v/>
          </cell>
          <cell r="BK186" t="str">
            <v/>
          </cell>
          <cell r="BL186" t="str">
            <v/>
          </cell>
          <cell r="BM186" t="str">
            <v/>
          </cell>
          <cell r="BN186" t="str">
            <v/>
          </cell>
          <cell r="BO186" t="str">
            <v/>
          </cell>
          <cell r="BP186" t="str">
            <v/>
          </cell>
          <cell r="BQ186" t="str">
            <v/>
          </cell>
          <cell r="BR186" t="str">
            <v/>
          </cell>
          <cell r="BS186" t="str">
            <v/>
          </cell>
          <cell r="BT186" t="str">
            <v/>
          </cell>
          <cell r="BU186" t="str">
            <v/>
          </cell>
          <cell r="BV186" t="str">
            <v/>
          </cell>
          <cell r="BW186" t="str">
            <v/>
          </cell>
          <cell r="BX186" t="str">
            <v/>
          </cell>
          <cell r="BY186" t="str">
            <v/>
          </cell>
          <cell r="BZ186" t="str">
            <v/>
          </cell>
          <cell r="CA186" t="str">
            <v/>
          </cell>
          <cell r="CB186" t="str">
            <v/>
          </cell>
          <cell r="CC186" t="str">
            <v/>
          </cell>
          <cell r="CD186" t="str">
            <v/>
          </cell>
          <cell r="CE186" t="str">
            <v/>
          </cell>
          <cell r="CF186" t="str">
            <v/>
          </cell>
          <cell r="CG186" t="str">
            <v/>
          </cell>
          <cell r="CH186" t="str">
            <v/>
          </cell>
          <cell r="CI186" t="str">
            <v/>
          </cell>
          <cell r="CJ186" t="str">
            <v/>
          </cell>
          <cell r="CK186" t="str">
            <v/>
          </cell>
          <cell r="CL186" t="str">
            <v/>
          </cell>
          <cell r="CM186" t="str">
            <v/>
          </cell>
          <cell r="CN186" t="str">
            <v/>
          </cell>
          <cell r="CO186" t="str">
            <v/>
          </cell>
          <cell r="CP186" t="str">
            <v/>
          </cell>
          <cell r="CQ186" t="str">
            <v/>
          </cell>
          <cell r="CR186" t="str">
            <v/>
          </cell>
          <cell r="CS186" t="str">
            <v/>
          </cell>
          <cell r="CT186" t="str">
            <v/>
          </cell>
          <cell r="CU186" t="str">
            <v/>
          </cell>
          <cell r="CV186" t="str">
            <v/>
          </cell>
          <cell r="CW186" t="str">
            <v/>
          </cell>
          <cell r="CX186" t="str">
            <v/>
          </cell>
          <cell r="CY186" t="str">
            <v/>
          </cell>
          <cell r="CZ186" t="str">
            <v/>
          </cell>
          <cell r="DA186" t="str">
            <v/>
          </cell>
          <cell r="DB186" t="str">
            <v/>
          </cell>
          <cell r="DC186" t="str">
            <v/>
          </cell>
          <cell r="DD186" t="str">
            <v/>
          </cell>
          <cell r="DE186" t="str">
            <v/>
          </cell>
          <cell r="DF186" t="str">
            <v/>
          </cell>
          <cell r="DG186" t="str">
            <v/>
          </cell>
          <cell r="DH186" t="str">
            <v/>
          </cell>
          <cell r="DI186" t="str">
            <v/>
          </cell>
          <cell r="DJ186" t="str">
            <v/>
          </cell>
          <cell r="DK186" t="str">
            <v/>
          </cell>
          <cell r="DL186" t="str">
            <v/>
          </cell>
          <cell r="DM186" t="str">
            <v/>
          </cell>
          <cell r="DN186" t="str">
            <v/>
          </cell>
          <cell r="DO186" t="str">
            <v/>
          </cell>
          <cell r="DP186" t="str">
            <v/>
          </cell>
          <cell r="DQ186" t="str">
            <v/>
          </cell>
          <cell r="DR186" t="str">
            <v/>
          </cell>
          <cell r="DS186" t="str">
            <v/>
          </cell>
          <cell r="DT186" t="str">
            <v/>
          </cell>
          <cell r="DU186" t="str">
            <v/>
          </cell>
          <cell r="DV186" t="str">
            <v/>
          </cell>
          <cell r="DW186" t="str">
            <v/>
          </cell>
          <cell r="DX186" t="str">
            <v/>
          </cell>
          <cell r="DY186" t="str">
            <v/>
          </cell>
          <cell r="DZ186" t="str">
            <v/>
          </cell>
          <cell r="EA186" t="str">
            <v/>
          </cell>
          <cell r="EB186" t="str">
            <v/>
          </cell>
          <cell r="EC186" t="str">
            <v/>
          </cell>
          <cell r="ED186" t="str">
            <v/>
          </cell>
          <cell r="EE186" t="str">
            <v/>
          </cell>
          <cell r="EF186" t="str">
            <v/>
          </cell>
          <cell r="EG186" t="str">
            <v/>
          </cell>
          <cell r="EH186" t="str">
            <v/>
          </cell>
          <cell r="EI186" t="str">
            <v/>
          </cell>
          <cell r="EJ186" t="str">
            <v/>
          </cell>
          <cell r="EK186" t="str">
            <v/>
          </cell>
          <cell r="EL186" t="str">
            <v/>
          </cell>
          <cell r="EM186" t="str">
            <v/>
          </cell>
          <cell r="EN186" t="str">
            <v/>
          </cell>
          <cell r="EO186" t="str">
            <v/>
          </cell>
          <cell r="EP186" t="str">
            <v/>
          </cell>
          <cell r="EQ186" t="str">
            <v/>
          </cell>
          <cell r="ER186" t="str">
            <v/>
          </cell>
          <cell r="ES186" t="str">
            <v/>
          </cell>
          <cell r="ET186" t="str">
            <v/>
          </cell>
          <cell r="EU186" t="str">
            <v/>
          </cell>
          <cell r="EV186" t="str">
            <v/>
          </cell>
          <cell r="EW186" t="str">
            <v/>
          </cell>
          <cell r="EX186" t="str">
            <v/>
          </cell>
          <cell r="EY186" t="str">
            <v/>
          </cell>
          <cell r="EZ186" t="str">
            <v/>
          </cell>
          <cell r="FA186" t="str">
            <v/>
          </cell>
          <cell r="FB186" t="str">
            <v/>
          </cell>
          <cell r="FC186" t="str">
            <v/>
          </cell>
          <cell r="FD186" t="str">
            <v/>
          </cell>
          <cell r="FE186" t="str">
            <v/>
          </cell>
          <cell r="FF186" t="str">
            <v/>
          </cell>
          <cell r="FG186" t="str">
            <v/>
          </cell>
          <cell r="FH186" t="str">
            <v/>
          </cell>
          <cell r="FI186" t="str">
            <v/>
          </cell>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row>
        <row r="187">
          <cell r="T187" t="str">
            <v>BUDGET FORECAST</v>
          </cell>
          <cell r="V187" t="str">
            <v>PRE PROD</v>
          </cell>
          <cell r="W187">
            <v>30</v>
          </cell>
          <cell r="X187">
            <v>90000</v>
          </cell>
          <cell r="AA187" t="str">
            <v/>
          </cell>
          <cell r="AB187" t="str">
            <v/>
          </cell>
          <cell r="AC187" t="str">
            <v/>
          </cell>
          <cell r="AD187" t="str">
            <v/>
          </cell>
          <cell r="AE187" t="str">
            <v/>
          </cell>
          <cell r="AF187" t="str">
            <v/>
          </cell>
          <cell r="AG187" t="str">
            <v/>
          </cell>
          <cell r="AH187" t="str">
            <v/>
          </cell>
          <cell r="AI187" t="str">
            <v/>
          </cell>
          <cell r="AJ187" t="str">
            <v/>
          </cell>
          <cell r="AK187" t="str">
            <v/>
          </cell>
          <cell r="AL187" t="str">
            <v/>
          </cell>
          <cell r="AM187" t="str">
            <v/>
          </cell>
          <cell r="AN187" t="str">
            <v/>
          </cell>
          <cell r="AO187" t="str">
            <v/>
          </cell>
          <cell r="AP187" t="str">
            <v/>
          </cell>
          <cell r="AQ187" t="str">
            <v/>
          </cell>
          <cell r="AR187" t="str">
            <v/>
          </cell>
          <cell r="AS187" t="str">
            <v/>
          </cell>
          <cell r="AT187" t="str">
            <v/>
          </cell>
          <cell r="AU187" t="str">
            <v/>
          </cell>
          <cell r="AV187" t="str">
            <v/>
          </cell>
          <cell r="AW187" t="str">
            <v/>
          </cell>
          <cell r="AX187" t="str">
            <v/>
          </cell>
          <cell r="AY187" t="str">
            <v/>
          </cell>
          <cell r="AZ187">
            <v>3000</v>
          </cell>
          <cell r="BA187">
            <v>6000</v>
          </cell>
          <cell r="BB187">
            <v>9000</v>
          </cell>
          <cell r="BC187">
            <v>12000</v>
          </cell>
          <cell r="BD187">
            <v>12000</v>
          </cell>
          <cell r="BE187">
            <v>12000</v>
          </cell>
          <cell r="BF187">
            <v>12000</v>
          </cell>
          <cell r="BG187">
            <v>12000</v>
          </cell>
          <cell r="BH187">
            <v>12000</v>
          </cell>
          <cell r="BI187" t="str">
            <v/>
          </cell>
          <cell r="BJ187" t="str">
            <v/>
          </cell>
          <cell r="BK187" t="str">
            <v/>
          </cell>
          <cell r="BL187" t="str">
            <v/>
          </cell>
          <cell r="BM187" t="str">
            <v/>
          </cell>
          <cell r="BN187" t="str">
            <v/>
          </cell>
          <cell r="BO187" t="str">
            <v/>
          </cell>
          <cell r="BP187" t="str">
            <v/>
          </cell>
          <cell r="BQ187" t="str">
            <v/>
          </cell>
          <cell r="BR187" t="str">
            <v/>
          </cell>
          <cell r="BS187" t="str">
            <v/>
          </cell>
          <cell r="BT187" t="str">
            <v/>
          </cell>
          <cell r="BU187" t="str">
            <v/>
          </cell>
          <cell r="BV187" t="str">
            <v/>
          </cell>
          <cell r="BW187" t="str">
            <v/>
          </cell>
          <cell r="BX187" t="str">
            <v/>
          </cell>
          <cell r="BY187" t="str">
            <v/>
          </cell>
          <cell r="BZ187" t="str">
            <v/>
          </cell>
          <cell r="CA187" t="str">
            <v/>
          </cell>
          <cell r="CB187" t="str">
            <v/>
          </cell>
          <cell r="CC187" t="str">
            <v/>
          </cell>
          <cell r="CD187" t="str">
            <v/>
          </cell>
          <cell r="CE187" t="str">
            <v/>
          </cell>
          <cell r="CF187" t="str">
            <v/>
          </cell>
          <cell r="CG187" t="str">
            <v/>
          </cell>
          <cell r="CH187" t="str">
            <v/>
          </cell>
          <cell r="CI187" t="str">
            <v/>
          </cell>
          <cell r="CJ187" t="str">
            <v/>
          </cell>
          <cell r="CK187" t="str">
            <v/>
          </cell>
          <cell r="CL187" t="str">
            <v/>
          </cell>
          <cell r="CM187" t="str">
            <v/>
          </cell>
          <cell r="CN187" t="str">
            <v/>
          </cell>
          <cell r="CO187" t="str">
            <v/>
          </cell>
          <cell r="CP187" t="str">
            <v/>
          </cell>
          <cell r="CQ187" t="str">
            <v/>
          </cell>
          <cell r="CR187" t="str">
            <v/>
          </cell>
          <cell r="CS187" t="str">
            <v/>
          </cell>
          <cell r="CT187" t="str">
            <v/>
          </cell>
          <cell r="CU187" t="str">
            <v/>
          </cell>
          <cell r="CV187" t="str">
            <v/>
          </cell>
          <cell r="CW187" t="str">
            <v/>
          </cell>
          <cell r="CX187" t="str">
            <v/>
          </cell>
          <cell r="CY187" t="str">
            <v/>
          </cell>
          <cell r="CZ187" t="str">
            <v/>
          </cell>
          <cell r="DA187" t="str">
            <v/>
          </cell>
          <cell r="DB187" t="str">
            <v/>
          </cell>
          <cell r="DC187" t="str">
            <v/>
          </cell>
          <cell r="DD187" t="str">
            <v/>
          </cell>
          <cell r="DE187" t="str">
            <v/>
          </cell>
          <cell r="DF187" t="str">
            <v/>
          </cell>
          <cell r="DG187" t="str">
            <v/>
          </cell>
          <cell r="DH187" t="str">
            <v/>
          </cell>
          <cell r="DI187" t="str">
            <v/>
          </cell>
          <cell r="DJ187" t="str">
            <v/>
          </cell>
          <cell r="DK187" t="str">
            <v/>
          </cell>
          <cell r="DL187" t="str">
            <v/>
          </cell>
          <cell r="DM187" t="str">
            <v/>
          </cell>
          <cell r="DN187" t="str">
            <v/>
          </cell>
          <cell r="DO187" t="str">
            <v/>
          </cell>
          <cell r="DP187" t="str">
            <v/>
          </cell>
          <cell r="DQ187" t="str">
            <v/>
          </cell>
          <cell r="DR187" t="str">
            <v/>
          </cell>
          <cell r="DS187" t="str">
            <v/>
          </cell>
          <cell r="DT187" t="str">
            <v/>
          </cell>
          <cell r="DU187" t="str">
            <v/>
          </cell>
          <cell r="DV187" t="str">
            <v/>
          </cell>
          <cell r="DW187" t="str">
            <v/>
          </cell>
          <cell r="DX187" t="str">
            <v/>
          </cell>
          <cell r="DY187" t="str">
            <v/>
          </cell>
          <cell r="DZ187" t="str">
            <v/>
          </cell>
          <cell r="EA187" t="str">
            <v/>
          </cell>
          <cell r="EB187" t="str">
            <v/>
          </cell>
          <cell r="EC187" t="str">
            <v/>
          </cell>
          <cell r="ED187" t="str">
            <v/>
          </cell>
          <cell r="EE187" t="str">
            <v/>
          </cell>
          <cell r="EF187" t="str">
            <v/>
          </cell>
          <cell r="EG187" t="str">
            <v/>
          </cell>
          <cell r="EH187" t="str">
            <v/>
          </cell>
          <cell r="EI187" t="str">
            <v/>
          </cell>
          <cell r="EJ187" t="str">
            <v/>
          </cell>
          <cell r="EK187" t="str">
            <v/>
          </cell>
          <cell r="EL187" t="str">
            <v/>
          </cell>
          <cell r="EM187" t="str">
            <v/>
          </cell>
          <cell r="EN187" t="str">
            <v/>
          </cell>
          <cell r="EO187" t="str">
            <v/>
          </cell>
          <cell r="EP187" t="str">
            <v/>
          </cell>
          <cell r="EQ187" t="str">
            <v/>
          </cell>
          <cell r="ER187" t="str">
            <v/>
          </cell>
          <cell r="ES187" t="str">
            <v/>
          </cell>
          <cell r="ET187" t="str">
            <v/>
          </cell>
          <cell r="EU187" t="str">
            <v/>
          </cell>
          <cell r="EV187" t="str">
            <v/>
          </cell>
          <cell r="EW187" t="str">
            <v/>
          </cell>
          <cell r="EX187" t="str">
            <v/>
          </cell>
          <cell r="EY187" t="str">
            <v/>
          </cell>
          <cell r="EZ187" t="str">
            <v/>
          </cell>
          <cell r="FA187" t="str">
            <v/>
          </cell>
          <cell r="FB187" t="str">
            <v/>
          </cell>
          <cell r="FC187" t="str">
            <v/>
          </cell>
          <cell r="FD187" t="str">
            <v/>
          </cell>
          <cell r="FE187" t="str">
            <v/>
          </cell>
          <cell r="FF187" t="str">
            <v/>
          </cell>
          <cell r="FG187" t="str">
            <v/>
          </cell>
          <cell r="FH187" t="str">
            <v/>
          </cell>
          <cell r="FI187" t="str">
            <v/>
          </cell>
          <cell r="FJ187">
            <v>0</v>
          </cell>
          <cell r="FK187">
            <v>0</v>
          </cell>
          <cell r="FL187">
            <v>0</v>
          </cell>
          <cell r="FM187">
            <v>0</v>
          </cell>
          <cell r="FN187">
            <v>0</v>
          </cell>
          <cell r="FO187">
            <v>0</v>
          </cell>
          <cell r="FP187">
            <v>0</v>
          </cell>
          <cell r="FQ187">
            <v>0</v>
          </cell>
          <cell r="FR187">
            <v>0</v>
          </cell>
          <cell r="FS187">
            <v>0</v>
          </cell>
          <cell r="FT187">
            <v>0</v>
          </cell>
          <cell r="FU187">
            <v>0</v>
          </cell>
          <cell r="FV187">
            <v>0</v>
          </cell>
          <cell r="FW187">
            <v>0</v>
          </cell>
          <cell r="FX187">
            <v>0</v>
          </cell>
          <cell r="FY187">
            <v>0</v>
          </cell>
          <cell r="FZ187">
            <v>0</v>
          </cell>
          <cell r="GA187">
            <v>0</v>
          </cell>
          <cell r="GB187">
            <v>0</v>
          </cell>
        </row>
        <row r="188">
          <cell r="V188" t="str">
            <v>PRE PROD</v>
          </cell>
          <cell r="W188">
            <v>30</v>
          </cell>
          <cell r="X188">
            <v>97000</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cell r="AR188" t="str">
            <v/>
          </cell>
          <cell r="AS188" t="str">
            <v/>
          </cell>
          <cell r="AT188" t="str">
            <v/>
          </cell>
          <cell r="AU188" t="str">
            <v/>
          </cell>
          <cell r="AV188" t="str">
            <v/>
          </cell>
          <cell r="AW188" t="str">
            <v/>
          </cell>
          <cell r="AX188" t="str">
            <v/>
          </cell>
          <cell r="AY188" t="str">
            <v/>
          </cell>
          <cell r="AZ188">
            <v>3000</v>
          </cell>
          <cell r="BA188">
            <v>6000</v>
          </cell>
          <cell r="BB188">
            <v>9000</v>
          </cell>
          <cell r="BC188">
            <v>12000</v>
          </cell>
          <cell r="BD188">
            <v>12000</v>
          </cell>
          <cell r="BE188">
            <v>12000</v>
          </cell>
          <cell r="BF188">
            <v>13000</v>
          </cell>
          <cell r="BG188">
            <v>18000</v>
          </cell>
          <cell r="BH188">
            <v>12000</v>
          </cell>
          <cell r="BI188" t="str">
            <v/>
          </cell>
          <cell r="BJ188" t="str">
            <v/>
          </cell>
          <cell r="BK188" t="str">
            <v/>
          </cell>
          <cell r="BL188" t="str">
            <v/>
          </cell>
          <cell r="BM188" t="str">
            <v/>
          </cell>
          <cell r="BN188" t="str">
            <v/>
          </cell>
          <cell r="BO188" t="str">
            <v/>
          </cell>
          <cell r="BP188" t="str">
            <v/>
          </cell>
          <cell r="BQ188" t="str">
            <v/>
          </cell>
          <cell r="BR188" t="str">
            <v/>
          </cell>
          <cell r="BS188" t="str">
            <v/>
          </cell>
          <cell r="BT188" t="str">
            <v/>
          </cell>
          <cell r="BU188" t="str">
            <v/>
          </cell>
          <cell r="BV188" t="str">
            <v/>
          </cell>
          <cell r="BW188" t="str">
            <v/>
          </cell>
          <cell r="BX188" t="str">
            <v/>
          </cell>
          <cell r="BY188" t="str">
            <v/>
          </cell>
          <cell r="BZ188" t="str">
            <v/>
          </cell>
          <cell r="CA188" t="str">
            <v/>
          </cell>
          <cell r="CB188" t="str">
            <v/>
          </cell>
          <cell r="CC188" t="str">
            <v/>
          </cell>
          <cell r="CD188" t="str">
            <v/>
          </cell>
          <cell r="CE188" t="str">
            <v/>
          </cell>
          <cell r="CF188" t="str">
            <v/>
          </cell>
          <cell r="CG188" t="str">
            <v/>
          </cell>
          <cell r="CH188" t="str">
            <v/>
          </cell>
          <cell r="CI188" t="str">
            <v/>
          </cell>
          <cell r="CJ188" t="str">
            <v/>
          </cell>
          <cell r="CK188" t="str">
            <v/>
          </cell>
          <cell r="CL188" t="str">
            <v/>
          </cell>
          <cell r="CM188" t="str">
            <v/>
          </cell>
          <cell r="CN188" t="str">
            <v/>
          </cell>
          <cell r="CO188" t="str">
            <v/>
          </cell>
          <cell r="CP188" t="str">
            <v/>
          </cell>
          <cell r="CQ188" t="str">
            <v/>
          </cell>
          <cell r="CR188" t="str">
            <v/>
          </cell>
          <cell r="CS188" t="str">
            <v/>
          </cell>
          <cell r="CT188" t="str">
            <v/>
          </cell>
          <cell r="CU188" t="str">
            <v/>
          </cell>
          <cell r="CV188" t="str">
            <v/>
          </cell>
          <cell r="CW188" t="str">
            <v/>
          </cell>
          <cell r="CX188" t="str">
            <v/>
          </cell>
          <cell r="CY188" t="str">
            <v/>
          </cell>
          <cell r="CZ188" t="str">
            <v/>
          </cell>
          <cell r="DA188" t="str">
            <v/>
          </cell>
          <cell r="DB188" t="str">
            <v/>
          </cell>
          <cell r="DC188" t="str">
            <v/>
          </cell>
          <cell r="DD188" t="str">
            <v/>
          </cell>
          <cell r="DE188" t="str">
            <v/>
          </cell>
          <cell r="DF188" t="str">
            <v/>
          </cell>
          <cell r="DG188" t="str">
            <v/>
          </cell>
          <cell r="DH188" t="str">
            <v/>
          </cell>
          <cell r="DI188" t="str">
            <v/>
          </cell>
          <cell r="DJ188" t="str">
            <v/>
          </cell>
          <cell r="DK188" t="str">
            <v/>
          </cell>
          <cell r="DL188" t="str">
            <v/>
          </cell>
          <cell r="DM188" t="str">
            <v/>
          </cell>
          <cell r="DN188" t="str">
            <v/>
          </cell>
          <cell r="DO188" t="str">
            <v/>
          </cell>
          <cell r="DP188" t="str">
            <v/>
          </cell>
          <cell r="DQ188" t="str">
            <v/>
          </cell>
          <cell r="DR188" t="str">
            <v/>
          </cell>
          <cell r="DS188" t="str">
            <v/>
          </cell>
          <cell r="DT188" t="str">
            <v/>
          </cell>
          <cell r="DU188" t="str">
            <v/>
          </cell>
          <cell r="DV188" t="str">
            <v/>
          </cell>
          <cell r="DW188" t="str">
            <v/>
          </cell>
          <cell r="DX188" t="str">
            <v/>
          </cell>
          <cell r="DY188" t="str">
            <v/>
          </cell>
          <cell r="DZ188" t="str">
            <v/>
          </cell>
          <cell r="EA188" t="str">
            <v/>
          </cell>
          <cell r="EB188" t="str">
            <v/>
          </cell>
          <cell r="EC188" t="str">
            <v/>
          </cell>
          <cell r="ED188" t="str">
            <v/>
          </cell>
          <cell r="EE188" t="str">
            <v/>
          </cell>
          <cell r="EF188" t="str">
            <v/>
          </cell>
          <cell r="EG188" t="str">
            <v/>
          </cell>
          <cell r="EH188" t="str">
            <v/>
          </cell>
          <cell r="EI188" t="str">
            <v/>
          </cell>
          <cell r="EJ188" t="str">
            <v/>
          </cell>
          <cell r="EK188" t="str">
            <v/>
          </cell>
          <cell r="EL188" t="str">
            <v/>
          </cell>
          <cell r="EM188" t="str">
            <v/>
          </cell>
          <cell r="EN188" t="str">
            <v/>
          </cell>
          <cell r="EO188" t="str">
            <v/>
          </cell>
          <cell r="EP188" t="str">
            <v/>
          </cell>
          <cell r="EQ188" t="str">
            <v/>
          </cell>
          <cell r="ER188" t="str">
            <v/>
          </cell>
          <cell r="ES188" t="str">
            <v/>
          </cell>
          <cell r="ET188" t="str">
            <v/>
          </cell>
          <cell r="EU188" t="str">
            <v/>
          </cell>
          <cell r="EV188" t="str">
            <v/>
          </cell>
          <cell r="EW188" t="str">
            <v/>
          </cell>
          <cell r="EX188" t="str">
            <v/>
          </cell>
          <cell r="EY188" t="str">
            <v/>
          </cell>
          <cell r="EZ188" t="str">
            <v/>
          </cell>
          <cell r="FA188" t="str">
            <v/>
          </cell>
          <cell r="FB188" t="str">
            <v/>
          </cell>
          <cell r="FC188" t="str">
            <v/>
          </cell>
          <cell r="FD188" t="str">
            <v/>
          </cell>
          <cell r="FE188" t="str">
            <v/>
          </cell>
          <cell r="FF188" t="str">
            <v/>
          </cell>
          <cell r="FG188" t="str">
            <v/>
          </cell>
          <cell r="FH188" t="str">
            <v/>
          </cell>
          <cell r="FI188" t="str">
            <v/>
          </cell>
          <cell r="FJ188">
            <v>0</v>
          </cell>
          <cell r="FK188">
            <v>0</v>
          </cell>
          <cell r="FL188">
            <v>0</v>
          </cell>
          <cell r="FM188">
            <v>0</v>
          </cell>
          <cell r="FN188">
            <v>0</v>
          </cell>
          <cell r="FO188">
            <v>0</v>
          </cell>
          <cell r="FP188">
            <v>0</v>
          </cell>
          <cell r="FQ188">
            <v>0</v>
          </cell>
          <cell r="FR188">
            <v>0</v>
          </cell>
          <cell r="FS188">
            <v>0</v>
          </cell>
          <cell r="FT188">
            <v>0</v>
          </cell>
          <cell r="FU188">
            <v>0</v>
          </cell>
          <cell r="FV188">
            <v>0</v>
          </cell>
          <cell r="FW188">
            <v>0</v>
          </cell>
          <cell r="FX188">
            <v>0</v>
          </cell>
          <cell r="FY188">
            <v>0</v>
          </cell>
          <cell r="FZ188">
            <v>0</v>
          </cell>
          <cell r="GA188">
            <v>0</v>
          </cell>
          <cell r="GB188">
            <v>0</v>
          </cell>
        </row>
        <row r="189">
          <cell r="V189" t="str">
            <v>PRODUCTION</v>
          </cell>
          <cell r="W189">
            <v>150</v>
          </cell>
          <cell r="X189">
            <v>438750</v>
          </cell>
          <cell r="AA189">
            <v>0</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cell r="AR189" t="str">
            <v/>
          </cell>
          <cell r="AS189" t="str">
            <v/>
          </cell>
          <cell r="AT189" t="str">
            <v/>
          </cell>
          <cell r="AU189" t="str">
            <v/>
          </cell>
          <cell r="AV189" t="str">
            <v/>
          </cell>
          <cell r="AW189" t="str">
            <v/>
          </cell>
          <cell r="AX189" t="str">
            <v/>
          </cell>
          <cell r="AY189" t="str">
            <v/>
          </cell>
          <cell r="AZ189" t="str">
            <v/>
          </cell>
          <cell r="BA189" t="str">
            <v/>
          </cell>
          <cell r="BB189" t="str">
            <v/>
          </cell>
          <cell r="BC189" t="str">
            <v/>
          </cell>
          <cell r="BD189" t="str">
            <v/>
          </cell>
          <cell r="BE189" t="str">
            <v/>
          </cell>
          <cell r="BF189" t="str">
            <v/>
          </cell>
          <cell r="BG189" t="str">
            <v/>
          </cell>
          <cell r="BH189">
            <v>0</v>
          </cell>
          <cell r="BI189">
            <v>0</v>
          </cell>
          <cell r="BJ189">
            <v>0</v>
          </cell>
          <cell r="BK189">
            <v>0</v>
          </cell>
          <cell r="BL189">
            <v>56250</v>
          </cell>
          <cell r="BM189">
            <v>63750</v>
          </cell>
          <cell r="BN189">
            <v>63750</v>
          </cell>
          <cell r="BO189">
            <v>63750</v>
          </cell>
          <cell r="BP189">
            <v>63750</v>
          </cell>
          <cell r="BQ189">
            <v>63750</v>
          </cell>
          <cell r="BR189">
            <v>63750</v>
          </cell>
          <cell r="BS189" t="str">
            <v/>
          </cell>
          <cell r="BT189" t="str">
            <v/>
          </cell>
          <cell r="BU189" t="str">
            <v/>
          </cell>
          <cell r="BV189" t="str">
            <v/>
          </cell>
          <cell r="BW189" t="str">
            <v/>
          </cell>
          <cell r="BX189" t="str">
            <v/>
          </cell>
          <cell r="BY189" t="str">
            <v/>
          </cell>
          <cell r="BZ189" t="str">
            <v/>
          </cell>
          <cell r="CA189" t="str">
            <v/>
          </cell>
          <cell r="CB189" t="str">
            <v/>
          </cell>
          <cell r="CC189" t="str">
            <v/>
          </cell>
          <cell r="CD189" t="str">
            <v/>
          </cell>
          <cell r="CE189" t="str">
            <v/>
          </cell>
          <cell r="CF189" t="str">
            <v/>
          </cell>
          <cell r="CG189" t="str">
            <v/>
          </cell>
          <cell r="CH189" t="str">
            <v/>
          </cell>
          <cell r="CI189" t="str">
            <v/>
          </cell>
          <cell r="CJ189" t="str">
            <v/>
          </cell>
          <cell r="CK189" t="str">
            <v/>
          </cell>
          <cell r="CL189" t="str">
            <v/>
          </cell>
          <cell r="CM189" t="str">
            <v/>
          </cell>
          <cell r="CN189" t="str">
            <v/>
          </cell>
          <cell r="CO189" t="str">
            <v/>
          </cell>
          <cell r="CP189" t="str">
            <v/>
          </cell>
          <cell r="CQ189" t="str">
            <v/>
          </cell>
          <cell r="CR189" t="str">
            <v/>
          </cell>
          <cell r="CS189" t="str">
            <v/>
          </cell>
          <cell r="CT189" t="str">
            <v/>
          </cell>
          <cell r="CU189" t="str">
            <v/>
          </cell>
          <cell r="CV189" t="str">
            <v/>
          </cell>
          <cell r="CW189" t="str">
            <v/>
          </cell>
          <cell r="CX189" t="str">
            <v/>
          </cell>
          <cell r="CY189" t="str">
            <v/>
          </cell>
          <cell r="CZ189" t="str">
            <v/>
          </cell>
          <cell r="DA189" t="str">
            <v/>
          </cell>
          <cell r="DB189" t="str">
            <v/>
          </cell>
          <cell r="DC189" t="str">
            <v/>
          </cell>
          <cell r="DD189" t="str">
            <v/>
          </cell>
          <cell r="DE189" t="str">
            <v/>
          </cell>
          <cell r="DF189" t="str">
            <v/>
          </cell>
          <cell r="DG189" t="str">
            <v/>
          </cell>
          <cell r="DH189" t="str">
            <v/>
          </cell>
          <cell r="DI189" t="str">
            <v/>
          </cell>
          <cell r="DJ189" t="str">
            <v/>
          </cell>
          <cell r="DK189" t="str">
            <v/>
          </cell>
          <cell r="DL189" t="str">
            <v/>
          </cell>
          <cell r="DM189" t="str">
            <v/>
          </cell>
          <cell r="DN189" t="str">
            <v/>
          </cell>
          <cell r="DO189" t="str">
            <v/>
          </cell>
          <cell r="DP189" t="str">
            <v/>
          </cell>
          <cell r="DQ189" t="str">
            <v/>
          </cell>
          <cell r="DR189" t="str">
            <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J189" t="str">
            <v/>
          </cell>
          <cell r="EK189" t="str">
            <v/>
          </cell>
          <cell r="EL189" t="str">
            <v/>
          </cell>
          <cell r="EM189" t="str">
            <v/>
          </cell>
          <cell r="EN189" t="str">
            <v/>
          </cell>
          <cell r="EO189" t="str">
            <v/>
          </cell>
          <cell r="EP189" t="str">
            <v/>
          </cell>
          <cell r="EQ189" t="str">
            <v/>
          </cell>
          <cell r="ER189" t="str">
            <v/>
          </cell>
          <cell r="ES189" t="str">
            <v/>
          </cell>
          <cell r="ET189" t="str">
            <v/>
          </cell>
          <cell r="EU189" t="str">
            <v/>
          </cell>
          <cell r="EV189" t="str">
            <v/>
          </cell>
          <cell r="EW189" t="str">
            <v/>
          </cell>
          <cell r="EX189" t="str">
            <v/>
          </cell>
          <cell r="EY189" t="str">
            <v/>
          </cell>
          <cell r="EZ189" t="str">
            <v/>
          </cell>
          <cell r="FA189" t="str">
            <v/>
          </cell>
          <cell r="FB189" t="str">
            <v/>
          </cell>
          <cell r="FC189" t="str">
            <v/>
          </cell>
          <cell r="FD189" t="str">
            <v/>
          </cell>
          <cell r="FE189" t="str">
            <v/>
          </cell>
          <cell r="FF189" t="str">
            <v/>
          </cell>
          <cell r="FG189" t="str">
            <v/>
          </cell>
          <cell r="FH189" t="str">
            <v/>
          </cell>
          <cell r="FI189" t="str">
            <v/>
          </cell>
          <cell r="FJ189">
            <v>0</v>
          </cell>
          <cell r="FK189">
            <v>0</v>
          </cell>
          <cell r="FL189">
            <v>0</v>
          </cell>
          <cell r="FM189">
            <v>0</v>
          </cell>
          <cell r="FN189">
            <v>0</v>
          </cell>
          <cell r="FO189">
            <v>0</v>
          </cell>
          <cell r="FP189">
            <v>0</v>
          </cell>
          <cell r="FQ189">
            <v>0</v>
          </cell>
          <cell r="FR189">
            <v>0</v>
          </cell>
          <cell r="FS189">
            <v>0</v>
          </cell>
          <cell r="FT189">
            <v>0</v>
          </cell>
          <cell r="FU189">
            <v>0</v>
          </cell>
          <cell r="FV189">
            <v>0</v>
          </cell>
          <cell r="FW189">
            <v>0</v>
          </cell>
          <cell r="FX189">
            <v>0</v>
          </cell>
          <cell r="FY189">
            <v>0</v>
          </cell>
          <cell r="FZ189">
            <v>0</v>
          </cell>
          <cell r="GA189">
            <v>0</v>
          </cell>
          <cell r="GB189">
            <v>0</v>
          </cell>
        </row>
        <row r="190">
          <cell r="V190" t="str">
            <v>PRODUCTION</v>
          </cell>
          <cell r="W190">
            <v>150</v>
          </cell>
          <cell r="X190">
            <v>531400</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cell r="AR190" t="str">
            <v/>
          </cell>
          <cell r="AS190" t="str">
            <v/>
          </cell>
          <cell r="AT190" t="str">
            <v/>
          </cell>
          <cell r="AU190" t="str">
            <v/>
          </cell>
          <cell r="AV190" t="str">
            <v/>
          </cell>
          <cell r="AW190" t="str">
            <v/>
          </cell>
          <cell r="AX190" t="str">
            <v/>
          </cell>
          <cell r="AY190" t="str">
            <v/>
          </cell>
          <cell r="AZ190" t="str">
            <v/>
          </cell>
          <cell r="BA190" t="str">
            <v/>
          </cell>
          <cell r="BB190" t="str">
            <v/>
          </cell>
          <cell r="BC190" t="str">
            <v/>
          </cell>
          <cell r="BD190" t="str">
            <v/>
          </cell>
          <cell r="BE190" t="str">
            <v/>
          </cell>
          <cell r="BF190" t="str">
            <v/>
          </cell>
          <cell r="BG190" t="str">
            <v/>
          </cell>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t="str">
            <v/>
          </cell>
          <cell r="BT190" t="str">
            <v/>
          </cell>
          <cell r="BU190" t="str">
            <v/>
          </cell>
          <cell r="BV190" t="str">
            <v/>
          </cell>
          <cell r="BW190" t="str">
            <v/>
          </cell>
          <cell r="BX190" t="str">
            <v/>
          </cell>
          <cell r="BY190" t="str">
            <v/>
          </cell>
          <cell r="BZ190" t="str">
            <v/>
          </cell>
          <cell r="CA190" t="str">
            <v/>
          </cell>
          <cell r="CB190" t="str">
            <v/>
          </cell>
          <cell r="CC190" t="str">
            <v/>
          </cell>
          <cell r="CD190" t="str">
            <v/>
          </cell>
          <cell r="CE190" t="str">
            <v/>
          </cell>
          <cell r="CF190" t="str">
            <v/>
          </cell>
          <cell r="CG190" t="str">
            <v/>
          </cell>
          <cell r="CH190" t="str">
            <v/>
          </cell>
          <cell r="CI190" t="str">
            <v/>
          </cell>
          <cell r="CJ190" t="str">
            <v/>
          </cell>
          <cell r="CK190" t="str">
            <v/>
          </cell>
          <cell r="CL190" t="str">
            <v/>
          </cell>
          <cell r="CM190" t="str">
            <v/>
          </cell>
          <cell r="CN190" t="str">
            <v/>
          </cell>
          <cell r="CO190" t="str">
            <v/>
          </cell>
          <cell r="CP190" t="str">
            <v/>
          </cell>
          <cell r="CQ190" t="str">
            <v/>
          </cell>
          <cell r="CR190" t="str">
            <v/>
          </cell>
          <cell r="CS190" t="str">
            <v/>
          </cell>
          <cell r="CT190" t="str">
            <v/>
          </cell>
          <cell r="CU190" t="str">
            <v/>
          </cell>
          <cell r="CV190" t="str">
            <v/>
          </cell>
          <cell r="CW190" t="str">
            <v/>
          </cell>
          <cell r="CX190" t="str">
            <v/>
          </cell>
          <cell r="CY190" t="str">
            <v/>
          </cell>
          <cell r="CZ190" t="str">
            <v/>
          </cell>
          <cell r="DA190" t="str">
            <v/>
          </cell>
          <cell r="DB190" t="str">
            <v/>
          </cell>
          <cell r="DC190" t="str">
            <v/>
          </cell>
          <cell r="DD190" t="str">
            <v/>
          </cell>
          <cell r="DE190" t="str">
            <v/>
          </cell>
          <cell r="DF190" t="str">
            <v/>
          </cell>
          <cell r="DG190" t="str">
            <v/>
          </cell>
          <cell r="DH190" t="str">
            <v/>
          </cell>
          <cell r="DI190" t="str">
            <v/>
          </cell>
          <cell r="DJ190" t="str">
            <v/>
          </cell>
          <cell r="DK190" t="str">
            <v/>
          </cell>
          <cell r="DL190" t="str">
            <v/>
          </cell>
          <cell r="DM190" t="str">
            <v/>
          </cell>
          <cell r="DN190" t="str">
            <v/>
          </cell>
          <cell r="DO190" t="str">
            <v/>
          </cell>
          <cell r="DP190" t="str">
            <v/>
          </cell>
          <cell r="DQ190" t="str">
            <v/>
          </cell>
          <cell r="DR190" t="str">
            <v/>
          </cell>
          <cell r="DS190" t="str">
            <v/>
          </cell>
          <cell r="DT190" t="str">
            <v/>
          </cell>
          <cell r="DU190" t="str">
            <v/>
          </cell>
          <cell r="DV190" t="str">
            <v/>
          </cell>
          <cell r="DW190" t="str">
            <v/>
          </cell>
          <cell r="DX190" t="str">
            <v/>
          </cell>
          <cell r="DY190" t="str">
            <v/>
          </cell>
          <cell r="DZ190" t="str">
            <v/>
          </cell>
          <cell r="EA190" t="str">
            <v/>
          </cell>
          <cell r="EB190" t="str">
            <v/>
          </cell>
          <cell r="EC190" t="str">
            <v/>
          </cell>
          <cell r="ED190" t="str">
            <v/>
          </cell>
          <cell r="EE190" t="str">
            <v/>
          </cell>
          <cell r="EF190" t="str">
            <v/>
          </cell>
          <cell r="EG190" t="str">
            <v/>
          </cell>
          <cell r="EH190" t="str">
            <v/>
          </cell>
          <cell r="EI190" t="str">
            <v/>
          </cell>
          <cell r="EJ190" t="str">
            <v/>
          </cell>
          <cell r="EK190" t="str">
            <v/>
          </cell>
          <cell r="EL190" t="str">
            <v/>
          </cell>
          <cell r="EM190" t="str">
            <v/>
          </cell>
          <cell r="EN190" t="str">
            <v/>
          </cell>
          <cell r="EO190" t="str">
            <v/>
          </cell>
          <cell r="EP190" t="str">
            <v/>
          </cell>
          <cell r="EQ190" t="str">
            <v/>
          </cell>
          <cell r="ER190" t="str">
            <v/>
          </cell>
          <cell r="ES190" t="str">
            <v/>
          </cell>
          <cell r="ET190" t="str">
            <v/>
          </cell>
          <cell r="EU190" t="str">
            <v/>
          </cell>
          <cell r="EV190" t="str">
            <v/>
          </cell>
          <cell r="EW190" t="str">
            <v/>
          </cell>
          <cell r="EX190" t="str">
            <v/>
          </cell>
          <cell r="EY190" t="str">
            <v/>
          </cell>
          <cell r="EZ190" t="str">
            <v/>
          </cell>
          <cell r="FA190" t="str">
            <v/>
          </cell>
          <cell r="FB190" t="str">
            <v/>
          </cell>
          <cell r="FC190" t="str">
            <v/>
          </cell>
          <cell r="FD190" t="str">
            <v/>
          </cell>
          <cell r="FE190" t="str">
            <v/>
          </cell>
          <cell r="FF190" t="str">
            <v/>
          </cell>
          <cell r="FG190" t="str">
            <v/>
          </cell>
          <cell r="FH190" t="str">
            <v/>
          </cell>
          <cell r="FI190" t="str">
            <v/>
          </cell>
          <cell r="FJ190">
            <v>0</v>
          </cell>
          <cell r="FK190">
            <v>0</v>
          </cell>
          <cell r="FL190">
            <v>0</v>
          </cell>
          <cell r="FM190">
            <v>0</v>
          </cell>
          <cell r="FN190">
            <v>0</v>
          </cell>
          <cell r="FO190">
            <v>0</v>
          </cell>
          <cell r="FP190">
            <v>0</v>
          </cell>
          <cell r="FQ190">
            <v>0</v>
          </cell>
          <cell r="FR190">
            <v>0</v>
          </cell>
          <cell r="FS190">
            <v>0</v>
          </cell>
          <cell r="FT190">
            <v>0</v>
          </cell>
          <cell r="FU190">
            <v>0</v>
          </cell>
          <cell r="FV190">
            <v>0</v>
          </cell>
          <cell r="FW190">
            <v>0</v>
          </cell>
          <cell r="FX190">
            <v>0</v>
          </cell>
          <cell r="FY190">
            <v>0</v>
          </cell>
          <cell r="FZ190">
            <v>0</v>
          </cell>
          <cell r="GA190">
            <v>0</v>
          </cell>
          <cell r="GB190">
            <v>0</v>
          </cell>
        </row>
        <row r="191">
          <cell r="V191" t="str">
            <v>INK &amp; PAINT</v>
          </cell>
          <cell r="W191">
            <v>8</v>
          </cell>
          <cell r="X191">
            <v>34200</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cell r="AR191" t="str">
            <v/>
          </cell>
          <cell r="AS191" t="str">
            <v/>
          </cell>
          <cell r="AT191" t="str">
            <v/>
          </cell>
          <cell r="AU191" t="str">
            <v/>
          </cell>
          <cell r="AV191" t="str">
            <v/>
          </cell>
          <cell r="AW191" t="str">
            <v/>
          </cell>
          <cell r="AX191" t="str">
            <v/>
          </cell>
          <cell r="AY191" t="str">
            <v/>
          </cell>
          <cell r="AZ191" t="str">
            <v/>
          </cell>
          <cell r="BA191" t="str">
            <v/>
          </cell>
          <cell r="BB191" t="str">
            <v/>
          </cell>
          <cell r="BC191" t="str">
            <v/>
          </cell>
          <cell r="BD191" t="str">
            <v/>
          </cell>
          <cell r="BE191" t="str">
            <v/>
          </cell>
          <cell r="BF191" t="str">
            <v/>
          </cell>
          <cell r="BG191" t="str">
            <v/>
          </cell>
          <cell r="BH191" t="str">
            <v/>
          </cell>
          <cell r="BI191" t="str">
            <v/>
          </cell>
          <cell r="BJ191" t="str">
            <v/>
          </cell>
          <cell r="BK191" t="str">
            <v/>
          </cell>
          <cell r="BL191" t="str">
            <v/>
          </cell>
          <cell r="BM191" t="str">
            <v/>
          </cell>
          <cell r="BN191">
            <v>1800</v>
          </cell>
          <cell r="BO191">
            <v>3600</v>
          </cell>
          <cell r="BP191">
            <v>5400</v>
          </cell>
          <cell r="BQ191">
            <v>3600</v>
          </cell>
          <cell r="BR191">
            <v>5400</v>
          </cell>
          <cell r="BS191">
            <v>7200</v>
          </cell>
          <cell r="BT191">
            <v>7200</v>
          </cell>
          <cell r="BU191" t="str">
            <v/>
          </cell>
          <cell r="BV191" t="str">
            <v/>
          </cell>
          <cell r="BW191" t="str">
            <v/>
          </cell>
          <cell r="BX191" t="str">
            <v/>
          </cell>
          <cell r="BY191" t="str">
            <v/>
          </cell>
          <cell r="BZ191" t="str">
            <v/>
          </cell>
          <cell r="CA191" t="str">
            <v/>
          </cell>
          <cell r="CB191" t="str">
            <v/>
          </cell>
          <cell r="CC191" t="str">
            <v/>
          </cell>
          <cell r="CD191" t="str">
            <v/>
          </cell>
          <cell r="CE191" t="str">
            <v/>
          </cell>
          <cell r="CF191" t="str">
            <v/>
          </cell>
          <cell r="CG191" t="str">
            <v/>
          </cell>
          <cell r="CH191" t="str">
            <v/>
          </cell>
          <cell r="CI191" t="str">
            <v/>
          </cell>
          <cell r="CJ191" t="str">
            <v/>
          </cell>
          <cell r="CK191" t="str">
            <v/>
          </cell>
          <cell r="CL191" t="str">
            <v/>
          </cell>
          <cell r="CM191" t="str">
            <v/>
          </cell>
          <cell r="CN191" t="str">
            <v/>
          </cell>
          <cell r="CO191" t="str">
            <v/>
          </cell>
          <cell r="CP191" t="str">
            <v/>
          </cell>
          <cell r="CQ191" t="str">
            <v/>
          </cell>
          <cell r="CR191" t="str">
            <v/>
          </cell>
          <cell r="CS191" t="str">
            <v/>
          </cell>
          <cell r="CT191" t="str">
            <v/>
          </cell>
          <cell r="CU191" t="str">
            <v/>
          </cell>
          <cell r="CV191" t="str">
            <v/>
          </cell>
          <cell r="CW191" t="str">
            <v/>
          </cell>
          <cell r="CX191" t="str">
            <v/>
          </cell>
          <cell r="CY191" t="str">
            <v/>
          </cell>
          <cell r="CZ191" t="str">
            <v/>
          </cell>
          <cell r="DA191" t="str">
            <v/>
          </cell>
          <cell r="DB191" t="str">
            <v/>
          </cell>
          <cell r="DC191" t="str">
            <v/>
          </cell>
          <cell r="DD191" t="str">
            <v/>
          </cell>
          <cell r="DE191" t="str">
            <v/>
          </cell>
          <cell r="DF191" t="str">
            <v/>
          </cell>
          <cell r="DG191" t="str">
            <v/>
          </cell>
          <cell r="DH191" t="str">
            <v/>
          </cell>
          <cell r="DI191" t="str">
            <v/>
          </cell>
          <cell r="DJ191" t="str">
            <v/>
          </cell>
          <cell r="DK191" t="str">
            <v/>
          </cell>
          <cell r="DL191" t="str">
            <v/>
          </cell>
          <cell r="DM191" t="str">
            <v/>
          </cell>
          <cell r="DN191" t="str">
            <v/>
          </cell>
          <cell r="DO191" t="str">
            <v/>
          </cell>
          <cell r="DP191" t="str">
            <v/>
          </cell>
          <cell r="DQ191" t="str">
            <v/>
          </cell>
          <cell r="DR191" t="str">
            <v/>
          </cell>
          <cell r="DS191" t="str">
            <v/>
          </cell>
          <cell r="DT191" t="str">
            <v/>
          </cell>
          <cell r="DU191" t="str">
            <v/>
          </cell>
          <cell r="DV191" t="str">
            <v/>
          </cell>
          <cell r="DW191" t="str">
            <v/>
          </cell>
          <cell r="DX191" t="str">
            <v/>
          </cell>
          <cell r="DY191" t="str">
            <v/>
          </cell>
          <cell r="DZ191" t="str">
            <v/>
          </cell>
          <cell r="EA191" t="str">
            <v/>
          </cell>
          <cell r="EB191" t="str">
            <v/>
          </cell>
          <cell r="EC191" t="str">
            <v/>
          </cell>
          <cell r="ED191" t="str">
            <v/>
          </cell>
          <cell r="EE191" t="str">
            <v/>
          </cell>
          <cell r="EF191" t="str">
            <v/>
          </cell>
          <cell r="EG191" t="str">
            <v/>
          </cell>
          <cell r="EH191" t="str">
            <v/>
          </cell>
          <cell r="EI191" t="str">
            <v/>
          </cell>
          <cell r="EJ191" t="str">
            <v/>
          </cell>
          <cell r="EK191" t="str">
            <v/>
          </cell>
          <cell r="EL191" t="str">
            <v/>
          </cell>
          <cell r="EM191" t="str">
            <v/>
          </cell>
          <cell r="EN191" t="str">
            <v/>
          </cell>
          <cell r="EO191" t="str">
            <v/>
          </cell>
          <cell r="EP191" t="str">
            <v/>
          </cell>
          <cell r="EQ191" t="str">
            <v/>
          </cell>
          <cell r="ER191" t="str">
            <v/>
          </cell>
          <cell r="ES191" t="str">
            <v/>
          </cell>
          <cell r="ET191" t="str">
            <v/>
          </cell>
          <cell r="EU191" t="str">
            <v/>
          </cell>
          <cell r="EV191" t="str">
            <v/>
          </cell>
          <cell r="EW191" t="str">
            <v/>
          </cell>
          <cell r="EX191" t="str">
            <v/>
          </cell>
          <cell r="EY191" t="str">
            <v/>
          </cell>
          <cell r="EZ191" t="str">
            <v/>
          </cell>
          <cell r="FA191" t="str">
            <v/>
          </cell>
          <cell r="FB191" t="str">
            <v/>
          </cell>
          <cell r="FC191" t="str">
            <v/>
          </cell>
          <cell r="FD191" t="str">
            <v/>
          </cell>
          <cell r="FE191" t="str">
            <v/>
          </cell>
          <cell r="FF191" t="str">
            <v/>
          </cell>
          <cell r="FG191" t="str">
            <v/>
          </cell>
          <cell r="FH191" t="str">
            <v/>
          </cell>
          <cell r="FI191" t="str">
            <v/>
          </cell>
          <cell r="FJ191">
            <v>0</v>
          </cell>
          <cell r="FK191">
            <v>0</v>
          </cell>
          <cell r="FL191">
            <v>0</v>
          </cell>
          <cell r="FM191">
            <v>0</v>
          </cell>
          <cell r="FN191">
            <v>0</v>
          </cell>
          <cell r="FO191">
            <v>0</v>
          </cell>
          <cell r="FP191">
            <v>0</v>
          </cell>
          <cell r="FQ191">
            <v>0</v>
          </cell>
          <cell r="FR191">
            <v>0</v>
          </cell>
          <cell r="FS191">
            <v>0</v>
          </cell>
          <cell r="FT191">
            <v>0</v>
          </cell>
          <cell r="FU191">
            <v>0</v>
          </cell>
          <cell r="FV191">
            <v>0</v>
          </cell>
          <cell r="FW191">
            <v>0</v>
          </cell>
          <cell r="FX191">
            <v>0</v>
          </cell>
          <cell r="FY191">
            <v>0</v>
          </cell>
          <cell r="FZ191">
            <v>0</v>
          </cell>
          <cell r="GA191">
            <v>0</v>
          </cell>
          <cell r="GB191">
            <v>0</v>
          </cell>
        </row>
        <row r="192">
          <cell r="V192" t="str">
            <v>INK &amp; PAINT</v>
          </cell>
          <cell r="W192">
            <v>8</v>
          </cell>
          <cell r="X192">
            <v>39600</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
          </cell>
          <cell r="AT192" t="str">
            <v/>
          </cell>
          <cell r="AU192" t="str">
            <v/>
          </cell>
          <cell r="AV192" t="str">
            <v/>
          </cell>
          <cell r="AW192" t="str">
            <v/>
          </cell>
          <cell r="AX192" t="str">
            <v/>
          </cell>
          <cell r="AY192" t="str">
            <v/>
          </cell>
          <cell r="AZ192" t="str">
            <v/>
          </cell>
          <cell r="BA192" t="str">
            <v/>
          </cell>
          <cell r="BB192" t="str">
            <v/>
          </cell>
          <cell r="BC192" t="str">
            <v/>
          </cell>
          <cell r="BD192" t="str">
            <v/>
          </cell>
          <cell r="BE192" t="str">
            <v/>
          </cell>
          <cell r="BF192" t="str">
            <v/>
          </cell>
          <cell r="BG192" t="str">
            <v/>
          </cell>
          <cell r="BH192" t="str">
            <v/>
          </cell>
          <cell r="BI192" t="str">
            <v/>
          </cell>
          <cell r="BJ192" t="str">
            <v/>
          </cell>
          <cell r="BK192" t="str">
            <v/>
          </cell>
          <cell r="BL192" t="str">
            <v/>
          </cell>
          <cell r="BM192" t="str">
            <v/>
          </cell>
          <cell r="BN192">
            <v>1800</v>
          </cell>
          <cell r="BO192">
            <v>3600</v>
          </cell>
          <cell r="BP192">
            <v>5400</v>
          </cell>
          <cell r="BQ192">
            <v>7200</v>
          </cell>
          <cell r="BR192">
            <v>7200</v>
          </cell>
          <cell r="BS192">
            <v>7200</v>
          </cell>
          <cell r="BT192">
            <v>7200</v>
          </cell>
          <cell r="BU192" t="str">
            <v/>
          </cell>
          <cell r="BV192" t="str">
            <v/>
          </cell>
          <cell r="BW192" t="str">
            <v/>
          </cell>
          <cell r="BX192" t="str">
            <v/>
          </cell>
          <cell r="BY192" t="str">
            <v/>
          </cell>
          <cell r="BZ192" t="str">
            <v/>
          </cell>
          <cell r="CA192" t="str">
            <v/>
          </cell>
          <cell r="CB192" t="str">
            <v/>
          </cell>
          <cell r="CC192" t="str">
            <v/>
          </cell>
          <cell r="CD192" t="str">
            <v/>
          </cell>
          <cell r="CE192" t="str">
            <v/>
          </cell>
          <cell r="CF192" t="str">
            <v/>
          </cell>
          <cell r="CG192" t="str">
            <v/>
          </cell>
          <cell r="CH192" t="str">
            <v/>
          </cell>
          <cell r="CI192" t="str">
            <v/>
          </cell>
          <cell r="CJ192" t="str">
            <v/>
          </cell>
          <cell r="CK192" t="str">
            <v/>
          </cell>
          <cell r="CL192" t="str">
            <v/>
          </cell>
          <cell r="CM192" t="str">
            <v/>
          </cell>
          <cell r="CN192" t="str">
            <v/>
          </cell>
          <cell r="CO192" t="str">
            <v/>
          </cell>
          <cell r="CP192" t="str">
            <v/>
          </cell>
          <cell r="CQ192" t="str">
            <v/>
          </cell>
          <cell r="CR192" t="str">
            <v/>
          </cell>
          <cell r="CS192" t="str">
            <v/>
          </cell>
          <cell r="CT192" t="str">
            <v/>
          </cell>
          <cell r="CU192" t="str">
            <v/>
          </cell>
          <cell r="CV192" t="str">
            <v/>
          </cell>
          <cell r="CW192" t="str">
            <v/>
          </cell>
          <cell r="CX192" t="str">
            <v/>
          </cell>
          <cell r="CY192" t="str">
            <v/>
          </cell>
          <cell r="CZ192" t="str">
            <v/>
          </cell>
          <cell r="DA192" t="str">
            <v/>
          </cell>
          <cell r="DB192" t="str">
            <v/>
          </cell>
          <cell r="DC192" t="str">
            <v/>
          </cell>
          <cell r="DD192" t="str">
            <v/>
          </cell>
          <cell r="DE192" t="str">
            <v/>
          </cell>
          <cell r="DF192" t="str">
            <v/>
          </cell>
          <cell r="DG192" t="str">
            <v/>
          </cell>
          <cell r="DH192" t="str">
            <v/>
          </cell>
          <cell r="DI192" t="str">
            <v/>
          </cell>
          <cell r="DJ192" t="str">
            <v/>
          </cell>
          <cell r="DK192" t="str">
            <v/>
          </cell>
          <cell r="DL192" t="str">
            <v/>
          </cell>
          <cell r="DM192" t="str">
            <v/>
          </cell>
          <cell r="DN192" t="str">
            <v/>
          </cell>
          <cell r="DO192" t="str">
            <v/>
          </cell>
          <cell r="DP192" t="str">
            <v/>
          </cell>
          <cell r="DQ192" t="str">
            <v/>
          </cell>
          <cell r="DR192" t="str">
            <v/>
          </cell>
          <cell r="DS192" t="str">
            <v/>
          </cell>
          <cell r="DT192" t="str">
            <v/>
          </cell>
          <cell r="DU192" t="str">
            <v/>
          </cell>
          <cell r="DV192" t="str">
            <v/>
          </cell>
          <cell r="DW192" t="str">
            <v/>
          </cell>
          <cell r="DX192" t="str">
            <v/>
          </cell>
          <cell r="DY192" t="str">
            <v/>
          </cell>
          <cell r="DZ192" t="str">
            <v/>
          </cell>
          <cell r="EA192" t="str">
            <v/>
          </cell>
          <cell r="EB192" t="str">
            <v/>
          </cell>
          <cell r="EC192" t="str">
            <v/>
          </cell>
          <cell r="ED192" t="str">
            <v/>
          </cell>
          <cell r="EE192" t="str">
            <v/>
          </cell>
          <cell r="EF192" t="str">
            <v/>
          </cell>
          <cell r="EG192" t="str">
            <v/>
          </cell>
          <cell r="EH192" t="str">
            <v/>
          </cell>
          <cell r="EI192" t="str">
            <v/>
          </cell>
          <cell r="EJ192" t="str">
            <v/>
          </cell>
          <cell r="EK192" t="str">
            <v/>
          </cell>
          <cell r="EL192" t="str">
            <v/>
          </cell>
          <cell r="EM192" t="str">
            <v/>
          </cell>
          <cell r="EN192" t="str">
            <v/>
          </cell>
          <cell r="EO192" t="str">
            <v/>
          </cell>
          <cell r="EP192" t="str">
            <v/>
          </cell>
          <cell r="EQ192" t="str">
            <v/>
          </cell>
          <cell r="ER192" t="str">
            <v/>
          </cell>
          <cell r="ES192" t="str">
            <v/>
          </cell>
          <cell r="ET192" t="str">
            <v/>
          </cell>
          <cell r="EU192" t="str">
            <v/>
          </cell>
          <cell r="EV192" t="str">
            <v/>
          </cell>
          <cell r="EW192" t="str">
            <v/>
          </cell>
          <cell r="EX192" t="str">
            <v/>
          </cell>
          <cell r="EY192" t="str">
            <v/>
          </cell>
          <cell r="EZ192" t="str">
            <v/>
          </cell>
          <cell r="FA192" t="str">
            <v/>
          </cell>
          <cell r="FB192" t="str">
            <v/>
          </cell>
          <cell r="FC192" t="str">
            <v/>
          </cell>
          <cell r="FD192" t="str">
            <v/>
          </cell>
          <cell r="FE192" t="str">
            <v/>
          </cell>
          <cell r="FF192" t="str">
            <v/>
          </cell>
          <cell r="FG192" t="str">
            <v/>
          </cell>
          <cell r="FH192" t="str">
            <v/>
          </cell>
          <cell r="FI192" t="str">
            <v/>
          </cell>
          <cell r="FJ192">
            <v>0</v>
          </cell>
          <cell r="FK192">
            <v>0</v>
          </cell>
          <cell r="FL192">
            <v>0</v>
          </cell>
          <cell r="FM192">
            <v>0</v>
          </cell>
          <cell r="FN192">
            <v>0</v>
          </cell>
          <cell r="FO192">
            <v>0</v>
          </cell>
          <cell r="FP192">
            <v>0</v>
          </cell>
          <cell r="FQ192">
            <v>0</v>
          </cell>
          <cell r="FR192">
            <v>0</v>
          </cell>
          <cell r="FS192">
            <v>0</v>
          </cell>
          <cell r="FT192">
            <v>0</v>
          </cell>
          <cell r="FU192">
            <v>0</v>
          </cell>
          <cell r="FV192">
            <v>0</v>
          </cell>
          <cell r="FW192">
            <v>0</v>
          </cell>
          <cell r="FX192">
            <v>0</v>
          </cell>
          <cell r="FY192">
            <v>0</v>
          </cell>
          <cell r="FZ192">
            <v>0</v>
          </cell>
          <cell r="GA192">
            <v>0</v>
          </cell>
          <cell r="GB192">
            <v>0</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cell r="FJ193">
            <v>0</v>
          </cell>
          <cell r="FK193">
            <v>0</v>
          </cell>
          <cell r="FL193">
            <v>0</v>
          </cell>
          <cell r="FM193">
            <v>0</v>
          </cell>
          <cell r="FN193">
            <v>0</v>
          </cell>
          <cell r="FO193">
            <v>0</v>
          </cell>
          <cell r="FP193">
            <v>0</v>
          </cell>
          <cell r="FQ193">
            <v>0</v>
          </cell>
          <cell r="FR193">
            <v>0</v>
          </cell>
          <cell r="FS193">
            <v>0</v>
          </cell>
          <cell r="FT193">
            <v>0</v>
          </cell>
          <cell r="FU193">
            <v>0</v>
          </cell>
          <cell r="FV193">
            <v>0</v>
          </cell>
          <cell r="FW193">
            <v>0</v>
          </cell>
          <cell r="FX193">
            <v>0</v>
          </cell>
          <cell r="FY193">
            <v>0</v>
          </cell>
          <cell r="FZ193">
            <v>0</v>
          </cell>
          <cell r="GA193">
            <v>0</v>
          </cell>
          <cell r="GB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cell r="FJ194">
            <v>0</v>
          </cell>
          <cell r="FK194">
            <v>0</v>
          </cell>
          <cell r="FL194">
            <v>0</v>
          </cell>
          <cell r="FM194">
            <v>0</v>
          </cell>
          <cell r="FN194">
            <v>0</v>
          </cell>
          <cell r="FO194">
            <v>0</v>
          </cell>
          <cell r="FP194">
            <v>0</v>
          </cell>
          <cell r="FQ194">
            <v>0</v>
          </cell>
          <cell r="FR194">
            <v>0</v>
          </cell>
          <cell r="FS194">
            <v>0</v>
          </cell>
          <cell r="FT194">
            <v>0</v>
          </cell>
          <cell r="FU194">
            <v>0</v>
          </cell>
          <cell r="FV194">
            <v>0</v>
          </cell>
          <cell r="FW194">
            <v>0</v>
          </cell>
          <cell r="FX194">
            <v>0</v>
          </cell>
          <cell r="FY194">
            <v>0</v>
          </cell>
          <cell r="FZ194">
            <v>0</v>
          </cell>
          <cell r="GA194">
            <v>0</v>
          </cell>
          <cell r="GB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cell r="FJ195">
            <v>0</v>
          </cell>
          <cell r="FK195">
            <v>0</v>
          </cell>
          <cell r="FL195">
            <v>0</v>
          </cell>
          <cell r="FM195">
            <v>0</v>
          </cell>
          <cell r="FN195">
            <v>0</v>
          </cell>
          <cell r="FO195">
            <v>0</v>
          </cell>
          <cell r="FP195">
            <v>0</v>
          </cell>
          <cell r="FQ195">
            <v>0</v>
          </cell>
          <cell r="FR195">
            <v>0</v>
          </cell>
          <cell r="FS195">
            <v>0</v>
          </cell>
          <cell r="FT195">
            <v>0</v>
          </cell>
          <cell r="FU195">
            <v>0</v>
          </cell>
          <cell r="FV195">
            <v>0</v>
          </cell>
          <cell r="FW195">
            <v>0</v>
          </cell>
          <cell r="FX195">
            <v>0</v>
          </cell>
          <cell r="FY195">
            <v>0</v>
          </cell>
          <cell r="FZ195">
            <v>0</v>
          </cell>
          <cell r="GA195">
            <v>0</v>
          </cell>
          <cell r="GB195">
            <v>0</v>
          </cell>
        </row>
        <row r="196">
          <cell r="T196" t="str">
            <v>ACTUAL COST TO DATE</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cell r="AR196" t="str">
            <v/>
          </cell>
          <cell r="AS196" t="str">
            <v/>
          </cell>
          <cell r="AT196" t="str">
            <v/>
          </cell>
          <cell r="AU196" t="str">
            <v/>
          </cell>
          <cell r="AV196" t="str">
            <v/>
          </cell>
          <cell r="AW196" t="str">
            <v/>
          </cell>
          <cell r="AX196" t="str">
            <v/>
          </cell>
          <cell r="AY196" t="str">
            <v/>
          </cell>
          <cell r="AZ196" t="str">
            <v/>
          </cell>
          <cell r="BA196" t="str">
            <v/>
          </cell>
          <cell r="BB196" t="str">
            <v/>
          </cell>
          <cell r="BC196" t="str">
            <v/>
          </cell>
          <cell r="BD196" t="str">
            <v/>
          </cell>
          <cell r="BE196" t="str">
            <v/>
          </cell>
          <cell r="BF196" t="str">
            <v/>
          </cell>
          <cell r="BG196" t="str">
            <v/>
          </cell>
          <cell r="BH196" t="str">
            <v/>
          </cell>
          <cell r="BJ196" t="str">
            <v/>
          </cell>
          <cell r="BK196" t="str">
            <v/>
          </cell>
          <cell r="BT196">
            <v>35870</v>
          </cell>
          <cell r="BU196" t="str">
            <v/>
          </cell>
          <cell r="BV196" t="str">
            <v/>
          </cell>
          <cell r="BW196" t="str">
            <v/>
          </cell>
          <cell r="BX196" t="str">
            <v/>
          </cell>
          <cell r="BY196" t="str">
            <v/>
          </cell>
          <cell r="BZ196" t="str">
            <v/>
          </cell>
          <cell r="CA196" t="str">
            <v/>
          </cell>
          <cell r="CB196" t="str">
            <v/>
          </cell>
          <cell r="CC196" t="str">
            <v/>
          </cell>
          <cell r="CD196" t="str">
            <v/>
          </cell>
          <cell r="CE196" t="str">
            <v/>
          </cell>
          <cell r="CF196" t="str">
            <v/>
          </cell>
          <cell r="CG196" t="str">
            <v/>
          </cell>
          <cell r="CH196" t="str">
            <v/>
          </cell>
          <cell r="CI196" t="str">
            <v/>
          </cell>
          <cell r="CJ196" t="str">
            <v/>
          </cell>
          <cell r="CK196" t="str">
            <v/>
          </cell>
          <cell r="CL196" t="str">
            <v/>
          </cell>
          <cell r="CM196" t="str">
            <v/>
          </cell>
          <cell r="CN196" t="str">
            <v/>
          </cell>
          <cell r="CO196" t="str">
            <v/>
          </cell>
          <cell r="CP196" t="str">
            <v/>
          </cell>
          <cell r="CQ196" t="str">
            <v/>
          </cell>
          <cell r="CR196" t="str">
            <v/>
          </cell>
          <cell r="CS196" t="str">
            <v/>
          </cell>
          <cell r="CT196" t="str">
            <v/>
          </cell>
          <cell r="CU196" t="str">
            <v/>
          </cell>
          <cell r="CV196" t="str">
            <v/>
          </cell>
          <cell r="CW196" t="str">
            <v/>
          </cell>
          <cell r="CX196" t="str">
            <v/>
          </cell>
          <cell r="CY196" t="str">
            <v/>
          </cell>
          <cell r="CZ196" t="str">
            <v/>
          </cell>
          <cell r="DA196" t="str">
            <v/>
          </cell>
          <cell r="DB196" t="str">
            <v/>
          </cell>
          <cell r="DC196" t="str">
            <v/>
          </cell>
          <cell r="DD196" t="str">
            <v/>
          </cell>
          <cell r="DE196" t="str">
            <v/>
          </cell>
          <cell r="DF196" t="str">
            <v/>
          </cell>
          <cell r="DG196" t="str">
            <v/>
          </cell>
          <cell r="DH196" t="str">
            <v/>
          </cell>
          <cell r="DI196" t="str">
            <v/>
          </cell>
          <cell r="DJ196" t="str">
            <v/>
          </cell>
          <cell r="DK196" t="str">
            <v/>
          </cell>
          <cell r="DL196" t="str">
            <v/>
          </cell>
          <cell r="DM196" t="str">
            <v/>
          </cell>
          <cell r="DN196" t="str">
            <v/>
          </cell>
          <cell r="DO196" t="str">
            <v/>
          </cell>
          <cell r="DP196" t="str">
            <v/>
          </cell>
          <cell r="DQ196" t="str">
            <v/>
          </cell>
          <cell r="DR196" t="str">
            <v/>
          </cell>
          <cell r="DS196" t="str">
            <v/>
          </cell>
          <cell r="DT196" t="str">
            <v/>
          </cell>
          <cell r="DU196" t="str">
            <v/>
          </cell>
          <cell r="DV196" t="str">
            <v/>
          </cell>
          <cell r="DW196" t="str">
            <v/>
          </cell>
          <cell r="DX196" t="str">
            <v/>
          </cell>
          <cell r="DY196" t="str">
            <v/>
          </cell>
          <cell r="DZ196" t="str">
            <v/>
          </cell>
          <cell r="EA196" t="str">
            <v/>
          </cell>
          <cell r="EB196" t="str">
            <v/>
          </cell>
          <cell r="EC196" t="str">
            <v/>
          </cell>
          <cell r="ED196" t="str">
            <v/>
          </cell>
          <cell r="EE196" t="str">
            <v/>
          </cell>
          <cell r="EF196" t="str">
            <v/>
          </cell>
          <cell r="EG196" t="str">
            <v/>
          </cell>
          <cell r="EH196" t="str">
            <v/>
          </cell>
          <cell r="EI196" t="str">
            <v/>
          </cell>
          <cell r="EJ196" t="str">
            <v/>
          </cell>
          <cell r="EK196" t="str">
            <v/>
          </cell>
          <cell r="EL196" t="str">
            <v/>
          </cell>
          <cell r="EM196" t="str">
            <v/>
          </cell>
          <cell r="EN196" t="str">
            <v/>
          </cell>
          <cell r="EO196" t="str">
            <v/>
          </cell>
          <cell r="EP196" t="str">
            <v/>
          </cell>
          <cell r="EQ196" t="str">
            <v/>
          </cell>
          <cell r="ER196" t="str">
            <v/>
          </cell>
          <cell r="ES196" t="str">
            <v/>
          </cell>
          <cell r="ET196" t="str">
            <v/>
          </cell>
          <cell r="EU196" t="str">
            <v/>
          </cell>
          <cell r="EV196" t="str">
            <v/>
          </cell>
          <cell r="EW196">
            <v>0</v>
          </cell>
          <cell r="EX196">
            <v>0</v>
          </cell>
          <cell r="EY196">
            <v>0</v>
          </cell>
          <cell r="EZ196">
            <v>0</v>
          </cell>
          <cell r="FA196">
            <v>0</v>
          </cell>
          <cell r="FB196">
            <v>0</v>
          </cell>
          <cell r="FC196">
            <v>0</v>
          </cell>
        </row>
        <row r="197">
          <cell r="S197" t="str">
            <v>COST TO DATE</v>
          </cell>
          <cell r="T197" t="str">
            <v>ACTUAL COST TO DATE</v>
          </cell>
          <cell r="V197" t="str">
            <v>DIRECT TO DATE</v>
          </cell>
          <cell r="W197" t="str">
            <v>BUDGET</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cell r="AR197" t="str">
            <v/>
          </cell>
          <cell r="AS197" t="str">
            <v/>
          </cell>
          <cell r="AT197" t="str">
            <v/>
          </cell>
          <cell r="AU197" t="str">
            <v/>
          </cell>
          <cell r="AV197" t="str">
            <v/>
          </cell>
          <cell r="AW197" t="str">
            <v/>
          </cell>
          <cell r="AX197" t="str">
            <v/>
          </cell>
          <cell r="AY197" t="str">
            <v/>
          </cell>
          <cell r="AZ197" t="str">
            <v/>
          </cell>
          <cell r="BA197" t="str">
            <v/>
          </cell>
          <cell r="BB197" t="str">
            <v/>
          </cell>
          <cell r="BC197" t="str">
            <v/>
          </cell>
          <cell r="BD197" t="str">
            <v/>
          </cell>
          <cell r="BE197" t="str">
            <v/>
          </cell>
          <cell r="BF197" t="str">
            <v/>
          </cell>
          <cell r="BG197" t="str">
            <v/>
          </cell>
          <cell r="BH197" t="str">
            <v/>
          </cell>
          <cell r="BJ197" t="str">
            <v/>
          </cell>
          <cell r="BK197" t="str">
            <v/>
          </cell>
          <cell r="BU197" t="str">
            <v/>
          </cell>
          <cell r="BV197" t="str">
            <v/>
          </cell>
          <cell r="BW197" t="str">
            <v/>
          </cell>
          <cell r="BX197" t="str">
            <v/>
          </cell>
          <cell r="BY197" t="str">
            <v/>
          </cell>
          <cell r="BZ197" t="str">
            <v/>
          </cell>
          <cell r="CA197" t="str">
            <v/>
          </cell>
          <cell r="CB197" t="str">
            <v/>
          </cell>
          <cell r="CC197" t="str">
            <v/>
          </cell>
          <cell r="CD197" t="str">
            <v/>
          </cell>
          <cell r="CE197" t="str">
            <v/>
          </cell>
          <cell r="CF197" t="str">
            <v/>
          </cell>
          <cell r="CG197" t="str">
            <v/>
          </cell>
          <cell r="CH197" t="str">
            <v/>
          </cell>
          <cell r="CI197" t="str">
            <v/>
          </cell>
          <cell r="CJ197" t="str">
            <v/>
          </cell>
          <cell r="CK197" t="str">
            <v/>
          </cell>
          <cell r="CL197" t="str">
            <v/>
          </cell>
          <cell r="CM197" t="str">
            <v/>
          </cell>
          <cell r="CN197" t="str">
            <v/>
          </cell>
          <cell r="CO197" t="str">
            <v/>
          </cell>
          <cell r="CP197" t="str">
            <v/>
          </cell>
          <cell r="CQ197" t="str">
            <v/>
          </cell>
          <cell r="CR197" t="str">
            <v/>
          </cell>
          <cell r="CS197" t="str">
            <v/>
          </cell>
          <cell r="CT197" t="str">
            <v/>
          </cell>
          <cell r="CU197" t="str">
            <v/>
          </cell>
          <cell r="CV197" t="str">
            <v/>
          </cell>
          <cell r="CW197" t="str">
            <v/>
          </cell>
          <cell r="CX197" t="str">
            <v/>
          </cell>
          <cell r="CY197" t="str">
            <v/>
          </cell>
          <cell r="CZ197" t="str">
            <v/>
          </cell>
          <cell r="DA197" t="str">
            <v/>
          </cell>
          <cell r="DB197" t="str">
            <v/>
          </cell>
          <cell r="DC197" t="str">
            <v/>
          </cell>
          <cell r="DD197" t="str">
            <v/>
          </cell>
          <cell r="DE197" t="str">
            <v/>
          </cell>
          <cell r="DF197" t="str">
            <v/>
          </cell>
          <cell r="DG197" t="str">
            <v/>
          </cell>
          <cell r="DH197" t="str">
            <v/>
          </cell>
          <cell r="DI197" t="str">
            <v/>
          </cell>
          <cell r="DJ197" t="str">
            <v/>
          </cell>
          <cell r="DK197" t="str">
            <v/>
          </cell>
          <cell r="DL197" t="str">
            <v/>
          </cell>
          <cell r="DM197" t="str">
            <v/>
          </cell>
          <cell r="DN197" t="str">
            <v/>
          </cell>
          <cell r="DO197" t="str">
            <v/>
          </cell>
          <cell r="DP197" t="str">
            <v/>
          </cell>
          <cell r="DQ197" t="str">
            <v/>
          </cell>
          <cell r="DR197" t="str">
            <v/>
          </cell>
          <cell r="DS197" t="str">
            <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J197" t="str">
            <v/>
          </cell>
          <cell r="EK197" t="str">
            <v/>
          </cell>
          <cell r="EL197" t="str">
            <v/>
          </cell>
          <cell r="EM197" t="str">
            <v/>
          </cell>
          <cell r="EN197" t="str">
            <v/>
          </cell>
          <cell r="EO197" t="str">
            <v/>
          </cell>
          <cell r="EP197" t="str">
            <v/>
          </cell>
          <cell r="EQ197" t="str">
            <v/>
          </cell>
          <cell r="ER197" t="str">
            <v/>
          </cell>
          <cell r="ES197" t="str">
            <v/>
          </cell>
          <cell r="ET197" t="str">
            <v/>
          </cell>
          <cell r="EU197" t="str">
            <v/>
          </cell>
          <cell r="EV197" t="str">
            <v/>
          </cell>
          <cell r="EW197">
            <v>0</v>
          </cell>
          <cell r="EX197">
            <v>0</v>
          </cell>
          <cell r="EY197">
            <v>0</v>
          </cell>
          <cell r="EZ197">
            <v>0</v>
          </cell>
          <cell r="FA197">
            <v>0</v>
          </cell>
          <cell r="FB197">
            <v>0</v>
          </cell>
          <cell r="FC197">
            <v>0</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cell r="CD200">
            <v>0</v>
          </cell>
          <cell r="CE200">
            <v>0</v>
          </cell>
          <cell r="CF200">
            <v>0</v>
          </cell>
          <cell r="CG200">
            <v>0</v>
          </cell>
          <cell r="CH200">
            <v>0</v>
          </cell>
          <cell r="CI200">
            <v>0</v>
          </cell>
          <cell r="CJ200">
            <v>0</v>
          </cell>
          <cell r="CK200">
            <v>0</v>
          </cell>
          <cell r="CL200">
            <v>0</v>
          </cell>
          <cell r="CM200">
            <v>0</v>
          </cell>
          <cell r="CN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row>
        <row r="202">
          <cell r="T202" t="str">
            <v>INK &amp; 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t="str">
            <v/>
          </cell>
        </row>
        <row r="208">
          <cell r="V208" t="str">
            <v>PROJECTED STREET</v>
          </cell>
          <cell r="X208">
            <v>35966.992822222222</v>
          </cell>
          <cell r="BT208" t="str">
            <v/>
          </cell>
        </row>
        <row r="209">
          <cell r="V209" t="str">
            <v>+ or - Scheduled Date</v>
          </cell>
          <cell r="X209">
            <v>41.007177777777542</v>
          </cell>
        </row>
        <row r="210">
          <cell r="N210" t="str">
            <v>ENGINEERING</v>
          </cell>
          <cell r="O210">
            <v>0</v>
          </cell>
          <cell r="P210">
            <v>0</v>
          </cell>
          <cell r="Q210">
            <v>0</v>
          </cell>
          <cell r="R210" t="str">
            <v>CREATIVITY 2</v>
          </cell>
          <cell r="V210" t="str">
            <v>START DATE</v>
          </cell>
          <cell r="W210" t="str">
            <v>END     DATE</v>
          </cell>
          <cell r="X210">
            <v>3087.1529999999998</v>
          </cell>
          <cell r="Y210" t="str">
            <v>WK Count</v>
          </cell>
          <cell r="Z210" t="str">
            <v>Total Days</v>
          </cell>
        </row>
        <row r="211">
          <cell r="N211" t="str">
            <v>ENGINEERING</v>
          </cell>
          <cell r="O211">
            <v>0</v>
          </cell>
          <cell r="P211">
            <v>0</v>
          </cell>
          <cell r="Q211">
            <v>0</v>
          </cell>
          <cell r="R211" t="str">
            <v>CREATIVITY 2</v>
          </cell>
          <cell r="T211" t="str">
            <v>ANIMATION PRODUCTION</v>
          </cell>
          <cell r="V211" t="str">
            <v>START DATE</v>
          </cell>
          <cell r="W211" t="str">
            <v>END     DATE</v>
          </cell>
          <cell r="X211">
            <v>3087.1529999999998</v>
          </cell>
          <cell r="Y211" t="str">
            <v>WK Count</v>
          </cell>
          <cell r="Z211" t="str">
            <v>Total Days</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cell r="AR211" t="str">
            <v/>
          </cell>
          <cell r="AS211" t="str">
            <v/>
          </cell>
          <cell r="AT211" t="str">
            <v/>
          </cell>
          <cell r="AU211" t="str">
            <v/>
          </cell>
          <cell r="AV211" t="str">
            <v/>
          </cell>
          <cell r="AW211" t="str">
            <v/>
          </cell>
          <cell r="AX211" t="str">
            <v/>
          </cell>
          <cell r="AY211" t="str">
            <v/>
          </cell>
          <cell r="AZ211" t="str">
            <v/>
          </cell>
          <cell r="BA211" t="str">
            <v/>
          </cell>
          <cell r="BB211" t="str">
            <v/>
          </cell>
          <cell r="BC211" t="str">
            <v/>
          </cell>
          <cell r="BD211" t="str">
            <v/>
          </cell>
          <cell r="BE211" t="str">
            <v/>
          </cell>
          <cell r="BF211" t="str">
            <v/>
          </cell>
          <cell r="BG211" t="str">
            <v/>
          </cell>
          <cell r="BH211" t="str">
            <v/>
          </cell>
          <cell r="BI211" t="str">
            <v/>
          </cell>
          <cell r="BJ211" t="str">
            <v/>
          </cell>
          <cell r="BK211" t="str">
            <v/>
          </cell>
          <cell r="BL211" t="str">
            <v/>
          </cell>
          <cell r="BM211" t="str">
            <v/>
          </cell>
          <cell r="BN211" t="str">
            <v/>
          </cell>
          <cell r="BO211" t="str">
            <v/>
          </cell>
          <cell r="BP211" t="str">
            <v/>
          </cell>
          <cell r="BQ211" t="str">
            <v/>
          </cell>
          <cell r="BR211" t="str">
            <v/>
          </cell>
          <cell r="BS211" t="str">
            <v/>
          </cell>
          <cell r="BT211" t="str">
            <v/>
          </cell>
          <cell r="BU211" t="str">
            <v/>
          </cell>
          <cell r="BV211" t="str">
            <v/>
          </cell>
          <cell r="BW211" t="str">
            <v/>
          </cell>
          <cell r="BX211">
            <v>35898</v>
          </cell>
          <cell r="BY211">
            <v>35905</v>
          </cell>
          <cell r="BZ211">
            <v>35912</v>
          </cell>
          <cell r="CA211">
            <v>35919</v>
          </cell>
          <cell r="CB211">
            <v>35926</v>
          </cell>
          <cell r="CC211">
            <v>35933</v>
          </cell>
          <cell r="CD211">
            <v>35940</v>
          </cell>
          <cell r="CE211">
            <v>35947</v>
          </cell>
          <cell r="CF211">
            <v>35954</v>
          </cell>
          <cell r="CG211" t="str">
            <v/>
          </cell>
          <cell r="CH211" t="str">
            <v/>
          </cell>
          <cell r="CI211" t="str">
            <v/>
          </cell>
          <cell r="CJ211" t="str">
            <v/>
          </cell>
          <cell r="CK211" t="str">
            <v/>
          </cell>
          <cell r="CL211" t="str">
            <v/>
          </cell>
          <cell r="CM211" t="str">
            <v/>
          </cell>
          <cell r="CN211" t="str">
            <v/>
          </cell>
          <cell r="CO211" t="str">
            <v/>
          </cell>
          <cell r="CP211" t="str">
            <v/>
          </cell>
          <cell r="CQ211" t="str">
            <v/>
          </cell>
          <cell r="CR211" t="str">
            <v/>
          </cell>
          <cell r="CS211" t="str">
            <v/>
          </cell>
          <cell r="CT211" t="str">
            <v/>
          </cell>
          <cell r="CU211" t="str">
            <v/>
          </cell>
          <cell r="CV211" t="str">
            <v/>
          </cell>
          <cell r="CW211" t="str">
            <v/>
          </cell>
          <cell r="CX211" t="str">
            <v/>
          </cell>
          <cell r="CY211" t="str">
            <v/>
          </cell>
          <cell r="CZ211" t="str">
            <v/>
          </cell>
          <cell r="DA211" t="str">
            <v/>
          </cell>
          <cell r="DB211" t="str">
            <v/>
          </cell>
          <cell r="DC211" t="str">
            <v/>
          </cell>
          <cell r="DD211" t="str">
            <v/>
          </cell>
          <cell r="DE211" t="str">
            <v/>
          </cell>
          <cell r="DF211" t="str">
            <v/>
          </cell>
          <cell r="DG211" t="str">
            <v/>
          </cell>
          <cell r="DH211" t="str">
            <v/>
          </cell>
          <cell r="DI211" t="str">
            <v/>
          </cell>
          <cell r="DJ211" t="str">
            <v/>
          </cell>
          <cell r="DK211" t="str">
            <v/>
          </cell>
          <cell r="DL211" t="str">
            <v/>
          </cell>
          <cell r="DM211" t="str">
            <v/>
          </cell>
          <cell r="DN211" t="str">
            <v/>
          </cell>
          <cell r="DO211" t="str">
            <v/>
          </cell>
          <cell r="DP211" t="str">
            <v/>
          </cell>
          <cell r="DQ211" t="str">
            <v/>
          </cell>
          <cell r="DR211" t="str">
            <v/>
          </cell>
          <cell r="DS211" t="str">
            <v/>
          </cell>
          <cell r="DT211" t="str">
            <v/>
          </cell>
          <cell r="DU211" t="str">
            <v/>
          </cell>
          <cell r="DV211" t="str">
            <v/>
          </cell>
          <cell r="DW211" t="str">
            <v/>
          </cell>
          <cell r="DX211" t="str">
            <v/>
          </cell>
          <cell r="DY211" t="str">
            <v/>
          </cell>
          <cell r="DZ211" t="str">
            <v/>
          </cell>
          <cell r="EA211" t="str">
            <v/>
          </cell>
          <cell r="EB211" t="str">
            <v/>
          </cell>
          <cell r="EC211" t="str">
            <v/>
          </cell>
          <cell r="ED211" t="str">
            <v/>
          </cell>
          <cell r="EE211" t="str">
            <v/>
          </cell>
          <cell r="EF211" t="str">
            <v/>
          </cell>
          <cell r="EG211" t="str">
            <v/>
          </cell>
          <cell r="EH211" t="str">
            <v/>
          </cell>
          <cell r="EI211" t="str">
            <v/>
          </cell>
          <cell r="EJ211" t="str">
            <v/>
          </cell>
          <cell r="EK211" t="str">
            <v/>
          </cell>
          <cell r="EL211" t="str">
            <v/>
          </cell>
          <cell r="EM211" t="str">
            <v/>
          </cell>
          <cell r="EN211" t="str">
            <v/>
          </cell>
          <cell r="EO211" t="str">
            <v/>
          </cell>
          <cell r="EP211" t="str">
            <v/>
          </cell>
          <cell r="EQ211" t="str">
            <v/>
          </cell>
          <cell r="ER211" t="str">
            <v/>
          </cell>
          <cell r="ES211" t="str">
            <v/>
          </cell>
          <cell r="ET211" t="str">
            <v/>
          </cell>
          <cell r="EU211" t="str">
            <v/>
          </cell>
          <cell r="EV211" t="str">
            <v/>
          </cell>
        </row>
        <row r="212">
          <cell r="A212" t="str">
            <v>PREP</v>
          </cell>
          <cell r="B212">
            <v>0</v>
          </cell>
          <cell r="C212">
            <v>0</v>
          </cell>
          <cell r="D212">
            <v>0</v>
          </cell>
          <cell r="E212">
            <v>0</v>
          </cell>
          <cell r="F212" t="str">
            <v>ANIMATION</v>
          </cell>
          <cell r="G212">
            <v>0</v>
          </cell>
          <cell r="H212">
            <v>0</v>
          </cell>
          <cell r="I212" t="str">
            <v>INK &amp; PAINT</v>
          </cell>
          <cell r="J212">
            <v>0</v>
          </cell>
          <cell r="K212">
            <v>0</v>
          </cell>
          <cell r="L212" t="str">
            <v>ALPHA</v>
          </cell>
          <cell r="M212">
            <v>0</v>
          </cell>
          <cell r="N212" t="str">
            <v>BETA</v>
          </cell>
          <cell r="O212">
            <v>0</v>
          </cell>
          <cell r="P212" t="str">
            <v>RTM</v>
          </cell>
          <cell r="Q212">
            <v>0</v>
          </cell>
          <cell r="R212" t="str">
            <v>STREET</v>
          </cell>
          <cell r="T212" t="str">
            <v>ANIMATION PRODUCTION</v>
          </cell>
          <cell r="V212">
            <v>35898</v>
          </cell>
          <cell r="W212">
            <v>35955.220141999998</v>
          </cell>
          <cell r="X212">
            <v>500</v>
          </cell>
          <cell r="Y212">
            <v>9</v>
          </cell>
          <cell r="Z212">
            <v>57.220141999999996</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cell r="AR212" t="str">
            <v/>
          </cell>
          <cell r="AS212" t="str">
            <v/>
          </cell>
          <cell r="AT212" t="str">
            <v/>
          </cell>
          <cell r="AU212" t="str">
            <v/>
          </cell>
          <cell r="AV212" t="str">
            <v/>
          </cell>
          <cell r="AW212" t="str">
            <v/>
          </cell>
          <cell r="AX212" t="str">
            <v/>
          </cell>
          <cell r="AY212" t="str">
            <v/>
          </cell>
          <cell r="AZ212" t="str">
            <v/>
          </cell>
          <cell r="BA212" t="str">
            <v/>
          </cell>
          <cell r="BB212" t="str">
            <v/>
          </cell>
          <cell r="BC212" t="str">
            <v/>
          </cell>
          <cell r="BD212" t="str">
            <v/>
          </cell>
          <cell r="BE212" t="str">
            <v/>
          </cell>
          <cell r="BF212" t="str">
            <v/>
          </cell>
          <cell r="BG212" t="str">
            <v/>
          </cell>
          <cell r="BH212" t="str">
            <v/>
          </cell>
          <cell r="BI212" t="str">
            <v/>
          </cell>
          <cell r="BJ212" t="str">
            <v/>
          </cell>
          <cell r="BK212" t="str">
            <v/>
          </cell>
          <cell r="BL212" t="str">
            <v/>
          </cell>
          <cell r="BM212" t="str">
            <v/>
          </cell>
          <cell r="BN212" t="str">
            <v/>
          </cell>
          <cell r="BO212" t="str">
            <v/>
          </cell>
          <cell r="BP212" t="str">
            <v/>
          </cell>
          <cell r="BQ212" t="str">
            <v/>
          </cell>
          <cell r="BR212" t="str">
            <v/>
          </cell>
          <cell r="BS212" t="str">
            <v/>
          </cell>
          <cell r="BT212" t="str">
            <v/>
          </cell>
          <cell r="BU212" t="str">
            <v/>
          </cell>
          <cell r="BV212" t="str">
            <v/>
          </cell>
          <cell r="BW212" t="str">
            <v/>
          </cell>
          <cell r="BX212">
            <v>35898</v>
          </cell>
          <cell r="BY212">
            <v>35905</v>
          </cell>
          <cell r="BZ212">
            <v>35912</v>
          </cell>
          <cell r="CA212">
            <v>35919</v>
          </cell>
          <cell r="CB212">
            <v>35926</v>
          </cell>
          <cell r="CC212">
            <v>35933</v>
          </cell>
          <cell r="CD212">
            <v>35940</v>
          </cell>
          <cell r="CE212">
            <v>35947</v>
          </cell>
          <cell r="CF212">
            <v>35954</v>
          </cell>
          <cell r="CG212" t="str">
            <v/>
          </cell>
          <cell r="CH212" t="str">
            <v/>
          </cell>
          <cell r="CI212" t="str">
            <v/>
          </cell>
          <cell r="CJ212" t="str">
            <v/>
          </cell>
          <cell r="CK212" t="str">
            <v/>
          </cell>
          <cell r="CL212" t="str">
            <v/>
          </cell>
          <cell r="CM212" t="str">
            <v/>
          </cell>
          <cell r="CN212" t="str">
            <v/>
          </cell>
          <cell r="CO212" t="str">
            <v/>
          </cell>
          <cell r="CP212" t="str">
            <v/>
          </cell>
          <cell r="CQ212" t="str">
            <v/>
          </cell>
          <cell r="CR212" t="str">
            <v/>
          </cell>
          <cell r="CS212" t="str">
            <v/>
          </cell>
          <cell r="CT212" t="str">
            <v/>
          </cell>
          <cell r="CU212" t="str">
            <v/>
          </cell>
          <cell r="CV212" t="str">
            <v/>
          </cell>
          <cell r="CW212" t="str">
            <v/>
          </cell>
          <cell r="CX212" t="str">
            <v/>
          </cell>
          <cell r="CY212" t="str">
            <v/>
          </cell>
          <cell r="CZ212" t="str">
            <v/>
          </cell>
          <cell r="DA212" t="str">
            <v/>
          </cell>
          <cell r="DB212" t="str">
            <v/>
          </cell>
          <cell r="DC212" t="str">
            <v/>
          </cell>
          <cell r="DD212" t="str">
            <v/>
          </cell>
          <cell r="DE212" t="str">
            <v/>
          </cell>
          <cell r="DF212" t="str">
            <v/>
          </cell>
          <cell r="DG212" t="str">
            <v/>
          </cell>
          <cell r="DH212" t="str">
            <v/>
          </cell>
          <cell r="DI212" t="str">
            <v/>
          </cell>
          <cell r="DJ212" t="str">
            <v/>
          </cell>
          <cell r="DK212" t="str">
            <v/>
          </cell>
          <cell r="DL212" t="str">
            <v/>
          </cell>
          <cell r="DM212" t="str">
            <v/>
          </cell>
          <cell r="DN212" t="str">
            <v/>
          </cell>
          <cell r="DO212" t="str">
            <v/>
          </cell>
          <cell r="DP212" t="str">
            <v/>
          </cell>
          <cell r="DQ212" t="str">
            <v/>
          </cell>
          <cell r="DR212" t="str">
            <v/>
          </cell>
          <cell r="DS212" t="str">
            <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J212" t="str">
            <v/>
          </cell>
          <cell r="EK212" t="str">
            <v/>
          </cell>
          <cell r="EL212" t="str">
            <v/>
          </cell>
          <cell r="EM212" t="str">
            <v/>
          </cell>
          <cell r="EN212" t="str">
            <v/>
          </cell>
          <cell r="EO212" t="str">
            <v/>
          </cell>
          <cell r="EP212" t="str">
            <v/>
          </cell>
          <cell r="EQ212" t="str">
            <v/>
          </cell>
          <cell r="ER212" t="str">
            <v/>
          </cell>
          <cell r="ES212" t="str">
            <v/>
          </cell>
          <cell r="ET212" t="str">
            <v/>
          </cell>
          <cell r="EU212" t="str">
            <v/>
          </cell>
          <cell r="EV212" t="str">
            <v/>
          </cell>
        </row>
        <row r="213">
          <cell r="A213" t="str">
            <v>PREP</v>
          </cell>
          <cell r="B213" t="str">
            <v>Days</v>
          </cell>
          <cell r="C213">
            <v>0</v>
          </cell>
          <cell r="D213">
            <v>0</v>
          </cell>
          <cell r="E213">
            <v>0</v>
          </cell>
          <cell r="F213" t="str">
            <v>ANIMATION</v>
          </cell>
          <cell r="G213" t="str">
            <v>Days</v>
          </cell>
          <cell r="H213" t="str">
            <v>Frames</v>
          </cell>
          <cell r="I213" t="str">
            <v>INK &amp; PAINT</v>
          </cell>
          <cell r="J213" t="str">
            <v>Days</v>
          </cell>
          <cell r="K213">
            <v>0</v>
          </cell>
          <cell r="L213" t="str">
            <v>ALPHA</v>
          </cell>
          <cell r="M213">
            <v>0</v>
          </cell>
          <cell r="N213" t="str">
            <v>BETA</v>
          </cell>
          <cell r="O213">
            <v>0</v>
          </cell>
          <cell r="P213" t="str">
            <v>RTM</v>
          </cell>
          <cell r="Q213">
            <v>0</v>
          </cell>
          <cell r="R213" t="str">
            <v>STREET</v>
          </cell>
          <cell r="T213" t="str">
            <v>Prep Projection</v>
          </cell>
          <cell r="V213">
            <v>35898</v>
          </cell>
          <cell r="W213">
            <v>35955.220141999998</v>
          </cell>
          <cell r="X213">
            <v>500</v>
          </cell>
          <cell r="Y213">
            <v>9</v>
          </cell>
          <cell r="Z213">
            <v>57.220141999999996</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cell r="AR213" t="str">
            <v/>
          </cell>
          <cell r="AS213" t="str">
            <v/>
          </cell>
          <cell r="AT213" t="str">
            <v/>
          </cell>
          <cell r="AU213" t="str">
            <v/>
          </cell>
          <cell r="AV213" t="str">
            <v/>
          </cell>
          <cell r="AW213" t="str">
            <v/>
          </cell>
          <cell r="AX213" t="str">
            <v/>
          </cell>
          <cell r="AY213" t="str">
            <v/>
          </cell>
          <cell r="AZ213" t="str">
            <v/>
          </cell>
          <cell r="BA213" t="str">
            <v/>
          </cell>
          <cell r="BB213" t="str">
            <v/>
          </cell>
          <cell r="BC213" t="str">
            <v/>
          </cell>
          <cell r="BD213" t="str">
            <v/>
          </cell>
          <cell r="BE213" t="str">
            <v/>
          </cell>
          <cell r="BF213" t="str">
            <v/>
          </cell>
          <cell r="BG213" t="str">
            <v/>
          </cell>
          <cell r="BH213" t="str">
            <v/>
          </cell>
          <cell r="BI213" t="str">
            <v/>
          </cell>
          <cell r="BJ213" t="str">
            <v/>
          </cell>
          <cell r="BK213" t="str">
            <v/>
          </cell>
          <cell r="BL213" t="str">
            <v/>
          </cell>
          <cell r="BM213" t="str">
            <v/>
          </cell>
          <cell r="BN213" t="str">
            <v/>
          </cell>
          <cell r="BO213" t="str">
            <v/>
          </cell>
          <cell r="BP213" t="str">
            <v/>
          </cell>
          <cell r="BQ213" t="str">
            <v/>
          </cell>
          <cell r="BR213" t="str">
            <v/>
          </cell>
          <cell r="BS213" t="str">
            <v/>
          </cell>
          <cell r="BT213" t="str">
            <v/>
          </cell>
          <cell r="BU213" t="str">
            <v/>
          </cell>
          <cell r="BV213" t="str">
            <v/>
          </cell>
          <cell r="BW213" t="str">
            <v/>
          </cell>
          <cell r="BX213">
            <v>125</v>
          </cell>
          <cell r="BY213">
            <v>250</v>
          </cell>
          <cell r="BZ213">
            <v>375</v>
          </cell>
          <cell r="CA213">
            <v>500</v>
          </cell>
          <cell r="CB213">
            <v>500</v>
          </cell>
          <cell r="CC213">
            <v>500</v>
          </cell>
          <cell r="CD213">
            <v>500</v>
          </cell>
          <cell r="CE213">
            <v>500</v>
          </cell>
          <cell r="CF213">
            <v>500</v>
          </cell>
          <cell r="CG213" t="str">
            <v/>
          </cell>
          <cell r="CH213" t="str">
            <v/>
          </cell>
          <cell r="CI213" t="str">
            <v/>
          </cell>
          <cell r="CJ213" t="str">
            <v/>
          </cell>
          <cell r="CK213" t="str">
            <v/>
          </cell>
          <cell r="CL213" t="str">
            <v/>
          </cell>
          <cell r="CM213" t="str">
            <v/>
          </cell>
          <cell r="CN213" t="str">
            <v/>
          </cell>
          <cell r="CO213" t="str">
            <v/>
          </cell>
          <cell r="CP213" t="str">
            <v/>
          </cell>
          <cell r="CQ213" t="str">
            <v/>
          </cell>
          <cell r="CR213" t="str">
            <v/>
          </cell>
          <cell r="CS213" t="str">
            <v/>
          </cell>
          <cell r="CT213" t="str">
            <v/>
          </cell>
          <cell r="CU213" t="str">
            <v/>
          </cell>
          <cell r="CV213" t="str">
            <v/>
          </cell>
          <cell r="CW213" t="str">
            <v/>
          </cell>
          <cell r="CX213" t="str">
            <v/>
          </cell>
          <cell r="CY213" t="str">
            <v/>
          </cell>
          <cell r="CZ213" t="str">
            <v/>
          </cell>
          <cell r="DA213" t="str">
            <v/>
          </cell>
          <cell r="DB213" t="str">
            <v/>
          </cell>
          <cell r="DC213" t="str">
            <v/>
          </cell>
          <cell r="DD213" t="str">
            <v/>
          </cell>
          <cell r="DE213" t="str">
            <v/>
          </cell>
          <cell r="DF213" t="str">
            <v/>
          </cell>
          <cell r="DG213" t="str">
            <v/>
          </cell>
          <cell r="DH213" t="str">
            <v/>
          </cell>
          <cell r="DI213" t="str">
            <v/>
          </cell>
          <cell r="DJ213" t="str">
            <v/>
          </cell>
          <cell r="DK213" t="str">
            <v/>
          </cell>
          <cell r="DL213" t="str">
            <v/>
          </cell>
          <cell r="DM213" t="str">
            <v/>
          </cell>
          <cell r="DN213" t="str">
            <v/>
          </cell>
          <cell r="DO213" t="str">
            <v/>
          </cell>
          <cell r="DP213" t="str">
            <v/>
          </cell>
          <cell r="DQ213" t="str">
            <v/>
          </cell>
          <cell r="DR213" t="str">
            <v/>
          </cell>
          <cell r="DS213" t="str">
            <v/>
          </cell>
          <cell r="DT213" t="str">
            <v/>
          </cell>
          <cell r="DU213" t="str">
            <v/>
          </cell>
          <cell r="DV213" t="str">
            <v/>
          </cell>
          <cell r="DW213" t="str">
            <v/>
          </cell>
          <cell r="DX213" t="str">
            <v/>
          </cell>
          <cell r="DY213" t="str">
            <v/>
          </cell>
          <cell r="DZ213" t="str">
            <v/>
          </cell>
          <cell r="EA213" t="str">
            <v/>
          </cell>
          <cell r="EB213" t="str">
            <v/>
          </cell>
          <cell r="EC213" t="str">
            <v/>
          </cell>
          <cell r="ED213" t="str">
            <v/>
          </cell>
          <cell r="EE213" t="str">
            <v/>
          </cell>
          <cell r="EF213" t="str">
            <v/>
          </cell>
          <cell r="EG213" t="str">
            <v/>
          </cell>
          <cell r="EH213" t="str">
            <v/>
          </cell>
          <cell r="EI213" t="str">
            <v/>
          </cell>
          <cell r="EJ213" t="str">
            <v/>
          </cell>
          <cell r="EK213" t="str">
            <v/>
          </cell>
          <cell r="EL213" t="str">
            <v/>
          </cell>
          <cell r="EM213" t="str">
            <v/>
          </cell>
          <cell r="EN213" t="str">
            <v/>
          </cell>
          <cell r="EO213" t="str">
            <v/>
          </cell>
          <cell r="EP213" t="str">
            <v/>
          </cell>
          <cell r="EQ213" t="str">
            <v/>
          </cell>
          <cell r="ER213" t="str">
            <v/>
          </cell>
          <cell r="ES213" t="str">
            <v/>
          </cell>
          <cell r="ET213" t="str">
            <v/>
          </cell>
          <cell r="EU213" t="str">
            <v/>
          </cell>
          <cell r="EV213" t="str">
            <v/>
          </cell>
        </row>
        <row r="214">
          <cell r="A214" t="str">
            <v>Wks</v>
          </cell>
          <cell r="B214" t="str">
            <v>Days</v>
          </cell>
          <cell r="C214">
            <v>0</v>
          </cell>
          <cell r="D214">
            <v>0</v>
          </cell>
          <cell r="E214">
            <v>0</v>
          </cell>
          <cell r="F214" t="str">
            <v>Wks</v>
          </cell>
          <cell r="G214" t="str">
            <v>Days</v>
          </cell>
          <cell r="H214" t="str">
            <v>Frames</v>
          </cell>
          <cell r="I214" t="str">
            <v>Wks</v>
          </cell>
          <cell r="J214" t="str">
            <v>Days</v>
          </cell>
          <cell r="K214">
            <v>21</v>
          </cell>
          <cell r="L214">
            <v>0</v>
          </cell>
          <cell r="M214">
            <v>29</v>
          </cell>
          <cell r="N214">
            <v>0</v>
          </cell>
          <cell r="O214">
            <v>29</v>
          </cell>
          <cell r="P214">
            <v>0</v>
          </cell>
          <cell r="Q214">
            <v>29</v>
          </cell>
          <cell r="R214">
            <v>36100</v>
          </cell>
          <cell r="T214" t="str">
            <v>Animation Projection</v>
          </cell>
          <cell r="V214">
            <v>35926</v>
          </cell>
          <cell r="W214">
            <v>35999.220141999998</v>
          </cell>
          <cell r="X214">
            <v>500</v>
          </cell>
          <cell r="Y214">
            <v>11</v>
          </cell>
          <cell r="Z214">
            <v>73.220141999999996</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cell r="AR214" t="str">
            <v/>
          </cell>
          <cell r="AS214" t="str">
            <v/>
          </cell>
          <cell r="AT214" t="str">
            <v/>
          </cell>
          <cell r="AU214" t="str">
            <v/>
          </cell>
          <cell r="AV214" t="str">
            <v/>
          </cell>
          <cell r="AW214" t="str">
            <v/>
          </cell>
          <cell r="AX214" t="str">
            <v/>
          </cell>
          <cell r="AY214" t="str">
            <v/>
          </cell>
          <cell r="AZ214" t="str">
            <v/>
          </cell>
          <cell r="BA214" t="str">
            <v/>
          </cell>
          <cell r="BB214" t="str">
            <v/>
          </cell>
          <cell r="BC214" t="str">
            <v/>
          </cell>
          <cell r="BD214" t="str">
            <v/>
          </cell>
          <cell r="BE214" t="str">
            <v/>
          </cell>
          <cell r="BF214" t="str">
            <v/>
          </cell>
          <cell r="BG214" t="str">
            <v/>
          </cell>
          <cell r="BH214" t="str">
            <v/>
          </cell>
          <cell r="BI214" t="str">
            <v/>
          </cell>
          <cell r="BJ214" t="str">
            <v/>
          </cell>
          <cell r="BK214" t="str">
            <v/>
          </cell>
          <cell r="BL214" t="str">
            <v/>
          </cell>
          <cell r="BM214" t="str">
            <v/>
          </cell>
          <cell r="BN214" t="str">
            <v/>
          </cell>
          <cell r="BO214" t="str">
            <v/>
          </cell>
          <cell r="BP214" t="str">
            <v/>
          </cell>
          <cell r="BQ214" t="str">
            <v/>
          </cell>
          <cell r="BR214" t="str">
            <v/>
          </cell>
          <cell r="BS214" t="str">
            <v/>
          </cell>
          <cell r="BT214" t="str">
            <v/>
          </cell>
          <cell r="BU214" t="str">
            <v/>
          </cell>
          <cell r="BV214" t="str">
            <v/>
          </cell>
          <cell r="BW214" t="str">
            <v/>
          </cell>
          <cell r="BX214" t="str">
            <v/>
          </cell>
          <cell r="BY214" t="str">
            <v/>
          </cell>
          <cell r="BZ214" t="str">
            <v/>
          </cell>
          <cell r="CA214" t="str">
            <v/>
          </cell>
          <cell r="CB214">
            <v>0</v>
          </cell>
          <cell r="CC214">
            <v>0</v>
          </cell>
          <cell r="CD214">
            <v>0</v>
          </cell>
          <cell r="CE214">
            <v>125</v>
          </cell>
          <cell r="CF214">
            <v>250</v>
          </cell>
          <cell r="CG214">
            <v>375</v>
          </cell>
          <cell r="CH214">
            <v>500</v>
          </cell>
          <cell r="CI214">
            <v>500</v>
          </cell>
          <cell r="CJ214">
            <v>500</v>
          </cell>
          <cell r="CK214">
            <v>500</v>
          </cell>
          <cell r="CL214">
            <v>500</v>
          </cell>
          <cell r="CM214" t="str">
            <v/>
          </cell>
          <cell r="CN214" t="str">
            <v/>
          </cell>
          <cell r="CO214" t="str">
            <v/>
          </cell>
          <cell r="CP214" t="str">
            <v/>
          </cell>
          <cell r="CQ214" t="str">
            <v/>
          </cell>
          <cell r="CR214" t="str">
            <v/>
          </cell>
          <cell r="CS214" t="str">
            <v/>
          </cell>
          <cell r="CT214" t="str">
            <v/>
          </cell>
          <cell r="CU214" t="str">
            <v/>
          </cell>
          <cell r="CV214" t="str">
            <v/>
          </cell>
          <cell r="CW214" t="str">
            <v/>
          </cell>
          <cell r="CX214" t="str">
            <v/>
          </cell>
          <cell r="CY214" t="str">
            <v/>
          </cell>
          <cell r="CZ214" t="str">
            <v/>
          </cell>
          <cell r="DA214" t="str">
            <v/>
          </cell>
          <cell r="DB214" t="str">
            <v/>
          </cell>
          <cell r="DC214" t="str">
            <v/>
          </cell>
          <cell r="DD214" t="str">
            <v/>
          </cell>
          <cell r="DE214" t="str">
            <v/>
          </cell>
          <cell r="DF214" t="str">
            <v/>
          </cell>
          <cell r="DG214" t="str">
            <v/>
          </cell>
          <cell r="DH214" t="str">
            <v/>
          </cell>
          <cell r="DI214" t="str">
            <v/>
          </cell>
          <cell r="DJ214" t="str">
            <v/>
          </cell>
          <cell r="DK214" t="str">
            <v/>
          </cell>
          <cell r="DL214" t="str">
            <v/>
          </cell>
          <cell r="DM214" t="str">
            <v/>
          </cell>
          <cell r="DN214" t="str">
            <v/>
          </cell>
          <cell r="DO214" t="str">
            <v/>
          </cell>
          <cell r="DP214" t="str">
            <v/>
          </cell>
          <cell r="DQ214" t="str">
            <v/>
          </cell>
          <cell r="DR214" t="str">
            <v/>
          </cell>
          <cell r="DS214" t="str">
            <v/>
          </cell>
          <cell r="DT214" t="str">
            <v/>
          </cell>
          <cell r="DU214" t="str">
            <v/>
          </cell>
          <cell r="DV214" t="str">
            <v/>
          </cell>
          <cell r="DW214" t="str">
            <v/>
          </cell>
          <cell r="DX214" t="str">
            <v/>
          </cell>
          <cell r="DY214" t="str">
            <v/>
          </cell>
          <cell r="DZ214" t="str">
            <v/>
          </cell>
          <cell r="EA214" t="str">
            <v/>
          </cell>
          <cell r="EB214" t="str">
            <v/>
          </cell>
          <cell r="EC214" t="str">
            <v/>
          </cell>
          <cell r="ED214" t="str">
            <v/>
          </cell>
          <cell r="EE214" t="str">
            <v/>
          </cell>
          <cell r="EF214" t="str">
            <v/>
          </cell>
          <cell r="EG214" t="str">
            <v/>
          </cell>
          <cell r="EH214" t="str">
            <v/>
          </cell>
          <cell r="EI214" t="str">
            <v/>
          </cell>
          <cell r="EJ214" t="str">
            <v/>
          </cell>
          <cell r="EK214" t="str">
            <v/>
          </cell>
          <cell r="EL214" t="str">
            <v/>
          </cell>
          <cell r="EM214" t="str">
            <v/>
          </cell>
          <cell r="EN214" t="str">
            <v/>
          </cell>
          <cell r="EO214" t="str">
            <v/>
          </cell>
          <cell r="EP214" t="str">
            <v/>
          </cell>
          <cell r="EQ214" t="str">
            <v/>
          </cell>
          <cell r="ER214" t="str">
            <v/>
          </cell>
          <cell r="ES214" t="str">
            <v/>
          </cell>
          <cell r="ET214" t="str">
            <v/>
          </cell>
          <cell r="EU214" t="str">
            <v/>
          </cell>
          <cell r="EV214" t="str">
            <v/>
          </cell>
        </row>
        <row r="215">
          <cell r="A215">
            <v>6.1743059999999996</v>
          </cell>
          <cell r="B215">
            <v>57.220141999999996</v>
          </cell>
          <cell r="C215">
            <v>0</v>
          </cell>
          <cell r="D215">
            <v>0</v>
          </cell>
          <cell r="E215">
            <v>0</v>
          </cell>
          <cell r="F215">
            <v>6.1743059999999996</v>
          </cell>
          <cell r="G215">
            <v>73.220141999999996</v>
          </cell>
          <cell r="H215">
            <v>3087.1529999999998</v>
          </cell>
          <cell r="I215">
            <v>6.1743059999999996</v>
          </cell>
          <cell r="J215">
            <v>57.220141999999996</v>
          </cell>
          <cell r="K215">
            <v>21</v>
          </cell>
          <cell r="L215">
            <v>0</v>
          </cell>
          <cell r="M215">
            <v>29</v>
          </cell>
          <cell r="N215">
            <v>0</v>
          </cell>
          <cell r="O215">
            <v>29</v>
          </cell>
          <cell r="P215">
            <v>0</v>
          </cell>
          <cell r="Q215">
            <v>29</v>
          </cell>
          <cell r="R215">
            <v>36100</v>
          </cell>
          <cell r="T215" t="str">
            <v>Ink &amp; Paint Projection</v>
          </cell>
          <cell r="V215">
            <v>35956</v>
          </cell>
          <cell r="W215">
            <v>36013.220141999998</v>
          </cell>
          <cell r="X215">
            <v>500</v>
          </cell>
          <cell r="Y215">
            <v>8</v>
          </cell>
          <cell r="Z215">
            <v>57.220141999999996</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cell r="AR215" t="str">
            <v/>
          </cell>
          <cell r="AS215" t="str">
            <v/>
          </cell>
          <cell r="AT215" t="str">
            <v/>
          </cell>
          <cell r="AU215" t="str">
            <v/>
          </cell>
          <cell r="AV215" t="str">
            <v/>
          </cell>
          <cell r="AW215" t="str">
            <v/>
          </cell>
          <cell r="AX215" t="str">
            <v/>
          </cell>
          <cell r="AY215" t="str">
            <v/>
          </cell>
          <cell r="AZ215" t="str">
            <v/>
          </cell>
          <cell r="BA215" t="str">
            <v/>
          </cell>
          <cell r="BB215" t="str">
            <v/>
          </cell>
          <cell r="BC215" t="str">
            <v/>
          </cell>
          <cell r="BD215" t="str">
            <v/>
          </cell>
          <cell r="BE215" t="str">
            <v/>
          </cell>
          <cell r="BF215" t="str">
            <v/>
          </cell>
          <cell r="BG215" t="str">
            <v/>
          </cell>
          <cell r="BH215" t="str">
            <v/>
          </cell>
          <cell r="BI215" t="str">
            <v/>
          </cell>
          <cell r="BJ215" t="str">
            <v/>
          </cell>
          <cell r="BK215" t="str">
            <v/>
          </cell>
          <cell r="BL215" t="str">
            <v/>
          </cell>
          <cell r="BM215" t="str">
            <v/>
          </cell>
          <cell r="BN215" t="str">
            <v/>
          </cell>
          <cell r="BO215" t="str">
            <v/>
          </cell>
          <cell r="BP215" t="str">
            <v/>
          </cell>
          <cell r="BQ215" t="str">
            <v/>
          </cell>
          <cell r="BR215" t="str">
            <v/>
          </cell>
          <cell r="BS215" t="str">
            <v/>
          </cell>
          <cell r="BT215" t="str">
            <v/>
          </cell>
          <cell r="BU215" t="str">
            <v/>
          </cell>
          <cell r="BV215" t="str">
            <v/>
          </cell>
          <cell r="BW215" t="str">
            <v/>
          </cell>
          <cell r="BX215" t="str">
            <v/>
          </cell>
          <cell r="BY215" t="str">
            <v/>
          </cell>
          <cell r="BZ215" t="str">
            <v/>
          </cell>
          <cell r="CA215" t="str">
            <v/>
          </cell>
          <cell r="CB215" t="str">
            <v/>
          </cell>
          <cell r="CC215" t="str">
            <v/>
          </cell>
          <cell r="CD215" t="str">
            <v/>
          </cell>
          <cell r="CE215" t="str">
            <v/>
          </cell>
          <cell r="CF215" t="str">
            <v/>
          </cell>
          <cell r="CG215">
            <v>125</v>
          </cell>
          <cell r="CH215">
            <v>250</v>
          </cell>
          <cell r="CI215">
            <v>375</v>
          </cell>
          <cell r="CJ215">
            <v>500</v>
          </cell>
          <cell r="CK215">
            <v>500</v>
          </cell>
          <cell r="CL215">
            <v>500</v>
          </cell>
          <cell r="CM215">
            <v>500</v>
          </cell>
          <cell r="CN215">
            <v>500</v>
          </cell>
          <cell r="CO215" t="str">
            <v/>
          </cell>
          <cell r="CP215" t="str">
            <v/>
          </cell>
          <cell r="CQ215" t="str">
            <v/>
          </cell>
          <cell r="CR215" t="str">
            <v/>
          </cell>
          <cell r="CS215" t="str">
            <v/>
          </cell>
          <cell r="CT215" t="str">
            <v/>
          </cell>
          <cell r="CU215" t="str">
            <v/>
          </cell>
          <cell r="CV215" t="str">
            <v/>
          </cell>
          <cell r="CW215" t="str">
            <v/>
          </cell>
          <cell r="CX215" t="str">
            <v/>
          </cell>
          <cell r="CY215" t="str">
            <v/>
          </cell>
          <cell r="CZ215" t="str">
            <v/>
          </cell>
          <cell r="DA215" t="str">
            <v/>
          </cell>
          <cell r="DB215" t="str">
            <v/>
          </cell>
          <cell r="DC215" t="str">
            <v/>
          </cell>
          <cell r="DD215" t="str">
            <v/>
          </cell>
          <cell r="DE215" t="str">
            <v/>
          </cell>
          <cell r="DF215" t="str">
            <v/>
          </cell>
          <cell r="DG215" t="str">
            <v/>
          </cell>
          <cell r="DH215" t="str">
            <v/>
          </cell>
          <cell r="DI215" t="str">
            <v/>
          </cell>
          <cell r="DJ215" t="str">
            <v/>
          </cell>
          <cell r="DK215" t="str">
            <v/>
          </cell>
          <cell r="DL215" t="str">
            <v/>
          </cell>
          <cell r="DM215" t="str">
            <v/>
          </cell>
          <cell r="DN215" t="str">
            <v/>
          </cell>
          <cell r="DO215" t="str">
            <v/>
          </cell>
          <cell r="DP215" t="str">
            <v/>
          </cell>
          <cell r="DQ215" t="str">
            <v/>
          </cell>
          <cell r="DR215" t="str">
            <v/>
          </cell>
          <cell r="DS215" t="str">
            <v/>
          </cell>
          <cell r="DT215" t="str">
            <v/>
          </cell>
          <cell r="DU215" t="str">
            <v/>
          </cell>
          <cell r="DV215" t="str">
            <v/>
          </cell>
          <cell r="DW215" t="str">
            <v/>
          </cell>
          <cell r="DX215" t="str">
            <v/>
          </cell>
          <cell r="DY215" t="str">
            <v/>
          </cell>
          <cell r="DZ215" t="str">
            <v/>
          </cell>
          <cell r="EA215" t="str">
            <v/>
          </cell>
          <cell r="EB215" t="str">
            <v/>
          </cell>
          <cell r="EC215" t="str">
            <v/>
          </cell>
          <cell r="ED215" t="str">
            <v/>
          </cell>
          <cell r="EE215" t="str">
            <v/>
          </cell>
          <cell r="EF215" t="str">
            <v/>
          </cell>
          <cell r="EG215" t="str">
            <v/>
          </cell>
          <cell r="EH215" t="str">
            <v/>
          </cell>
          <cell r="EI215" t="str">
            <v/>
          </cell>
          <cell r="EJ215" t="str">
            <v/>
          </cell>
          <cell r="EK215" t="str">
            <v/>
          </cell>
          <cell r="EL215" t="str">
            <v/>
          </cell>
          <cell r="EM215" t="str">
            <v/>
          </cell>
          <cell r="EN215" t="str">
            <v/>
          </cell>
          <cell r="EO215" t="str">
            <v/>
          </cell>
          <cell r="EP215" t="str">
            <v/>
          </cell>
          <cell r="EQ215" t="str">
            <v/>
          </cell>
          <cell r="ER215" t="str">
            <v/>
          </cell>
          <cell r="ES215" t="str">
            <v/>
          </cell>
          <cell r="ET215" t="str">
            <v/>
          </cell>
          <cell r="EU215" t="str">
            <v/>
          </cell>
          <cell r="EV215" t="str">
            <v/>
          </cell>
        </row>
        <row r="217">
          <cell r="T217" t="str">
            <v>BUDGET FORECAST</v>
          </cell>
          <cell r="AA217" t="str">
            <v/>
          </cell>
          <cell r="AB217" t="str">
            <v/>
          </cell>
          <cell r="AC217" t="str">
            <v/>
          </cell>
          <cell r="AD217" t="str">
            <v/>
          </cell>
          <cell r="AE217" t="str">
            <v/>
          </cell>
          <cell r="AF217" t="str">
            <v/>
          </cell>
          <cell r="AG217" t="str">
            <v/>
          </cell>
          <cell r="AH217" t="str">
            <v/>
          </cell>
          <cell r="AI217" t="str">
            <v/>
          </cell>
          <cell r="AJ217" t="str">
            <v/>
          </cell>
          <cell r="AK217" t="str">
            <v/>
          </cell>
          <cell r="AL217" t="str">
            <v/>
          </cell>
          <cell r="AM217" t="str">
            <v/>
          </cell>
          <cell r="AN217" t="str">
            <v/>
          </cell>
          <cell r="AO217" t="str">
            <v/>
          </cell>
          <cell r="AP217" t="str">
            <v/>
          </cell>
          <cell r="AQ217" t="str">
            <v/>
          </cell>
          <cell r="AR217" t="str">
            <v/>
          </cell>
          <cell r="AS217" t="str">
            <v/>
          </cell>
          <cell r="AT217" t="str">
            <v/>
          </cell>
          <cell r="AU217" t="str">
            <v/>
          </cell>
          <cell r="AV217" t="str">
            <v/>
          </cell>
          <cell r="AW217" t="str">
            <v/>
          </cell>
          <cell r="AX217" t="str">
            <v/>
          </cell>
          <cell r="AY217" t="str">
            <v/>
          </cell>
          <cell r="AZ217" t="str">
            <v/>
          </cell>
          <cell r="BA217" t="str">
            <v/>
          </cell>
          <cell r="BB217" t="str">
            <v/>
          </cell>
          <cell r="BC217" t="str">
            <v/>
          </cell>
          <cell r="BD217" t="str">
            <v/>
          </cell>
          <cell r="BE217" t="str">
            <v/>
          </cell>
          <cell r="BF217" t="str">
            <v/>
          </cell>
          <cell r="BG217" t="str">
            <v/>
          </cell>
          <cell r="BH217" t="str">
            <v/>
          </cell>
          <cell r="BI217" t="str">
            <v/>
          </cell>
          <cell r="BJ217" t="str">
            <v/>
          </cell>
          <cell r="BK217" t="str">
            <v/>
          </cell>
          <cell r="BL217" t="str">
            <v/>
          </cell>
          <cell r="BM217" t="str">
            <v/>
          </cell>
          <cell r="BN217" t="str">
            <v/>
          </cell>
          <cell r="BO217" t="str">
            <v/>
          </cell>
          <cell r="BP217" t="str">
            <v/>
          </cell>
          <cell r="BQ217" t="str">
            <v/>
          </cell>
          <cell r="BR217" t="str">
            <v/>
          </cell>
          <cell r="BS217" t="str">
            <v/>
          </cell>
          <cell r="BT217" t="str">
            <v/>
          </cell>
          <cell r="BU217" t="str">
            <v/>
          </cell>
          <cell r="BV217" t="str">
            <v/>
          </cell>
          <cell r="BW217" t="str">
            <v/>
          </cell>
          <cell r="BX217">
            <v>35898</v>
          </cell>
          <cell r="BY217">
            <v>35905</v>
          </cell>
          <cell r="BZ217">
            <v>35912</v>
          </cell>
          <cell r="CA217">
            <v>35919</v>
          </cell>
          <cell r="CB217">
            <v>35926</v>
          </cell>
          <cell r="CC217">
            <v>35933</v>
          </cell>
          <cell r="CD217">
            <v>35940</v>
          </cell>
          <cell r="CE217">
            <v>35947</v>
          </cell>
          <cell r="CF217">
            <v>35954</v>
          </cell>
          <cell r="CG217" t="str">
            <v/>
          </cell>
          <cell r="CH217" t="str">
            <v/>
          </cell>
          <cell r="CI217" t="str">
            <v/>
          </cell>
          <cell r="CJ217" t="str">
            <v/>
          </cell>
          <cell r="CK217" t="str">
            <v/>
          </cell>
          <cell r="CL217" t="str">
            <v/>
          </cell>
          <cell r="CM217" t="str">
            <v/>
          </cell>
          <cell r="CN217" t="str">
            <v/>
          </cell>
          <cell r="CO217" t="str">
            <v/>
          </cell>
          <cell r="CP217" t="str">
            <v/>
          </cell>
          <cell r="CQ217" t="str">
            <v/>
          </cell>
          <cell r="CR217" t="str">
            <v/>
          </cell>
          <cell r="CS217" t="str">
            <v/>
          </cell>
          <cell r="CT217" t="str">
            <v/>
          </cell>
          <cell r="CU217" t="str">
            <v/>
          </cell>
          <cell r="CV217" t="str">
            <v/>
          </cell>
          <cell r="CW217" t="str">
            <v/>
          </cell>
          <cell r="CX217" t="str">
            <v/>
          </cell>
          <cell r="CY217" t="str">
            <v/>
          </cell>
          <cell r="CZ217" t="str">
            <v/>
          </cell>
          <cell r="DA217" t="str">
            <v/>
          </cell>
          <cell r="DB217" t="str">
            <v/>
          </cell>
          <cell r="DC217" t="str">
            <v/>
          </cell>
          <cell r="DD217" t="str">
            <v/>
          </cell>
          <cell r="DE217" t="str">
            <v/>
          </cell>
          <cell r="DF217" t="str">
            <v/>
          </cell>
          <cell r="DG217" t="str">
            <v/>
          </cell>
          <cell r="DH217" t="str">
            <v/>
          </cell>
          <cell r="DI217" t="str">
            <v/>
          </cell>
          <cell r="DJ217" t="str">
            <v/>
          </cell>
          <cell r="DK217" t="str">
            <v/>
          </cell>
          <cell r="DL217" t="str">
            <v/>
          </cell>
          <cell r="DM217" t="str">
            <v/>
          </cell>
          <cell r="DN217" t="str">
            <v/>
          </cell>
          <cell r="DO217" t="str">
            <v/>
          </cell>
          <cell r="DP217" t="str">
            <v/>
          </cell>
          <cell r="DQ217" t="str">
            <v/>
          </cell>
          <cell r="DR217" t="str">
            <v/>
          </cell>
          <cell r="DS217" t="str">
            <v/>
          </cell>
          <cell r="DT217" t="str">
            <v/>
          </cell>
          <cell r="DU217" t="str">
            <v/>
          </cell>
          <cell r="DV217" t="str">
            <v/>
          </cell>
          <cell r="DW217" t="str">
            <v/>
          </cell>
          <cell r="DX217" t="str">
            <v/>
          </cell>
          <cell r="DY217" t="str">
            <v/>
          </cell>
          <cell r="DZ217" t="str">
            <v/>
          </cell>
          <cell r="EA217" t="str">
            <v/>
          </cell>
          <cell r="EB217" t="str">
            <v/>
          </cell>
          <cell r="EC217" t="str">
            <v/>
          </cell>
          <cell r="ED217" t="str">
            <v/>
          </cell>
          <cell r="EE217" t="str">
            <v/>
          </cell>
          <cell r="EF217" t="str">
            <v/>
          </cell>
          <cell r="EG217" t="str">
            <v/>
          </cell>
          <cell r="EH217" t="str">
            <v/>
          </cell>
          <cell r="EI217" t="str">
            <v/>
          </cell>
          <cell r="EJ217" t="str">
            <v/>
          </cell>
          <cell r="EK217" t="str">
            <v/>
          </cell>
          <cell r="EL217" t="str">
            <v/>
          </cell>
          <cell r="EM217" t="str">
            <v/>
          </cell>
          <cell r="EN217" t="str">
            <v/>
          </cell>
          <cell r="EO217" t="str">
            <v/>
          </cell>
          <cell r="EP217" t="str">
            <v/>
          </cell>
          <cell r="EQ217" t="str">
            <v/>
          </cell>
          <cell r="ER217" t="str">
            <v/>
          </cell>
          <cell r="ES217" t="str">
            <v/>
          </cell>
          <cell r="ET217" t="str">
            <v/>
          </cell>
          <cell r="EU217" t="str">
            <v/>
          </cell>
          <cell r="EV217" t="str">
            <v/>
          </cell>
          <cell r="EW217" t="str">
            <v/>
          </cell>
          <cell r="EX217" t="str">
            <v/>
          </cell>
          <cell r="EY217" t="str">
            <v/>
          </cell>
          <cell r="EZ217" t="str">
            <v/>
          </cell>
          <cell r="FA217" t="str">
            <v/>
          </cell>
          <cell r="FB217" t="str">
            <v/>
          </cell>
          <cell r="FC217" t="str">
            <v/>
          </cell>
          <cell r="FD217" t="str">
            <v/>
          </cell>
          <cell r="FE217" t="str">
            <v/>
          </cell>
          <cell r="FF217" t="str">
            <v/>
          </cell>
          <cell r="FG217" t="str">
            <v/>
          </cell>
          <cell r="FH217" t="str">
            <v/>
          </cell>
          <cell r="FI217" t="str">
            <v/>
          </cell>
          <cell r="FJ217">
            <v>0</v>
          </cell>
          <cell r="FK217">
            <v>0</v>
          </cell>
          <cell r="FL217">
            <v>0</v>
          </cell>
          <cell r="FM217">
            <v>0</v>
          </cell>
          <cell r="FN217">
            <v>0</v>
          </cell>
          <cell r="FO217">
            <v>0</v>
          </cell>
          <cell r="FP217">
            <v>0</v>
          </cell>
          <cell r="FQ217">
            <v>0</v>
          </cell>
          <cell r="FR217">
            <v>0</v>
          </cell>
          <cell r="FS217">
            <v>0</v>
          </cell>
          <cell r="FT217">
            <v>0</v>
          </cell>
          <cell r="FU217">
            <v>0</v>
          </cell>
          <cell r="FV217">
            <v>0</v>
          </cell>
          <cell r="FW217">
            <v>0</v>
          </cell>
          <cell r="FX217">
            <v>0</v>
          </cell>
        </row>
        <row r="218">
          <cell r="T218" t="str">
            <v>BUDGET FORECAST</v>
          </cell>
          <cell r="V218" t="str">
            <v>PRE PROD</v>
          </cell>
          <cell r="W218">
            <v>30</v>
          </cell>
          <cell r="X218">
            <v>112500</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cell r="AR218" t="str">
            <v/>
          </cell>
          <cell r="AS218" t="str">
            <v/>
          </cell>
          <cell r="AT218" t="str">
            <v/>
          </cell>
          <cell r="AU218" t="str">
            <v/>
          </cell>
          <cell r="AV218" t="str">
            <v/>
          </cell>
          <cell r="AW218" t="str">
            <v/>
          </cell>
          <cell r="AX218" t="str">
            <v/>
          </cell>
          <cell r="AY218" t="str">
            <v/>
          </cell>
          <cell r="AZ218" t="str">
            <v/>
          </cell>
          <cell r="BA218" t="str">
            <v/>
          </cell>
          <cell r="BB218" t="str">
            <v/>
          </cell>
          <cell r="BC218" t="str">
            <v/>
          </cell>
          <cell r="BD218" t="str">
            <v/>
          </cell>
          <cell r="BE218" t="str">
            <v/>
          </cell>
          <cell r="BF218" t="str">
            <v/>
          </cell>
          <cell r="BG218" t="str">
            <v/>
          </cell>
          <cell r="BH218" t="str">
            <v/>
          </cell>
          <cell r="BI218" t="str">
            <v/>
          </cell>
          <cell r="BJ218" t="str">
            <v/>
          </cell>
          <cell r="BK218" t="str">
            <v/>
          </cell>
          <cell r="BL218" t="str">
            <v/>
          </cell>
          <cell r="BM218" t="str">
            <v/>
          </cell>
          <cell r="BN218" t="str">
            <v/>
          </cell>
          <cell r="BO218" t="str">
            <v/>
          </cell>
          <cell r="BP218" t="str">
            <v/>
          </cell>
          <cell r="BQ218" t="str">
            <v/>
          </cell>
          <cell r="BR218" t="str">
            <v/>
          </cell>
          <cell r="BS218" t="str">
            <v/>
          </cell>
          <cell r="BT218" t="str">
            <v/>
          </cell>
          <cell r="BU218" t="str">
            <v/>
          </cell>
          <cell r="BV218" t="str">
            <v/>
          </cell>
          <cell r="BW218" t="str">
            <v/>
          </cell>
          <cell r="BX218">
            <v>35898</v>
          </cell>
          <cell r="BY218">
            <v>35905</v>
          </cell>
          <cell r="BZ218">
            <v>35912</v>
          </cell>
          <cell r="CA218">
            <v>35919</v>
          </cell>
          <cell r="CB218">
            <v>35926</v>
          </cell>
          <cell r="CC218">
            <v>35933</v>
          </cell>
          <cell r="CD218">
            <v>35940</v>
          </cell>
          <cell r="CE218">
            <v>35947</v>
          </cell>
          <cell r="CF218">
            <v>35954</v>
          </cell>
          <cell r="CG218" t="str">
            <v/>
          </cell>
          <cell r="CH218" t="str">
            <v/>
          </cell>
          <cell r="CI218" t="str">
            <v/>
          </cell>
          <cell r="CJ218" t="str">
            <v/>
          </cell>
          <cell r="CK218" t="str">
            <v/>
          </cell>
          <cell r="CL218" t="str">
            <v/>
          </cell>
          <cell r="CM218" t="str">
            <v/>
          </cell>
          <cell r="CN218" t="str">
            <v/>
          </cell>
          <cell r="CO218" t="str">
            <v/>
          </cell>
          <cell r="CP218" t="str">
            <v/>
          </cell>
          <cell r="CQ218" t="str">
            <v/>
          </cell>
          <cell r="CR218" t="str">
            <v/>
          </cell>
          <cell r="CS218" t="str">
            <v/>
          </cell>
          <cell r="CT218" t="str">
            <v/>
          </cell>
          <cell r="CU218" t="str">
            <v/>
          </cell>
          <cell r="CV218" t="str">
            <v/>
          </cell>
          <cell r="CW218" t="str">
            <v/>
          </cell>
          <cell r="CX218" t="str">
            <v/>
          </cell>
          <cell r="CY218" t="str">
            <v/>
          </cell>
          <cell r="CZ218" t="str">
            <v/>
          </cell>
          <cell r="DA218" t="str">
            <v/>
          </cell>
          <cell r="DB218" t="str">
            <v/>
          </cell>
          <cell r="DC218" t="str">
            <v/>
          </cell>
          <cell r="DD218" t="str">
            <v/>
          </cell>
          <cell r="DE218" t="str">
            <v/>
          </cell>
          <cell r="DF218" t="str">
            <v/>
          </cell>
          <cell r="DG218" t="str">
            <v/>
          </cell>
          <cell r="DH218" t="str">
            <v/>
          </cell>
          <cell r="DI218" t="str">
            <v/>
          </cell>
          <cell r="DJ218" t="str">
            <v/>
          </cell>
          <cell r="DK218" t="str">
            <v/>
          </cell>
          <cell r="DL218" t="str">
            <v/>
          </cell>
          <cell r="DM218" t="str">
            <v/>
          </cell>
          <cell r="DN218" t="str">
            <v/>
          </cell>
          <cell r="DO218" t="str">
            <v/>
          </cell>
          <cell r="DP218" t="str">
            <v/>
          </cell>
          <cell r="DQ218" t="str">
            <v/>
          </cell>
          <cell r="DR218" t="str">
            <v/>
          </cell>
          <cell r="DS218" t="str">
            <v/>
          </cell>
          <cell r="DT218" t="str">
            <v/>
          </cell>
          <cell r="DU218" t="str">
            <v/>
          </cell>
          <cell r="DV218" t="str">
            <v/>
          </cell>
          <cell r="DW218" t="str">
            <v/>
          </cell>
          <cell r="DX218" t="str">
            <v/>
          </cell>
          <cell r="DY218" t="str">
            <v/>
          </cell>
          <cell r="DZ218" t="str">
            <v/>
          </cell>
          <cell r="EA218" t="str">
            <v/>
          </cell>
          <cell r="EB218" t="str">
            <v/>
          </cell>
          <cell r="EC218" t="str">
            <v/>
          </cell>
          <cell r="ED218" t="str">
            <v/>
          </cell>
          <cell r="EE218" t="str">
            <v/>
          </cell>
          <cell r="EF218" t="str">
            <v/>
          </cell>
          <cell r="EG218" t="str">
            <v/>
          </cell>
          <cell r="EH218" t="str">
            <v/>
          </cell>
          <cell r="EI218" t="str">
            <v/>
          </cell>
          <cell r="EJ218" t="str">
            <v/>
          </cell>
          <cell r="EK218" t="str">
            <v/>
          </cell>
          <cell r="EL218" t="str">
            <v/>
          </cell>
          <cell r="EM218" t="str">
            <v/>
          </cell>
          <cell r="EN218" t="str">
            <v/>
          </cell>
          <cell r="EO218" t="str">
            <v/>
          </cell>
          <cell r="EP218" t="str">
            <v/>
          </cell>
          <cell r="EQ218" t="str">
            <v/>
          </cell>
          <cell r="ER218" t="str">
            <v/>
          </cell>
          <cell r="ES218" t="str">
            <v/>
          </cell>
          <cell r="ET218" t="str">
            <v/>
          </cell>
          <cell r="EU218" t="str">
            <v/>
          </cell>
          <cell r="EV218" t="str">
            <v/>
          </cell>
          <cell r="EW218" t="str">
            <v/>
          </cell>
          <cell r="EX218" t="str">
            <v/>
          </cell>
          <cell r="EY218" t="str">
            <v/>
          </cell>
          <cell r="EZ218" t="str">
            <v/>
          </cell>
          <cell r="FA218" t="str">
            <v/>
          </cell>
          <cell r="FB218" t="str">
            <v/>
          </cell>
          <cell r="FC218" t="str">
            <v/>
          </cell>
          <cell r="FD218" t="str">
            <v/>
          </cell>
          <cell r="FE218" t="str">
            <v/>
          </cell>
          <cell r="FF218" t="str">
            <v/>
          </cell>
          <cell r="FG218" t="str">
            <v/>
          </cell>
          <cell r="FH218" t="str">
            <v/>
          </cell>
          <cell r="FI218" t="str">
            <v/>
          </cell>
          <cell r="FJ218">
            <v>0</v>
          </cell>
          <cell r="FK218">
            <v>0</v>
          </cell>
          <cell r="FL218">
            <v>0</v>
          </cell>
          <cell r="FM218">
            <v>0</v>
          </cell>
          <cell r="FN218">
            <v>0</v>
          </cell>
          <cell r="FO218">
            <v>0</v>
          </cell>
          <cell r="FP218">
            <v>0</v>
          </cell>
          <cell r="FQ218">
            <v>0</v>
          </cell>
          <cell r="FR218">
            <v>0</v>
          </cell>
          <cell r="FS218">
            <v>0</v>
          </cell>
          <cell r="FT218">
            <v>0</v>
          </cell>
          <cell r="FU218">
            <v>0</v>
          </cell>
          <cell r="FV218">
            <v>0</v>
          </cell>
          <cell r="FW218">
            <v>0</v>
          </cell>
          <cell r="FX218">
            <v>0</v>
          </cell>
          <cell r="FY218">
            <v>0</v>
          </cell>
          <cell r="FZ218">
            <v>0</v>
          </cell>
          <cell r="GA218">
            <v>0</v>
          </cell>
          <cell r="GB218">
            <v>0</v>
          </cell>
        </row>
        <row r="219">
          <cell r="V219" t="str">
            <v>PRE PROD</v>
          </cell>
          <cell r="W219">
            <v>30</v>
          </cell>
          <cell r="X219">
            <v>112500</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cell r="AR219" t="str">
            <v/>
          </cell>
          <cell r="AS219" t="str">
            <v/>
          </cell>
          <cell r="AT219" t="str">
            <v/>
          </cell>
          <cell r="AU219" t="str">
            <v/>
          </cell>
          <cell r="AV219" t="str">
            <v/>
          </cell>
          <cell r="AW219" t="str">
            <v/>
          </cell>
          <cell r="AX219" t="str">
            <v/>
          </cell>
          <cell r="AY219" t="str">
            <v/>
          </cell>
          <cell r="AZ219" t="str">
            <v/>
          </cell>
          <cell r="BA219" t="str">
            <v/>
          </cell>
          <cell r="BB219" t="str">
            <v/>
          </cell>
          <cell r="BC219" t="str">
            <v/>
          </cell>
          <cell r="BD219" t="str">
            <v/>
          </cell>
          <cell r="BE219" t="str">
            <v/>
          </cell>
          <cell r="BF219" t="str">
            <v/>
          </cell>
          <cell r="BG219" t="str">
            <v/>
          </cell>
          <cell r="BH219" t="str">
            <v/>
          </cell>
          <cell r="BI219" t="str">
            <v/>
          </cell>
          <cell r="BJ219" t="str">
            <v/>
          </cell>
          <cell r="BK219" t="str">
            <v/>
          </cell>
          <cell r="BL219" t="str">
            <v/>
          </cell>
          <cell r="BM219" t="str">
            <v/>
          </cell>
          <cell r="BN219" t="str">
            <v/>
          </cell>
          <cell r="BO219" t="str">
            <v/>
          </cell>
          <cell r="BP219" t="str">
            <v/>
          </cell>
          <cell r="BQ219" t="str">
            <v/>
          </cell>
          <cell r="BR219" t="str">
            <v/>
          </cell>
          <cell r="BS219" t="str">
            <v/>
          </cell>
          <cell r="BT219" t="str">
            <v/>
          </cell>
          <cell r="BU219" t="str">
            <v/>
          </cell>
          <cell r="BV219" t="str">
            <v/>
          </cell>
          <cell r="BW219" t="str">
            <v/>
          </cell>
          <cell r="BX219">
            <v>3750</v>
          </cell>
          <cell r="BY219">
            <v>7500</v>
          </cell>
          <cell r="BZ219">
            <v>11250</v>
          </cell>
          <cell r="CA219">
            <v>15000</v>
          </cell>
          <cell r="CB219">
            <v>15000</v>
          </cell>
          <cell r="CC219">
            <v>15000</v>
          </cell>
          <cell r="CD219">
            <v>15000</v>
          </cell>
          <cell r="CE219">
            <v>15000</v>
          </cell>
          <cell r="CF219">
            <v>15000</v>
          </cell>
          <cell r="CG219" t="str">
            <v/>
          </cell>
          <cell r="CH219" t="str">
            <v/>
          </cell>
          <cell r="CI219" t="str">
            <v/>
          </cell>
          <cell r="CJ219" t="str">
            <v/>
          </cell>
          <cell r="CK219" t="str">
            <v/>
          </cell>
          <cell r="CL219" t="str">
            <v/>
          </cell>
          <cell r="CM219" t="str">
            <v/>
          </cell>
          <cell r="CN219" t="str">
            <v/>
          </cell>
          <cell r="CO219" t="str">
            <v/>
          </cell>
          <cell r="CP219" t="str">
            <v/>
          </cell>
          <cell r="CQ219" t="str">
            <v/>
          </cell>
          <cell r="CR219" t="str">
            <v/>
          </cell>
          <cell r="CS219" t="str">
            <v/>
          </cell>
          <cell r="CT219" t="str">
            <v/>
          </cell>
          <cell r="CU219" t="str">
            <v/>
          </cell>
          <cell r="CV219" t="str">
            <v/>
          </cell>
          <cell r="CW219" t="str">
            <v/>
          </cell>
          <cell r="CX219" t="str">
            <v/>
          </cell>
          <cell r="CY219" t="str">
            <v/>
          </cell>
          <cell r="CZ219" t="str">
            <v/>
          </cell>
          <cell r="DA219" t="str">
            <v/>
          </cell>
          <cell r="DB219" t="str">
            <v/>
          </cell>
          <cell r="DC219" t="str">
            <v/>
          </cell>
          <cell r="DD219" t="str">
            <v/>
          </cell>
          <cell r="DE219" t="str">
            <v/>
          </cell>
          <cell r="DF219" t="str">
            <v/>
          </cell>
          <cell r="DG219" t="str">
            <v/>
          </cell>
          <cell r="DH219" t="str">
            <v/>
          </cell>
          <cell r="DI219" t="str">
            <v/>
          </cell>
          <cell r="DJ219" t="str">
            <v/>
          </cell>
          <cell r="DK219" t="str">
            <v/>
          </cell>
          <cell r="DL219" t="str">
            <v/>
          </cell>
          <cell r="DM219" t="str">
            <v/>
          </cell>
          <cell r="DN219" t="str">
            <v/>
          </cell>
          <cell r="DO219" t="str">
            <v/>
          </cell>
          <cell r="DP219" t="str">
            <v/>
          </cell>
          <cell r="DQ219" t="str">
            <v/>
          </cell>
          <cell r="DR219" t="str">
            <v/>
          </cell>
          <cell r="DS219" t="str">
            <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J219" t="str">
            <v/>
          </cell>
          <cell r="EK219" t="str">
            <v/>
          </cell>
          <cell r="EL219" t="str">
            <v/>
          </cell>
          <cell r="EM219" t="str">
            <v/>
          </cell>
          <cell r="EN219" t="str">
            <v/>
          </cell>
          <cell r="EO219" t="str">
            <v/>
          </cell>
          <cell r="EP219" t="str">
            <v/>
          </cell>
          <cell r="EQ219" t="str">
            <v/>
          </cell>
          <cell r="ER219" t="str">
            <v/>
          </cell>
          <cell r="ES219" t="str">
            <v/>
          </cell>
          <cell r="ET219" t="str">
            <v/>
          </cell>
          <cell r="EU219" t="str">
            <v/>
          </cell>
          <cell r="EV219" t="str">
            <v/>
          </cell>
          <cell r="EW219" t="str">
            <v/>
          </cell>
          <cell r="EX219" t="str">
            <v/>
          </cell>
          <cell r="EY219" t="str">
            <v/>
          </cell>
          <cell r="EZ219" t="str">
            <v/>
          </cell>
          <cell r="FA219" t="str">
            <v/>
          </cell>
          <cell r="FB219" t="str">
            <v/>
          </cell>
          <cell r="FC219" t="str">
            <v/>
          </cell>
          <cell r="FD219" t="str">
            <v/>
          </cell>
          <cell r="FE219" t="str">
            <v/>
          </cell>
          <cell r="FF219" t="str">
            <v/>
          </cell>
          <cell r="FG219" t="str">
            <v/>
          </cell>
          <cell r="FH219" t="str">
            <v/>
          </cell>
          <cell r="FI219" t="str">
            <v/>
          </cell>
          <cell r="FJ219">
            <v>0</v>
          </cell>
          <cell r="FK219">
            <v>0</v>
          </cell>
          <cell r="FL219">
            <v>0</v>
          </cell>
          <cell r="FM219">
            <v>0</v>
          </cell>
          <cell r="FN219">
            <v>0</v>
          </cell>
          <cell r="FO219">
            <v>0</v>
          </cell>
          <cell r="FP219">
            <v>0</v>
          </cell>
          <cell r="FQ219">
            <v>0</v>
          </cell>
          <cell r="FR219">
            <v>0</v>
          </cell>
          <cell r="FS219">
            <v>0</v>
          </cell>
          <cell r="FT219">
            <v>0</v>
          </cell>
          <cell r="FU219">
            <v>0</v>
          </cell>
          <cell r="FV219">
            <v>0</v>
          </cell>
          <cell r="FW219">
            <v>0</v>
          </cell>
          <cell r="FX219">
            <v>0</v>
          </cell>
          <cell r="FY219">
            <v>0</v>
          </cell>
          <cell r="FZ219">
            <v>0</v>
          </cell>
          <cell r="GA219">
            <v>0</v>
          </cell>
          <cell r="GB219">
            <v>0</v>
          </cell>
        </row>
        <row r="220">
          <cell r="V220" t="str">
            <v>PRODUCTION</v>
          </cell>
          <cell r="W220">
            <v>150</v>
          </cell>
          <cell r="X220">
            <v>487500</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cell r="AR220" t="str">
            <v/>
          </cell>
          <cell r="AS220" t="str">
            <v/>
          </cell>
          <cell r="AT220" t="str">
            <v/>
          </cell>
          <cell r="AU220" t="str">
            <v/>
          </cell>
          <cell r="AV220" t="str">
            <v/>
          </cell>
          <cell r="AW220" t="str">
            <v/>
          </cell>
          <cell r="AX220" t="str">
            <v/>
          </cell>
          <cell r="AY220" t="str">
            <v/>
          </cell>
          <cell r="AZ220" t="str">
            <v/>
          </cell>
          <cell r="BA220" t="str">
            <v/>
          </cell>
          <cell r="BB220" t="str">
            <v/>
          </cell>
          <cell r="BC220" t="str">
            <v/>
          </cell>
          <cell r="BD220" t="str">
            <v/>
          </cell>
          <cell r="BE220" t="str">
            <v/>
          </cell>
          <cell r="BF220" t="str">
            <v/>
          </cell>
          <cell r="BG220" t="str">
            <v/>
          </cell>
          <cell r="BH220" t="str">
            <v/>
          </cell>
          <cell r="BI220" t="str">
            <v/>
          </cell>
          <cell r="BJ220" t="str">
            <v/>
          </cell>
          <cell r="BK220" t="str">
            <v/>
          </cell>
          <cell r="BL220" t="str">
            <v/>
          </cell>
          <cell r="BM220" t="str">
            <v/>
          </cell>
          <cell r="BN220" t="str">
            <v/>
          </cell>
          <cell r="BO220" t="str">
            <v/>
          </cell>
          <cell r="BP220" t="str">
            <v/>
          </cell>
          <cell r="BQ220" t="str">
            <v/>
          </cell>
          <cell r="BR220" t="str">
            <v/>
          </cell>
          <cell r="BS220" t="str">
            <v/>
          </cell>
          <cell r="BT220" t="str">
            <v/>
          </cell>
          <cell r="BU220" t="str">
            <v/>
          </cell>
          <cell r="BV220" t="str">
            <v/>
          </cell>
          <cell r="BW220" t="str">
            <v/>
          </cell>
          <cell r="BX220" t="str">
            <v/>
          </cell>
          <cell r="BY220" t="str">
            <v/>
          </cell>
          <cell r="BZ220" t="str">
            <v/>
          </cell>
          <cell r="CA220" t="str">
            <v/>
          </cell>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t="str">
            <v/>
          </cell>
          <cell r="CN220" t="str">
            <v/>
          </cell>
          <cell r="CO220" t="str">
            <v/>
          </cell>
          <cell r="CP220" t="str">
            <v/>
          </cell>
          <cell r="CQ220" t="str">
            <v/>
          </cell>
          <cell r="CR220" t="str">
            <v/>
          </cell>
          <cell r="CS220" t="str">
            <v/>
          </cell>
          <cell r="CT220" t="str">
            <v/>
          </cell>
          <cell r="CU220" t="str">
            <v/>
          </cell>
          <cell r="CV220" t="str">
            <v/>
          </cell>
          <cell r="CW220" t="str">
            <v/>
          </cell>
          <cell r="CX220" t="str">
            <v/>
          </cell>
          <cell r="CY220" t="str">
            <v/>
          </cell>
          <cell r="CZ220" t="str">
            <v/>
          </cell>
          <cell r="DA220" t="str">
            <v/>
          </cell>
          <cell r="DB220" t="str">
            <v/>
          </cell>
          <cell r="DC220" t="str">
            <v/>
          </cell>
          <cell r="DD220" t="str">
            <v/>
          </cell>
          <cell r="DE220" t="str">
            <v/>
          </cell>
          <cell r="DF220" t="str">
            <v/>
          </cell>
          <cell r="DG220" t="str">
            <v/>
          </cell>
          <cell r="DH220" t="str">
            <v/>
          </cell>
          <cell r="DI220" t="str">
            <v/>
          </cell>
          <cell r="DJ220" t="str">
            <v/>
          </cell>
          <cell r="DK220" t="str">
            <v/>
          </cell>
          <cell r="DL220" t="str">
            <v/>
          </cell>
          <cell r="DM220" t="str">
            <v/>
          </cell>
          <cell r="DN220" t="str">
            <v/>
          </cell>
          <cell r="DO220" t="str">
            <v/>
          </cell>
          <cell r="DP220" t="str">
            <v/>
          </cell>
          <cell r="DQ220" t="str">
            <v/>
          </cell>
          <cell r="DR220" t="str">
            <v/>
          </cell>
          <cell r="DS220" t="str">
            <v/>
          </cell>
          <cell r="DT220" t="str">
            <v/>
          </cell>
          <cell r="DU220" t="str">
            <v/>
          </cell>
          <cell r="DV220" t="str">
            <v/>
          </cell>
          <cell r="DW220" t="str">
            <v/>
          </cell>
          <cell r="DX220" t="str">
            <v/>
          </cell>
          <cell r="DY220" t="str">
            <v/>
          </cell>
          <cell r="DZ220" t="str">
            <v/>
          </cell>
          <cell r="EA220" t="str">
            <v/>
          </cell>
          <cell r="EB220" t="str">
            <v/>
          </cell>
          <cell r="EC220" t="str">
            <v/>
          </cell>
          <cell r="ED220" t="str">
            <v/>
          </cell>
          <cell r="EE220" t="str">
            <v/>
          </cell>
          <cell r="EF220" t="str">
            <v/>
          </cell>
          <cell r="EG220" t="str">
            <v/>
          </cell>
          <cell r="EH220" t="str">
            <v/>
          </cell>
          <cell r="EI220" t="str">
            <v/>
          </cell>
          <cell r="EJ220" t="str">
            <v/>
          </cell>
          <cell r="EK220" t="str">
            <v/>
          </cell>
          <cell r="EL220" t="str">
            <v/>
          </cell>
          <cell r="EM220" t="str">
            <v/>
          </cell>
          <cell r="EN220" t="str">
            <v/>
          </cell>
          <cell r="EO220" t="str">
            <v/>
          </cell>
          <cell r="EP220" t="str">
            <v/>
          </cell>
          <cell r="EQ220" t="str">
            <v/>
          </cell>
          <cell r="ER220" t="str">
            <v/>
          </cell>
          <cell r="ES220" t="str">
            <v/>
          </cell>
          <cell r="ET220" t="str">
            <v/>
          </cell>
          <cell r="EU220" t="str">
            <v/>
          </cell>
          <cell r="EV220" t="str">
            <v/>
          </cell>
          <cell r="EW220" t="str">
            <v/>
          </cell>
          <cell r="EX220" t="str">
            <v/>
          </cell>
          <cell r="EY220" t="str">
            <v/>
          </cell>
          <cell r="EZ220" t="str">
            <v/>
          </cell>
          <cell r="FA220" t="str">
            <v/>
          </cell>
          <cell r="FB220" t="str">
            <v/>
          </cell>
          <cell r="FC220" t="str">
            <v/>
          </cell>
          <cell r="FD220" t="str">
            <v/>
          </cell>
          <cell r="FE220" t="str">
            <v/>
          </cell>
          <cell r="FF220" t="str">
            <v/>
          </cell>
          <cell r="FG220" t="str">
            <v/>
          </cell>
          <cell r="FH220" t="str">
            <v/>
          </cell>
          <cell r="FI220" t="str">
            <v/>
          </cell>
          <cell r="FJ220">
            <v>0</v>
          </cell>
          <cell r="FK220">
            <v>0</v>
          </cell>
          <cell r="FL220">
            <v>0</v>
          </cell>
          <cell r="FM220">
            <v>0</v>
          </cell>
          <cell r="FN220">
            <v>0</v>
          </cell>
          <cell r="FO220">
            <v>0</v>
          </cell>
          <cell r="FP220">
            <v>0</v>
          </cell>
          <cell r="FQ220">
            <v>0</v>
          </cell>
          <cell r="FR220">
            <v>0</v>
          </cell>
          <cell r="FS220">
            <v>0</v>
          </cell>
          <cell r="FT220">
            <v>0</v>
          </cell>
          <cell r="FU220">
            <v>0</v>
          </cell>
          <cell r="FV220">
            <v>0</v>
          </cell>
          <cell r="FW220">
            <v>0</v>
          </cell>
          <cell r="FX220">
            <v>0</v>
          </cell>
          <cell r="FY220">
            <v>0</v>
          </cell>
          <cell r="FZ220">
            <v>0</v>
          </cell>
          <cell r="GA220">
            <v>0</v>
          </cell>
          <cell r="GB220">
            <v>0</v>
          </cell>
        </row>
        <row r="221">
          <cell r="V221" t="str">
            <v>PRODUCTION</v>
          </cell>
          <cell r="W221">
            <v>150</v>
          </cell>
          <cell r="X221">
            <v>487500</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cell r="AR221" t="str">
            <v/>
          </cell>
          <cell r="AS221" t="str">
            <v/>
          </cell>
          <cell r="AT221" t="str">
            <v/>
          </cell>
          <cell r="AU221" t="str">
            <v/>
          </cell>
          <cell r="AV221" t="str">
            <v/>
          </cell>
          <cell r="AW221" t="str">
            <v/>
          </cell>
          <cell r="AX221" t="str">
            <v/>
          </cell>
          <cell r="AY221" t="str">
            <v/>
          </cell>
          <cell r="AZ221" t="str">
            <v/>
          </cell>
          <cell r="BA221" t="str">
            <v/>
          </cell>
          <cell r="BB221" t="str">
            <v/>
          </cell>
          <cell r="BC221" t="str">
            <v/>
          </cell>
          <cell r="BD221" t="str">
            <v/>
          </cell>
          <cell r="BE221" t="str">
            <v/>
          </cell>
          <cell r="BF221" t="str">
            <v/>
          </cell>
          <cell r="BG221" t="str">
            <v/>
          </cell>
          <cell r="BH221" t="str">
            <v/>
          </cell>
          <cell r="BI221" t="str">
            <v/>
          </cell>
          <cell r="BJ221" t="str">
            <v/>
          </cell>
          <cell r="BK221" t="str">
            <v/>
          </cell>
          <cell r="BL221" t="str">
            <v/>
          </cell>
          <cell r="BM221" t="str">
            <v/>
          </cell>
          <cell r="BN221" t="str">
            <v/>
          </cell>
          <cell r="BO221" t="str">
            <v/>
          </cell>
          <cell r="BP221" t="str">
            <v/>
          </cell>
          <cell r="BQ221" t="str">
            <v/>
          </cell>
          <cell r="BR221" t="str">
            <v/>
          </cell>
          <cell r="BS221" t="str">
            <v/>
          </cell>
          <cell r="BT221" t="str">
            <v/>
          </cell>
          <cell r="BU221" t="str">
            <v/>
          </cell>
          <cell r="BV221" t="str">
            <v/>
          </cell>
          <cell r="BW221" t="str">
            <v/>
          </cell>
          <cell r="BX221" t="str">
            <v/>
          </cell>
          <cell r="BY221" t="str">
            <v/>
          </cell>
          <cell r="BZ221" t="str">
            <v/>
          </cell>
          <cell r="CA221" t="str">
            <v/>
          </cell>
          <cell r="CB221">
            <v>0</v>
          </cell>
          <cell r="CC221">
            <v>0</v>
          </cell>
          <cell r="CD221">
            <v>0</v>
          </cell>
          <cell r="CE221">
            <v>18750</v>
          </cell>
          <cell r="CF221">
            <v>37500</v>
          </cell>
          <cell r="CG221">
            <v>56250</v>
          </cell>
          <cell r="CH221">
            <v>75000</v>
          </cell>
          <cell r="CI221">
            <v>75000</v>
          </cell>
          <cell r="CJ221">
            <v>75000</v>
          </cell>
          <cell r="CK221">
            <v>75000</v>
          </cell>
          <cell r="CL221">
            <v>75000</v>
          </cell>
          <cell r="CM221" t="str">
            <v/>
          </cell>
          <cell r="CN221" t="str">
            <v/>
          </cell>
          <cell r="CO221" t="str">
            <v/>
          </cell>
          <cell r="CP221" t="str">
            <v/>
          </cell>
          <cell r="CQ221" t="str">
            <v/>
          </cell>
          <cell r="CR221" t="str">
            <v/>
          </cell>
          <cell r="CS221" t="str">
            <v/>
          </cell>
          <cell r="CT221" t="str">
            <v/>
          </cell>
          <cell r="CU221" t="str">
            <v/>
          </cell>
          <cell r="CV221" t="str">
            <v/>
          </cell>
          <cell r="CW221" t="str">
            <v/>
          </cell>
          <cell r="CX221" t="str">
            <v/>
          </cell>
          <cell r="CY221" t="str">
            <v/>
          </cell>
          <cell r="CZ221" t="str">
            <v/>
          </cell>
          <cell r="DA221" t="str">
            <v/>
          </cell>
          <cell r="DB221" t="str">
            <v/>
          </cell>
          <cell r="DC221" t="str">
            <v/>
          </cell>
          <cell r="DD221" t="str">
            <v/>
          </cell>
          <cell r="DE221" t="str">
            <v/>
          </cell>
          <cell r="DF221" t="str">
            <v/>
          </cell>
          <cell r="DG221" t="str">
            <v/>
          </cell>
          <cell r="DH221" t="str">
            <v/>
          </cell>
          <cell r="DI221" t="str">
            <v/>
          </cell>
          <cell r="DJ221" t="str">
            <v/>
          </cell>
          <cell r="DK221" t="str">
            <v/>
          </cell>
          <cell r="DL221" t="str">
            <v/>
          </cell>
          <cell r="DM221" t="str">
            <v/>
          </cell>
          <cell r="DN221" t="str">
            <v/>
          </cell>
          <cell r="DO221" t="str">
            <v/>
          </cell>
          <cell r="DP221" t="str">
            <v/>
          </cell>
          <cell r="DQ221" t="str">
            <v/>
          </cell>
          <cell r="DR221" t="str">
            <v/>
          </cell>
          <cell r="DS221" t="str">
            <v/>
          </cell>
          <cell r="DT221" t="str">
            <v/>
          </cell>
          <cell r="DU221" t="str">
            <v/>
          </cell>
          <cell r="DV221" t="str">
            <v/>
          </cell>
          <cell r="DW221" t="str">
            <v/>
          </cell>
          <cell r="DX221" t="str">
            <v/>
          </cell>
          <cell r="DY221" t="str">
            <v/>
          </cell>
          <cell r="DZ221" t="str">
            <v/>
          </cell>
          <cell r="EA221" t="str">
            <v/>
          </cell>
          <cell r="EB221" t="str">
            <v/>
          </cell>
          <cell r="EC221" t="str">
            <v/>
          </cell>
          <cell r="ED221" t="str">
            <v/>
          </cell>
          <cell r="EE221" t="str">
            <v/>
          </cell>
          <cell r="EF221" t="str">
            <v/>
          </cell>
          <cell r="EG221" t="str">
            <v/>
          </cell>
          <cell r="EH221" t="str">
            <v/>
          </cell>
          <cell r="EI221" t="str">
            <v/>
          </cell>
          <cell r="EJ221" t="str">
            <v/>
          </cell>
          <cell r="EK221" t="str">
            <v/>
          </cell>
          <cell r="EL221" t="str">
            <v/>
          </cell>
          <cell r="EM221" t="str">
            <v/>
          </cell>
          <cell r="EN221" t="str">
            <v/>
          </cell>
          <cell r="EO221" t="str">
            <v/>
          </cell>
          <cell r="EP221" t="str">
            <v/>
          </cell>
          <cell r="EQ221" t="str">
            <v/>
          </cell>
          <cell r="ER221" t="str">
            <v/>
          </cell>
          <cell r="ES221" t="str">
            <v/>
          </cell>
          <cell r="ET221" t="str">
            <v/>
          </cell>
          <cell r="EU221" t="str">
            <v/>
          </cell>
          <cell r="EV221" t="str">
            <v/>
          </cell>
          <cell r="EW221" t="str">
            <v/>
          </cell>
          <cell r="EX221" t="str">
            <v/>
          </cell>
          <cell r="EY221" t="str">
            <v/>
          </cell>
          <cell r="EZ221" t="str">
            <v/>
          </cell>
          <cell r="FA221" t="str">
            <v/>
          </cell>
          <cell r="FB221" t="str">
            <v/>
          </cell>
          <cell r="FC221" t="str">
            <v/>
          </cell>
          <cell r="FD221" t="str">
            <v/>
          </cell>
          <cell r="FE221" t="str">
            <v/>
          </cell>
          <cell r="FF221" t="str">
            <v/>
          </cell>
          <cell r="FG221" t="str">
            <v/>
          </cell>
          <cell r="FH221" t="str">
            <v/>
          </cell>
          <cell r="FI221" t="str">
            <v/>
          </cell>
          <cell r="FJ221">
            <v>0</v>
          </cell>
          <cell r="FK221">
            <v>0</v>
          </cell>
          <cell r="FL221">
            <v>0</v>
          </cell>
          <cell r="FM221">
            <v>0</v>
          </cell>
          <cell r="FN221">
            <v>0</v>
          </cell>
          <cell r="FO221">
            <v>0</v>
          </cell>
          <cell r="FP221">
            <v>0</v>
          </cell>
          <cell r="FQ221">
            <v>0</v>
          </cell>
          <cell r="FR221">
            <v>0</v>
          </cell>
          <cell r="FS221">
            <v>0</v>
          </cell>
          <cell r="FT221">
            <v>0</v>
          </cell>
          <cell r="FU221">
            <v>0</v>
          </cell>
          <cell r="FV221">
            <v>0</v>
          </cell>
          <cell r="FW221">
            <v>0</v>
          </cell>
          <cell r="FX221">
            <v>0</v>
          </cell>
          <cell r="FY221">
            <v>0</v>
          </cell>
          <cell r="FZ221">
            <v>0</v>
          </cell>
          <cell r="GA221">
            <v>0</v>
          </cell>
          <cell r="GB221">
            <v>0</v>
          </cell>
        </row>
        <row r="222">
          <cell r="V222" t="str">
            <v>INK &amp; PAINT</v>
          </cell>
          <cell r="W222">
            <v>8</v>
          </cell>
          <cell r="X222">
            <v>26000</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cell r="AR222" t="str">
            <v/>
          </cell>
          <cell r="AS222" t="str">
            <v/>
          </cell>
          <cell r="AT222" t="str">
            <v/>
          </cell>
          <cell r="AU222" t="str">
            <v/>
          </cell>
          <cell r="AV222" t="str">
            <v/>
          </cell>
          <cell r="AW222" t="str">
            <v/>
          </cell>
          <cell r="AX222" t="str">
            <v/>
          </cell>
          <cell r="AY222" t="str">
            <v/>
          </cell>
          <cell r="AZ222" t="str">
            <v/>
          </cell>
          <cell r="BA222" t="str">
            <v/>
          </cell>
          <cell r="BB222" t="str">
            <v/>
          </cell>
          <cell r="BC222" t="str">
            <v/>
          </cell>
          <cell r="BD222" t="str">
            <v/>
          </cell>
          <cell r="BE222" t="str">
            <v/>
          </cell>
          <cell r="BF222" t="str">
            <v/>
          </cell>
          <cell r="BG222" t="str">
            <v/>
          </cell>
          <cell r="BH222" t="str">
            <v/>
          </cell>
          <cell r="BI222" t="str">
            <v/>
          </cell>
          <cell r="BJ222" t="str">
            <v/>
          </cell>
          <cell r="BK222" t="str">
            <v/>
          </cell>
          <cell r="BL222" t="str">
            <v/>
          </cell>
          <cell r="BM222" t="str">
            <v/>
          </cell>
          <cell r="BN222" t="str">
            <v/>
          </cell>
          <cell r="BO222" t="str">
            <v/>
          </cell>
          <cell r="BP222" t="str">
            <v/>
          </cell>
          <cell r="BQ222" t="str">
            <v/>
          </cell>
          <cell r="BR222" t="str">
            <v/>
          </cell>
          <cell r="BS222" t="str">
            <v/>
          </cell>
          <cell r="BT222" t="str">
            <v/>
          </cell>
          <cell r="BU222" t="str">
            <v/>
          </cell>
          <cell r="BV222" t="str">
            <v/>
          </cell>
          <cell r="BW222" t="str">
            <v/>
          </cell>
          <cell r="BX222" t="str">
            <v/>
          </cell>
          <cell r="BY222" t="str">
            <v/>
          </cell>
          <cell r="BZ222" t="str">
            <v/>
          </cell>
          <cell r="CA222" t="str">
            <v/>
          </cell>
          <cell r="CB222" t="str">
            <v/>
          </cell>
          <cell r="CC222" t="str">
            <v/>
          </cell>
          <cell r="CD222" t="str">
            <v/>
          </cell>
          <cell r="CE222" t="str">
            <v/>
          </cell>
          <cell r="CF222" t="str">
            <v/>
          </cell>
          <cell r="CG222">
            <v>35961</v>
          </cell>
          <cell r="CH222">
            <v>35968</v>
          </cell>
          <cell r="CI222">
            <v>35975</v>
          </cell>
          <cell r="CJ222">
            <v>35982</v>
          </cell>
          <cell r="CK222">
            <v>35989</v>
          </cell>
          <cell r="CL222">
            <v>35996</v>
          </cell>
          <cell r="CM222">
            <v>36003</v>
          </cell>
          <cell r="CN222">
            <v>36010</v>
          </cell>
          <cell r="CO222" t="str">
            <v/>
          </cell>
          <cell r="CP222" t="str">
            <v/>
          </cell>
          <cell r="CQ222" t="str">
            <v/>
          </cell>
          <cell r="CR222" t="str">
            <v/>
          </cell>
          <cell r="CS222" t="str">
            <v/>
          </cell>
          <cell r="CT222" t="str">
            <v/>
          </cell>
          <cell r="CU222" t="str">
            <v/>
          </cell>
          <cell r="CV222" t="str">
            <v/>
          </cell>
          <cell r="CW222" t="str">
            <v/>
          </cell>
          <cell r="CX222" t="str">
            <v/>
          </cell>
          <cell r="CY222" t="str">
            <v/>
          </cell>
          <cell r="CZ222" t="str">
            <v/>
          </cell>
          <cell r="DA222" t="str">
            <v/>
          </cell>
          <cell r="DB222" t="str">
            <v/>
          </cell>
          <cell r="DC222" t="str">
            <v/>
          </cell>
          <cell r="DD222" t="str">
            <v/>
          </cell>
          <cell r="DE222" t="str">
            <v/>
          </cell>
          <cell r="DF222" t="str">
            <v/>
          </cell>
          <cell r="DG222" t="str">
            <v/>
          </cell>
          <cell r="DH222" t="str">
            <v/>
          </cell>
          <cell r="DI222" t="str">
            <v/>
          </cell>
          <cell r="DJ222" t="str">
            <v/>
          </cell>
          <cell r="DK222" t="str">
            <v/>
          </cell>
          <cell r="DL222" t="str">
            <v/>
          </cell>
          <cell r="DM222" t="str">
            <v/>
          </cell>
          <cell r="DN222" t="str">
            <v/>
          </cell>
          <cell r="DO222" t="str">
            <v/>
          </cell>
          <cell r="DP222" t="str">
            <v/>
          </cell>
          <cell r="DQ222" t="str">
            <v/>
          </cell>
          <cell r="DR222" t="str">
            <v/>
          </cell>
          <cell r="DS222" t="str">
            <v/>
          </cell>
          <cell r="DT222" t="str">
            <v/>
          </cell>
          <cell r="DU222" t="str">
            <v/>
          </cell>
          <cell r="DV222" t="str">
            <v/>
          </cell>
          <cell r="DW222" t="str">
            <v/>
          </cell>
          <cell r="DX222" t="str">
            <v/>
          </cell>
          <cell r="DY222" t="str">
            <v/>
          </cell>
          <cell r="DZ222" t="str">
            <v/>
          </cell>
          <cell r="EA222" t="str">
            <v/>
          </cell>
          <cell r="EB222" t="str">
            <v/>
          </cell>
          <cell r="EC222" t="str">
            <v/>
          </cell>
          <cell r="ED222" t="str">
            <v/>
          </cell>
          <cell r="EE222" t="str">
            <v/>
          </cell>
          <cell r="EF222" t="str">
            <v/>
          </cell>
          <cell r="EG222" t="str">
            <v/>
          </cell>
          <cell r="EH222" t="str">
            <v/>
          </cell>
          <cell r="EI222" t="str">
            <v/>
          </cell>
          <cell r="EJ222" t="str">
            <v/>
          </cell>
          <cell r="EK222" t="str">
            <v/>
          </cell>
          <cell r="EL222" t="str">
            <v/>
          </cell>
          <cell r="EM222" t="str">
            <v/>
          </cell>
          <cell r="EN222" t="str">
            <v/>
          </cell>
          <cell r="EO222" t="str">
            <v/>
          </cell>
          <cell r="EP222" t="str">
            <v/>
          </cell>
          <cell r="EQ222" t="str">
            <v/>
          </cell>
          <cell r="ER222" t="str">
            <v/>
          </cell>
          <cell r="ES222" t="str">
            <v/>
          </cell>
          <cell r="ET222" t="str">
            <v/>
          </cell>
          <cell r="EU222" t="str">
            <v/>
          </cell>
          <cell r="EV222" t="str">
            <v/>
          </cell>
          <cell r="EW222" t="str">
            <v/>
          </cell>
          <cell r="EX222" t="str">
            <v/>
          </cell>
          <cell r="EY222" t="str">
            <v/>
          </cell>
          <cell r="EZ222" t="str">
            <v/>
          </cell>
          <cell r="FA222" t="str">
            <v/>
          </cell>
          <cell r="FB222" t="str">
            <v/>
          </cell>
          <cell r="FC222" t="str">
            <v/>
          </cell>
          <cell r="FD222" t="str">
            <v/>
          </cell>
          <cell r="FE222" t="str">
            <v/>
          </cell>
          <cell r="FF222" t="str">
            <v/>
          </cell>
          <cell r="FG222" t="str">
            <v/>
          </cell>
          <cell r="FH222" t="str">
            <v/>
          </cell>
          <cell r="FI222" t="str">
            <v/>
          </cell>
          <cell r="FJ222">
            <v>0</v>
          </cell>
          <cell r="FK222">
            <v>0</v>
          </cell>
          <cell r="FL222">
            <v>0</v>
          </cell>
          <cell r="FM222">
            <v>0</v>
          </cell>
          <cell r="FN222">
            <v>0</v>
          </cell>
          <cell r="FO222">
            <v>0</v>
          </cell>
          <cell r="FP222">
            <v>0</v>
          </cell>
          <cell r="FQ222">
            <v>0</v>
          </cell>
          <cell r="FR222">
            <v>0</v>
          </cell>
          <cell r="FS222">
            <v>0</v>
          </cell>
          <cell r="FT222">
            <v>0</v>
          </cell>
          <cell r="FU222">
            <v>0</v>
          </cell>
          <cell r="FV222">
            <v>0</v>
          </cell>
          <cell r="FW222">
            <v>0</v>
          </cell>
          <cell r="FX222">
            <v>0</v>
          </cell>
          <cell r="FY222">
            <v>0</v>
          </cell>
          <cell r="FZ222">
            <v>0</v>
          </cell>
          <cell r="GA222">
            <v>0</v>
          </cell>
          <cell r="GB222">
            <v>0</v>
          </cell>
        </row>
        <row r="223">
          <cell r="V223" t="str">
            <v>INK &amp; PAINT</v>
          </cell>
          <cell r="W223">
            <v>8</v>
          </cell>
          <cell r="X223">
            <v>26000</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cell r="AR223" t="str">
            <v/>
          </cell>
          <cell r="AS223" t="str">
            <v/>
          </cell>
          <cell r="AT223" t="str">
            <v/>
          </cell>
          <cell r="AU223" t="str">
            <v/>
          </cell>
          <cell r="AV223" t="str">
            <v/>
          </cell>
          <cell r="AW223" t="str">
            <v/>
          </cell>
          <cell r="AX223" t="str">
            <v/>
          </cell>
          <cell r="AY223" t="str">
            <v/>
          </cell>
          <cell r="AZ223" t="str">
            <v/>
          </cell>
          <cell r="BA223" t="str">
            <v/>
          </cell>
          <cell r="BB223" t="str">
            <v/>
          </cell>
          <cell r="BC223" t="str">
            <v/>
          </cell>
          <cell r="BD223" t="str">
            <v/>
          </cell>
          <cell r="BE223" t="str">
            <v/>
          </cell>
          <cell r="BF223" t="str">
            <v/>
          </cell>
          <cell r="BG223" t="str">
            <v/>
          </cell>
          <cell r="BH223" t="str">
            <v/>
          </cell>
          <cell r="BI223" t="str">
            <v/>
          </cell>
          <cell r="BJ223" t="str">
            <v/>
          </cell>
          <cell r="BK223" t="str">
            <v/>
          </cell>
          <cell r="BL223" t="str">
            <v/>
          </cell>
          <cell r="BM223" t="str">
            <v/>
          </cell>
          <cell r="BN223" t="str">
            <v/>
          </cell>
          <cell r="BO223" t="str">
            <v/>
          </cell>
          <cell r="BP223" t="str">
            <v/>
          </cell>
          <cell r="BQ223" t="str">
            <v/>
          </cell>
          <cell r="BR223" t="str">
            <v/>
          </cell>
          <cell r="BS223" t="str">
            <v/>
          </cell>
          <cell r="BT223" t="str">
            <v/>
          </cell>
          <cell r="BU223" t="str">
            <v/>
          </cell>
          <cell r="BV223" t="str">
            <v/>
          </cell>
          <cell r="BW223" t="str">
            <v/>
          </cell>
          <cell r="BX223" t="str">
            <v/>
          </cell>
          <cell r="BY223" t="str">
            <v/>
          </cell>
          <cell r="BZ223" t="str">
            <v/>
          </cell>
          <cell r="CA223" t="str">
            <v/>
          </cell>
          <cell r="CB223" t="str">
            <v/>
          </cell>
          <cell r="CC223" t="str">
            <v/>
          </cell>
          <cell r="CD223" t="str">
            <v/>
          </cell>
          <cell r="CE223" t="str">
            <v/>
          </cell>
          <cell r="CF223" t="str">
            <v/>
          </cell>
          <cell r="CG223">
            <v>1000</v>
          </cell>
          <cell r="CH223">
            <v>2000</v>
          </cell>
          <cell r="CI223">
            <v>3000</v>
          </cell>
          <cell r="CJ223">
            <v>4000</v>
          </cell>
          <cell r="CK223">
            <v>4000</v>
          </cell>
          <cell r="CL223">
            <v>4000</v>
          </cell>
          <cell r="CM223">
            <v>4000</v>
          </cell>
          <cell r="CN223">
            <v>4000</v>
          </cell>
          <cell r="CO223" t="str">
            <v/>
          </cell>
          <cell r="CP223" t="str">
            <v/>
          </cell>
          <cell r="CQ223" t="str">
            <v/>
          </cell>
          <cell r="CR223" t="str">
            <v/>
          </cell>
          <cell r="CS223" t="str">
            <v/>
          </cell>
          <cell r="CT223" t="str">
            <v/>
          </cell>
          <cell r="CU223" t="str">
            <v/>
          </cell>
          <cell r="CV223" t="str">
            <v/>
          </cell>
          <cell r="CW223" t="str">
            <v/>
          </cell>
          <cell r="CX223" t="str">
            <v/>
          </cell>
          <cell r="CY223" t="str">
            <v/>
          </cell>
          <cell r="CZ223" t="str">
            <v/>
          </cell>
          <cell r="DA223" t="str">
            <v/>
          </cell>
          <cell r="DB223" t="str">
            <v/>
          </cell>
          <cell r="DC223" t="str">
            <v/>
          </cell>
          <cell r="DD223" t="str">
            <v/>
          </cell>
          <cell r="DE223" t="str">
            <v/>
          </cell>
          <cell r="DF223" t="str">
            <v/>
          </cell>
          <cell r="DG223" t="str">
            <v/>
          </cell>
          <cell r="DH223" t="str">
            <v/>
          </cell>
          <cell r="DI223" t="str">
            <v/>
          </cell>
          <cell r="DJ223" t="str">
            <v/>
          </cell>
          <cell r="DK223" t="str">
            <v/>
          </cell>
          <cell r="DL223" t="str">
            <v/>
          </cell>
          <cell r="DM223" t="str">
            <v/>
          </cell>
          <cell r="DN223" t="str">
            <v/>
          </cell>
          <cell r="DO223" t="str">
            <v/>
          </cell>
          <cell r="DP223" t="str">
            <v/>
          </cell>
          <cell r="DQ223" t="str">
            <v/>
          </cell>
          <cell r="DR223" t="str">
            <v/>
          </cell>
          <cell r="DS223" t="str">
            <v/>
          </cell>
          <cell r="DT223" t="str">
            <v/>
          </cell>
          <cell r="DU223" t="str">
            <v/>
          </cell>
          <cell r="DV223" t="str">
            <v/>
          </cell>
          <cell r="DW223" t="str">
            <v/>
          </cell>
          <cell r="DX223" t="str">
            <v/>
          </cell>
          <cell r="DY223" t="str">
            <v/>
          </cell>
          <cell r="DZ223" t="str">
            <v/>
          </cell>
          <cell r="EA223" t="str">
            <v/>
          </cell>
          <cell r="EB223" t="str">
            <v/>
          </cell>
          <cell r="EC223" t="str">
            <v/>
          </cell>
          <cell r="ED223" t="str">
            <v/>
          </cell>
          <cell r="EE223" t="str">
            <v/>
          </cell>
          <cell r="EF223" t="str">
            <v/>
          </cell>
          <cell r="EG223" t="str">
            <v/>
          </cell>
          <cell r="EH223" t="str">
            <v/>
          </cell>
          <cell r="EI223" t="str">
            <v/>
          </cell>
          <cell r="EJ223" t="str">
            <v/>
          </cell>
          <cell r="EK223" t="str">
            <v/>
          </cell>
          <cell r="EL223" t="str">
            <v/>
          </cell>
          <cell r="EM223" t="str">
            <v/>
          </cell>
          <cell r="EN223" t="str">
            <v/>
          </cell>
          <cell r="EO223" t="str">
            <v/>
          </cell>
          <cell r="EP223" t="str">
            <v/>
          </cell>
          <cell r="EQ223" t="str">
            <v/>
          </cell>
          <cell r="ER223" t="str">
            <v/>
          </cell>
          <cell r="ES223" t="str">
            <v/>
          </cell>
          <cell r="ET223" t="str">
            <v/>
          </cell>
          <cell r="EU223" t="str">
            <v/>
          </cell>
          <cell r="EV223" t="str">
            <v/>
          </cell>
          <cell r="EW223" t="str">
            <v/>
          </cell>
          <cell r="EX223" t="str">
            <v/>
          </cell>
          <cell r="EY223" t="str">
            <v/>
          </cell>
          <cell r="EZ223" t="str">
            <v/>
          </cell>
          <cell r="FA223" t="str">
            <v/>
          </cell>
          <cell r="FB223" t="str">
            <v/>
          </cell>
          <cell r="FC223" t="str">
            <v/>
          </cell>
          <cell r="FD223" t="str">
            <v/>
          </cell>
          <cell r="FE223" t="str">
            <v/>
          </cell>
          <cell r="FF223" t="str">
            <v/>
          </cell>
          <cell r="FG223" t="str">
            <v/>
          </cell>
          <cell r="FH223" t="str">
            <v/>
          </cell>
          <cell r="FI223" t="str">
            <v/>
          </cell>
          <cell r="FJ223">
            <v>0</v>
          </cell>
          <cell r="FK223">
            <v>0</v>
          </cell>
          <cell r="FL223">
            <v>0</v>
          </cell>
          <cell r="FM223">
            <v>0</v>
          </cell>
          <cell r="FN223">
            <v>0</v>
          </cell>
          <cell r="FO223">
            <v>0</v>
          </cell>
          <cell r="FP223">
            <v>0</v>
          </cell>
          <cell r="FQ223">
            <v>0</v>
          </cell>
          <cell r="FR223">
            <v>0</v>
          </cell>
          <cell r="FS223">
            <v>0</v>
          </cell>
          <cell r="FT223">
            <v>0</v>
          </cell>
          <cell r="FU223">
            <v>0</v>
          </cell>
          <cell r="FV223">
            <v>0</v>
          </cell>
          <cell r="FW223">
            <v>0</v>
          </cell>
          <cell r="FX223">
            <v>0</v>
          </cell>
          <cell r="FY223">
            <v>0</v>
          </cell>
          <cell r="FZ223">
            <v>0</v>
          </cell>
          <cell r="GA223">
            <v>0</v>
          </cell>
          <cell r="GB223">
            <v>0</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cell r="FJ224">
            <v>0</v>
          </cell>
          <cell r="FK224">
            <v>0</v>
          </cell>
          <cell r="FL224">
            <v>0</v>
          </cell>
          <cell r="FM224">
            <v>0</v>
          </cell>
          <cell r="FN224">
            <v>0</v>
          </cell>
          <cell r="FO224">
            <v>0</v>
          </cell>
          <cell r="FP224">
            <v>0</v>
          </cell>
          <cell r="FQ224">
            <v>0</v>
          </cell>
          <cell r="FR224">
            <v>0</v>
          </cell>
          <cell r="FS224">
            <v>0</v>
          </cell>
          <cell r="FT224">
            <v>0</v>
          </cell>
          <cell r="FU224">
            <v>0</v>
          </cell>
          <cell r="FV224">
            <v>0</v>
          </cell>
          <cell r="FW224">
            <v>0</v>
          </cell>
          <cell r="FX224">
            <v>0</v>
          </cell>
          <cell r="FY224">
            <v>0</v>
          </cell>
          <cell r="FZ224">
            <v>0</v>
          </cell>
          <cell r="GA224">
            <v>0</v>
          </cell>
          <cell r="GB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cell r="FJ225">
            <v>0</v>
          </cell>
          <cell r="FK225">
            <v>0</v>
          </cell>
          <cell r="FL225">
            <v>0</v>
          </cell>
          <cell r="FM225">
            <v>0</v>
          </cell>
          <cell r="FN225">
            <v>0</v>
          </cell>
          <cell r="FO225">
            <v>0</v>
          </cell>
          <cell r="FP225">
            <v>0</v>
          </cell>
          <cell r="FQ225">
            <v>0</v>
          </cell>
          <cell r="FR225">
            <v>0</v>
          </cell>
          <cell r="FS225">
            <v>0</v>
          </cell>
          <cell r="FT225">
            <v>0</v>
          </cell>
          <cell r="FU225">
            <v>0</v>
          </cell>
          <cell r="FV225">
            <v>0</v>
          </cell>
          <cell r="FW225">
            <v>0</v>
          </cell>
          <cell r="FX225">
            <v>0</v>
          </cell>
          <cell r="FY225">
            <v>0</v>
          </cell>
          <cell r="FZ225">
            <v>0</v>
          </cell>
          <cell r="GA225">
            <v>0</v>
          </cell>
          <cell r="GB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cell r="FJ226">
            <v>0</v>
          </cell>
          <cell r="FK226">
            <v>0</v>
          </cell>
          <cell r="FL226">
            <v>0</v>
          </cell>
          <cell r="FM226">
            <v>0</v>
          </cell>
          <cell r="FN226">
            <v>0</v>
          </cell>
          <cell r="FO226">
            <v>0</v>
          </cell>
          <cell r="FP226">
            <v>0</v>
          </cell>
          <cell r="FQ226">
            <v>0</v>
          </cell>
          <cell r="FR226">
            <v>0</v>
          </cell>
          <cell r="FS226">
            <v>0</v>
          </cell>
          <cell r="FT226">
            <v>0</v>
          </cell>
          <cell r="FU226">
            <v>0</v>
          </cell>
          <cell r="FV226">
            <v>0</v>
          </cell>
          <cell r="FW226">
            <v>0</v>
          </cell>
          <cell r="FX226">
            <v>0</v>
          </cell>
          <cell r="FY226">
            <v>0</v>
          </cell>
          <cell r="FZ226">
            <v>0</v>
          </cell>
          <cell r="GA226">
            <v>0</v>
          </cell>
          <cell r="GB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cell r="FJ227">
            <v>0</v>
          </cell>
          <cell r="FK227">
            <v>0</v>
          </cell>
          <cell r="FL227">
            <v>0</v>
          </cell>
          <cell r="FM227">
            <v>0</v>
          </cell>
          <cell r="FN227">
            <v>0</v>
          </cell>
          <cell r="FO227">
            <v>0</v>
          </cell>
          <cell r="FP227">
            <v>0</v>
          </cell>
          <cell r="FQ227">
            <v>0</v>
          </cell>
          <cell r="FR227">
            <v>0</v>
          </cell>
          <cell r="FS227">
            <v>0</v>
          </cell>
          <cell r="FT227">
            <v>0</v>
          </cell>
          <cell r="FU227">
            <v>0</v>
          </cell>
          <cell r="FV227">
            <v>0</v>
          </cell>
          <cell r="FW227">
            <v>0</v>
          </cell>
          <cell r="FX227">
            <v>0</v>
          </cell>
          <cell r="FY227">
            <v>0</v>
          </cell>
          <cell r="FZ227">
            <v>0</v>
          </cell>
        </row>
        <row r="228">
          <cell r="V228" t="str">
            <v>PROJECTED RTM</v>
          </cell>
          <cell r="X228">
            <v>36092.220141999998</v>
          </cell>
          <cell r="Y228">
            <v>119</v>
          </cell>
          <cell r="Z228">
            <v>43.220141999999996</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cell r="AR228" t="str">
            <v/>
          </cell>
          <cell r="AS228" t="str">
            <v/>
          </cell>
          <cell r="AT228" t="str">
            <v/>
          </cell>
          <cell r="AU228" t="str">
            <v/>
          </cell>
          <cell r="AV228" t="str">
            <v/>
          </cell>
          <cell r="AW228" t="str">
            <v/>
          </cell>
          <cell r="AX228" t="str">
            <v/>
          </cell>
          <cell r="AY228" t="str">
            <v/>
          </cell>
          <cell r="AZ228" t="str">
            <v/>
          </cell>
          <cell r="BA228" t="str">
            <v/>
          </cell>
          <cell r="BB228" t="str">
            <v/>
          </cell>
          <cell r="BC228" t="str">
            <v/>
          </cell>
          <cell r="BD228" t="str">
            <v/>
          </cell>
          <cell r="BE228" t="str">
            <v/>
          </cell>
          <cell r="BF228" t="str">
            <v/>
          </cell>
          <cell r="BG228" t="str">
            <v/>
          </cell>
          <cell r="BH228" t="str">
            <v/>
          </cell>
          <cell r="BI228" t="str">
            <v/>
          </cell>
          <cell r="BJ228" t="str">
            <v/>
          </cell>
          <cell r="BK228" t="str">
            <v/>
          </cell>
          <cell r="BL228" t="str">
            <v/>
          </cell>
          <cell r="BM228" t="str">
            <v/>
          </cell>
          <cell r="BN228" t="str">
            <v/>
          </cell>
          <cell r="BO228" t="str">
            <v/>
          </cell>
          <cell r="BP228" t="str">
            <v/>
          </cell>
          <cell r="BQ228" t="str">
            <v/>
          </cell>
          <cell r="BR228" t="str">
            <v/>
          </cell>
          <cell r="BS228" t="str">
            <v/>
          </cell>
          <cell r="BT228" t="str">
            <v/>
          </cell>
          <cell r="BU228" t="str">
            <v/>
          </cell>
          <cell r="BV228" t="str">
            <v/>
          </cell>
          <cell r="BW228" t="str">
            <v/>
          </cell>
          <cell r="BX228" t="str">
            <v/>
          </cell>
          <cell r="BY228" t="str">
            <v/>
          </cell>
          <cell r="BZ228" t="str">
            <v/>
          </cell>
          <cell r="CA228" t="str">
            <v/>
          </cell>
          <cell r="CB228" t="str">
            <v/>
          </cell>
          <cell r="CC228" t="str">
            <v/>
          </cell>
          <cell r="CD228" t="str">
            <v/>
          </cell>
          <cell r="CE228" t="str">
            <v/>
          </cell>
          <cell r="CF228" t="str">
            <v/>
          </cell>
          <cell r="CG228" t="str">
            <v/>
          </cell>
          <cell r="CH228" t="str">
            <v/>
          </cell>
          <cell r="CI228" t="str">
            <v/>
          </cell>
          <cell r="CJ228" t="str">
            <v/>
          </cell>
          <cell r="CK228" t="str">
            <v/>
          </cell>
          <cell r="CL228" t="str">
            <v/>
          </cell>
          <cell r="CM228" t="str">
            <v/>
          </cell>
          <cell r="CN228" t="str">
            <v/>
          </cell>
          <cell r="CO228" t="str">
            <v/>
          </cell>
          <cell r="CP228" t="str">
            <v/>
          </cell>
          <cell r="CQ228" t="str">
            <v/>
          </cell>
          <cell r="CR228" t="str">
            <v/>
          </cell>
          <cell r="CS228" t="str">
            <v/>
          </cell>
          <cell r="CT228" t="str">
            <v/>
          </cell>
          <cell r="CU228" t="str">
            <v/>
          </cell>
          <cell r="CV228" t="str">
            <v/>
          </cell>
          <cell r="CW228" t="str">
            <v/>
          </cell>
          <cell r="CX228" t="str">
            <v/>
          </cell>
          <cell r="CY228" t="str">
            <v/>
          </cell>
          <cell r="CZ228" t="str">
            <v/>
          </cell>
          <cell r="DA228" t="str">
            <v/>
          </cell>
          <cell r="DB228" t="str">
            <v/>
          </cell>
          <cell r="DC228" t="str">
            <v/>
          </cell>
          <cell r="DD228" t="str">
            <v/>
          </cell>
          <cell r="DE228" t="str">
            <v/>
          </cell>
          <cell r="DF228" t="str">
            <v/>
          </cell>
          <cell r="DG228" t="str">
            <v/>
          </cell>
          <cell r="DH228" t="str">
            <v/>
          </cell>
          <cell r="DI228" t="str">
            <v/>
          </cell>
          <cell r="DJ228" t="str">
            <v/>
          </cell>
          <cell r="DK228" t="str">
            <v/>
          </cell>
          <cell r="DL228" t="str">
            <v/>
          </cell>
          <cell r="DM228" t="str">
            <v/>
          </cell>
          <cell r="DN228" t="str">
            <v/>
          </cell>
          <cell r="DO228" t="str">
            <v/>
          </cell>
          <cell r="DP228" t="str">
            <v/>
          </cell>
          <cell r="DQ228" t="str">
            <v/>
          </cell>
          <cell r="DR228" t="str">
            <v/>
          </cell>
          <cell r="DS228" t="str">
            <v/>
          </cell>
          <cell r="DT228" t="str">
            <v/>
          </cell>
          <cell r="DU228" t="str">
            <v/>
          </cell>
          <cell r="DV228" t="str">
            <v/>
          </cell>
          <cell r="DW228" t="str">
            <v/>
          </cell>
          <cell r="DX228" t="str">
            <v/>
          </cell>
          <cell r="DY228" t="str">
            <v/>
          </cell>
          <cell r="DZ228" t="str">
            <v/>
          </cell>
          <cell r="EA228" t="str">
            <v/>
          </cell>
          <cell r="EB228" t="str">
            <v/>
          </cell>
          <cell r="EC228" t="str">
            <v/>
          </cell>
          <cell r="ED228" t="str">
            <v/>
          </cell>
          <cell r="EE228" t="str">
            <v/>
          </cell>
          <cell r="EF228" t="str">
            <v/>
          </cell>
          <cell r="EG228" t="str">
            <v/>
          </cell>
          <cell r="EH228" t="str">
            <v/>
          </cell>
          <cell r="EI228" t="str">
            <v/>
          </cell>
          <cell r="EJ228" t="str">
            <v/>
          </cell>
          <cell r="EK228" t="str">
            <v/>
          </cell>
          <cell r="EL228" t="str">
            <v/>
          </cell>
          <cell r="EM228" t="str">
            <v/>
          </cell>
          <cell r="EN228" t="str">
            <v/>
          </cell>
          <cell r="EO228" t="str">
            <v/>
          </cell>
          <cell r="EP228" t="str">
            <v/>
          </cell>
          <cell r="EQ228" t="str">
            <v/>
          </cell>
          <cell r="ER228" t="str">
            <v/>
          </cell>
          <cell r="ES228" t="str">
            <v/>
          </cell>
          <cell r="ET228" t="str">
            <v/>
          </cell>
          <cell r="EU228" t="str">
            <v/>
          </cell>
          <cell r="EV228" t="str">
            <v/>
          </cell>
        </row>
        <row r="229">
          <cell r="V229" t="str">
            <v>PROJECTED STREET</v>
          </cell>
          <cell r="X229">
            <v>36122.220141999998</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cell r="AR229" t="str">
            <v/>
          </cell>
          <cell r="AS229" t="str">
            <v/>
          </cell>
          <cell r="AT229" t="str">
            <v/>
          </cell>
          <cell r="AU229" t="str">
            <v/>
          </cell>
          <cell r="AV229" t="str">
            <v/>
          </cell>
          <cell r="AW229" t="str">
            <v/>
          </cell>
          <cell r="AX229" t="str">
            <v/>
          </cell>
          <cell r="AY229" t="str">
            <v/>
          </cell>
          <cell r="AZ229" t="str">
            <v/>
          </cell>
          <cell r="BA229" t="str">
            <v/>
          </cell>
          <cell r="BB229" t="str">
            <v/>
          </cell>
          <cell r="BC229" t="str">
            <v/>
          </cell>
          <cell r="BD229" t="str">
            <v/>
          </cell>
          <cell r="BE229" t="str">
            <v/>
          </cell>
          <cell r="BF229" t="str">
            <v/>
          </cell>
          <cell r="BG229" t="str">
            <v/>
          </cell>
          <cell r="BH229" t="str">
            <v/>
          </cell>
          <cell r="BI229" t="str">
            <v/>
          </cell>
          <cell r="BJ229" t="str">
            <v/>
          </cell>
          <cell r="BK229" t="str">
            <v/>
          </cell>
          <cell r="BL229" t="str">
            <v/>
          </cell>
          <cell r="BM229" t="str">
            <v/>
          </cell>
          <cell r="BN229" t="str">
            <v/>
          </cell>
          <cell r="BO229" t="str">
            <v/>
          </cell>
          <cell r="BP229" t="str">
            <v/>
          </cell>
          <cell r="BQ229" t="str">
            <v/>
          </cell>
          <cell r="BR229" t="str">
            <v/>
          </cell>
          <cell r="BS229" t="str">
            <v/>
          </cell>
          <cell r="BT229" t="str">
            <v/>
          </cell>
          <cell r="BU229" t="str">
            <v/>
          </cell>
          <cell r="BV229" t="str">
            <v/>
          </cell>
          <cell r="BW229" t="str">
            <v/>
          </cell>
          <cell r="BX229" t="str">
            <v/>
          </cell>
          <cell r="BY229" t="str">
            <v/>
          </cell>
          <cell r="BZ229" t="str">
            <v/>
          </cell>
          <cell r="CA229" t="str">
            <v/>
          </cell>
          <cell r="CB229" t="str">
            <v/>
          </cell>
          <cell r="CC229" t="str">
            <v/>
          </cell>
          <cell r="CD229" t="str">
            <v/>
          </cell>
          <cell r="CE229" t="str">
            <v/>
          </cell>
          <cell r="CF229" t="str">
            <v/>
          </cell>
          <cell r="CG229" t="str">
            <v/>
          </cell>
          <cell r="CH229" t="str">
            <v/>
          </cell>
          <cell r="CI229" t="str">
            <v/>
          </cell>
          <cell r="CJ229" t="str">
            <v/>
          </cell>
          <cell r="CK229" t="str">
            <v/>
          </cell>
          <cell r="CL229" t="str">
            <v/>
          </cell>
          <cell r="CM229" t="str">
            <v/>
          </cell>
          <cell r="CN229" t="str">
            <v/>
          </cell>
          <cell r="CO229" t="str">
            <v/>
          </cell>
          <cell r="CP229" t="str">
            <v/>
          </cell>
          <cell r="CQ229" t="str">
            <v/>
          </cell>
          <cell r="CR229" t="str">
            <v/>
          </cell>
          <cell r="CS229" t="str">
            <v/>
          </cell>
          <cell r="CT229" t="str">
            <v/>
          </cell>
          <cell r="CU229" t="str">
            <v/>
          </cell>
          <cell r="CV229" t="str">
            <v/>
          </cell>
          <cell r="CW229" t="str">
            <v/>
          </cell>
          <cell r="CX229" t="str">
            <v/>
          </cell>
          <cell r="CY229" t="str">
            <v/>
          </cell>
          <cell r="CZ229" t="str">
            <v/>
          </cell>
          <cell r="DA229" t="str">
            <v/>
          </cell>
          <cell r="DB229" t="str">
            <v/>
          </cell>
          <cell r="DC229" t="str">
            <v/>
          </cell>
          <cell r="DD229" t="str">
            <v/>
          </cell>
          <cell r="DE229" t="str">
            <v/>
          </cell>
          <cell r="DF229" t="str">
            <v/>
          </cell>
          <cell r="DG229" t="str">
            <v/>
          </cell>
          <cell r="DH229" t="str">
            <v/>
          </cell>
          <cell r="DI229" t="str">
            <v/>
          </cell>
          <cell r="DJ229" t="str">
            <v/>
          </cell>
          <cell r="DK229" t="str">
            <v/>
          </cell>
          <cell r="DL229" t="str">
            <v/>
          </cell>
          <cell r="DM229" t="str">
            <v/>
          </cell>
          <cell r="DN229" t="str">
            <v/>
          </cell>
          <cell r="DO229" t="str">
            <v/>
          </cell>
          <cell r="DP229" t="str">
            <v/>
          </cell>
          <cell r="DQ229" t="str">
            <v/>
          </cell>
          <cell r="DR229" t="str">
            <v/>
          </cell>
          <cell r="DS229" t="str">
            <v/>
          </cell>
          <cell r="DT229" t="str">
            <v/>
          </cell>
          <cell r="DU229" t="str">
            <v/>
          </cell>
          <cell r="DV229" t="str">
            <v/>
          </cell>
          <cell r="DW229" t="str">
            <v/>
          </cell>
          <cell r="DX229" t="str">
            <v/>
          </cell>
          <cell r="DY229" t="str">
            <v/>
          </cell>
          <cell r="DZ229" t="str">
            <v/>
          </cell>
          <cell r="EA229" t="str">
            <v/>
          </cell>
          <cell r="EB229" t="str">
            <v/>
          </cell>
          <cell r="EC229" t="str">
            <v/>
          </cell>
          <cell r="ED229" t="str">
            <v/>
          </cell>
          <cell r="EE229" t="str">
            <v/>
          </cell>
          <cell r="EF229" t="str">
            <v/>
          </cell>
          <cell r="EG229" t="str">
            <v/>
          </cell>
          <cell r="EH229" t="str">
            <v/>
          </cell>
          <cell r="EI229" t="str">
            <v/>
          </cell>
          <cell r="EJ229" t="str">
            <v/>
          </cell>
          <cell r="EK229" t="str">
            <v/>
          </cell>
          <cell r="EL229" t="str">
            <v/>
          </cell>
          <cell r="EM229" t="str">
            <v/>
          </cell>
          <cell r="EN229" t="str">
            <v/>
          </cell>
          <cell r="EO229" t="str">
            <v/>
          </cell>
          <cell r="EP229" t="str">
            <v/>
          </cell>
          <cell r="EQ229" t="str">
            <v/>
          </cell>
          <cell r="ER229" t="str">
            <v/>
          </cell>
          <cell r="ES229" t="str">
            <v/>
          </cell>
          <cell r="ET229" t="str">
            <v/>
          </cell>
          <cell r="EU229" t="str">
            <v/>
          </cell>
          <cell r="EV229" t="str">
            <v/>
          </cell>
        </row>
        <row r="230">
          <cell r="V230" t="str">
            <v>+ or - Scheduled Date</v>
          </cell>
          <cell r="X230">
            <v>-22.220141999998305</v>
          </cell>
        </row>
        <row r="231">
          <cell r="N231" t="str">
            <v>ENGINEERING</v>
          </cell>
          <cell r="O231">
            <v>0</v>
          </cell>
          <cell r="P231">
            <v>0</v>
          </cell>
          <cell r="Q231">
            <v>0</v>
          </cell>
          <cell r="R231" t="str">
            <v>LEARNING QUEST II</v>
          </cell>
          <cell r="V231" t="str">
            <v>START DATE</v>
          </cell>
          <cell r="W231" t="str">
            <v>END     DATE</v>
          </cell>
          <cell r="X231">
            <v>7000</v>
          </cell>
          <cell r="Y231" t="str">
            <v>WK Count</v>
          </cell>
          <cell r="Z231" t="str">
            <v>Total Days</v>
          </cell>
        </row>
        <row r="232">
          <cell r="N232" t="str">
            <v>ENGINEERING</v>
          </cell>
          <cell r="O232">
            <v>0</v>
          </cell>
          <cell r="P232">
            <v>0</v>
          </cell>
          <cell r="Q232">
            <v>0</v>
          </cell>
          <cell r="R232" t="str">
            <v>LEARNING QUEST II</v>
          </cell>
          <cell r="T232" t="str">
            <v>ANIMATION PRODUCTION</v>
          </cell>
          <cell r="V232" t="str">
            <v>START DATE</v>
          </cell>
          <cell r="W232" t="str">
            <v>END     DATE</v>
          </cell>
          <cell r="X232">
            <v>7000</v>
          </cell>
          <cell r="Y232" t="str">
            <v>WK Count</v>
          </cell>
          <cell r="Z232" t="str">
            <v>Total Days</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t="str">
            <v/>
          </cell>
          <cell r="AY232" t="str">
            <v/>
          </cell>
          <cell r="AZ232" t="str">
            <v/>
          </cell>
          <cell r="BA232" t="str">
            <v/>
          </cell>
          <cell r="BB232" t="str">
            <v/>
          </cell>
          <cell r="BC232" t="str">
            <v/>
          </cell>
          <cell r="BD232" t="str">
            <v/>
          </cell>
          <cell r="BE232" t="str">
            <v/>
          </cell>
          <cell r="BF232" t="str">
            <v/>
          </cell>
          <cell r="BG232" t="str">
            <v/>
          </cell>
          <cell r="BH232" t="str">
            <v/>
          </cell>
          <cell r="BI232" t="str">
            <v/>
          </cell>
          <cell r="BJ232" t="str">
            <v/>
          </cell>
          <cell r="BK232" t="str">
            <v/>
          </cell>
          <cell r="BL232" t="str">
            <v/>
          </cell>
          <cell r="BM232" t="str">
            <v/>
          </cell>
          <cell r="BN232" t="str">
            <v/>
          </cell>
          <cell r="BO232" t="str">
            <v/>
          </cell>
          <cell r="BP232" t="str">
            <v/>
          </cell>
          <cell r="BQ232" t="str">
            <v/>
          </cell>
          <cell r="BR232" t="str">
            <v/>
          </cell>
          <cell r="BS232" t="str">
            <v/>
          </cell>
          <cell r="BT232" t="str">
            <v/>
          </cell>
          <cell r="BU232" t="str">
            <v/>
          </cell>
          <cell r="BV232" t="str">
            <v/>
          </cell>
          <cell r="BW232" t="str">
            <v/>
          </cell>
          <cell r="BX232" t="str">
            <v/>
          </cell>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t="str">
            <v/>
          </cell>
          <cell r="CP232" t="str">
            <v/>
          </cell>
          <cell r="CQ232" t="str">
            <v/>
          </cell>
          <cell r="CR232" t="str">
            <v/>
          </cell>
          <cell r="CS232" t="str">
            <v/>
          </cell>
          <cell r="CT232" t="str">
            <v/>
          </cell>
          <cell r="CU232" t="str">
            <v/>
          </cell>
          <cell r="CV232" t="str">
            <v/>
          </cell>
          <cell r="CW232" t="str">
            <v/>
          </cell>
          <cell r="CX232" t="str">
            <v/>
          </cell>
          <cell r="CY232" t="str">
            <v/>
          </cell>
          <cell r="CZ232" t="str">
            <v/>
          </cell>
          <cell r="DA232" t="str">
            <v/>
          </cell>
          <cell r="DB232" t="str">
            <v/>
          </cell>
          <cell r="DC232" t="str">
            <v/>
          </cell>
          <cell r="DD232" t="str">
            <v/>
          </cell>
          <cell r="DE232" t="str">
            <v/>
          </cell>
          <cell r="DF232" t="str">
            <v/>
          </cell>
          <cell r="DG232" t="str">
            <v/>
          </cell>
          <cell r="DH232" t="str">
            <v/>
          </cell>
          <cell r="DI232" t="str">
            <v/>
          </cell>
          <cell r="DJ232" t="str">
            <v/>
          </cell>
          <cell r="DK232" t="str">
            <v/>
          </cell>
          <cell r="DL232" t="str">
            <v/>
          </cell>
          <cell r="DM232" t="str">
            <v/>
          </cell>
          <cell r="DN232" t="str">
            <v/>
          </cell>
          <cell r="DO232" t="str">
            <v/>
          </cell>
          <cell r="DP232" t="str">
            <v/>
          </cell>
          <cell r="DQ232" t="str">
            <v/>
          </cell>
          <cell r="DR232" t="str">
            <v/>
          </cell>
          <cell r="DS232" t="str">
            <v/>
          </cell>
          <cell r="DT232" t="str">
            <v/>
          </cell>
          <cell r="DU232" t="str">
            <v/>
          </cell>
          <cell r="DV232" t="str">
            <v/>
          </cell>
          <cell r="DW232" t="str">
            <v/>
          </cell>
          <cell r="DX232" t="str">
            <v/>
          </cell>
          <cell r="DY232" t="str">
            <v/>
          </cell>
          <cell r="DZ232" t="str">
            <v/>
          </cell>
          <cell r="EA232" t="str">
            <v/>
          </cell>
          <cell r="EB232" t="str">
            <v/>
          </cell>
          <cell r="EC232" t="str">
            <v/>
          </cell>
          <cell r="ED232" t="str">
            <v/>
          </cell>
          <cell r="EE232" t="str">
            <v/>
          </cell>
          <cell r="EF232" t="str">
            <v/>
          </cell>
          <cell r="EG232" t="str">
            <v/>
          </cell>
          <cell r="EH232" t="str">
            <v/>
          </cell>
          <cell r="EI232" t="str">
            <v/>
          </cell>
          <cell r="EJ232" t="str">
            <v/>
          </cell>
          <cell r="EK232" t="str">
            <v/>
          </cell>
          <cell r="EL232" t="str">
            <v/>
          </cell>
          <cell r="EM232" t="str">
            <v/>
          </cell>
          <cell r="EN232" t="str">
            <v/>
          </cell>
          <cell r="EO232" t="str">
            <v/>
          </cell>
          <cell r="EP232" t="str">
            <v/>
          </cell>
          <cell r="EQ232" t="str">
            <v/>
          </cell>
          <cell r="ER232" t="str">
            <v/>
          </cell>
          <cell r="ES232" t="str">
            <v/>
          </cell>
          <cell r="ET232" t="str">
            <v/>
          </cell>
          <cell r="EU232" t="str">
            <v/>
          </cell>
          <cell r="EV232" t="str">
            <v/>
          </cell>
        </row>
        <row r="233">
          <cell r="A233" t="str">
            <v>PREP</v>
          </cell>
          <cell r="B233">
            <v>0</v>
          </cell>
          <cell r="C233">
            <v>0</v>
          </cell>
          <cell r="D233">
            <v>0</v>
          </cell>
          <cell r="E233">
            <v>0</v>
          </cell>
          <cell r="F233" t="str">
            <v>ANIMATION</v>
          </cell>
          <cell r="G233">
            <v>0</v>
          </cell>
          <cell r="H233">
            <v>0</v>
          </cell>
          <cell r="I233" t="str">
            <v>INK &amp; PAINT</v>
          </cell>
          <cell r="J233">
            <v>0</v>
          </cell>
          <cell r="K233">
            <v>0</v>
          </cell>
          <cell r="L233" t="str">
            <v>ALPHA</v>
          </cell>
          <cell r="M233">
            <v>0</v>
          </cell>
          <cell r="N233" t="str">
            <v>BETA</v>
          </cell>
          <cell r="O233">
            <v>0</v>
          </cell>
          <cell r="P233" t="str">
            <v>RTM</v>
          </cell>
          <cell r="Q233">
            <v>0</v>
          </cell>
          <cell r="R233" t="str">
            <v>STREET</v>
          </cell>
          <cell r="T233" t="str">
            <v>ANIMATION PRODUCTION</v>
          </cell>
          <cell r="V233">
            <v>35905</v>
          </cell>
          <cell r="W233">
            <v>36017</v>
          </cell>
          <cell r="X233">
            <v>500</v>
          </cell>
          <cell r="Y233">
            <v>16</v>
          </cell>
          <cell r="Z233">
            <v>112</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t="str">
            <v/>
          </cell>
          <cell r="AY233" t="str">
            <v/>
          </cell>
          <cell r="AZ233" t="str">
            <v/>
          </cell>
          <cell r="BA233" t="str">
            <v/>
          </cell>
          <cell r="BB233" t="str">
            <v/>
          </cell>
          <cell r="BC233" t="str">
            <v/>
          </cell>
          <cell r="BD233" t="str">
            <v/>
          </cell>
          <cell r="BE233" t="str">
            <v/>
          </cell>
          <cell r="BF233" t="str">
            <v/>
          </cell>
          <cell r="BG233" t="str">
            <v/>
          </cell>
          <cell r="BH233" t="str">
            <v/>
          </cell>
          <cell r="BI233" t="str">
            <v/>
          </cell>
          <cell r="BJ233" t="str">
            <v/>
          </cell>
          <cell r="BK233" t="str">
            <v/>
          </cell>
          <cell r="BL233" t="str">
            <v/>
          </cell>
          <cell r="BM233" t="str">
            <v/>
          </cell>
          <cell r="BN233" t="str">
            <v/>
          </cell>
          <cell r="BO233" t="str">
            <v/>
          </cell>
          <cell r="BP233" t="str">
            <v/>
          </cell>
          <cell r="BQ233" t="str">
            <v/>
          </cell>
          <cell r="BR233" t="str">
            <v/>
          </cell>
          <cell r="BS233" t="str">
            <v/>
          </cell>
          <cell r="BT233" t="str">
            <v/>
          </cell>
          <cell r="BU233" t="str">
            <v/>
          </cell>
          <cell r="BV233" t="str">
            <v/>
          </cell>
          <cell r="BW233" t="str">
            <v/>
          </cell>
          <cell r="BX233" t="str">
            <v/>
          </cell>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t="str">
            <v/>
          </cell>
          <cell r="CP233" t="str">
            <v/>
          </cell>
          <cell r="CQ233" t="str">
            <v/>
          </cell>
          <cell r="CR233" t="str">
            <v/>
          </cell>
          <cell r="CS233" t="str">
            <v/>
          </cell>
          <cell r="CT233" t="str">
            <v/>
          </cell>
          <cell r="CU233" t="str">
            <v/>
          </cell>
          <cell r="CV233" t="str">
            <v/>
          </cell>
          <cell r="CW233" t="str">
            <v/>
          </cell>
          <cell r="CX233" t="str">
            <v/>
          </cell>
          <cell r="CY233" t="str">
            <v/>
          </cell>
          <cell r="CZ233" t="str">
            <v/>
          </cell>
          <cell r="DA233" t="str">
            <v/>
          </cell>
          <cell r="DB233" t="str">
            <v/>
          </cell>
          <cell r="DC233" t="str">
            <v/>
          </cell>
          <cell r="DD233" t="str">
            <v/>
          </cell>
          <cell r="DE233" t="str">
            <v/>
          </cell>
          <cell r="DF233" t="str">
            <v/>
          </cell>
          <cell r="DG233" t="str">
            <v/>
          </cell>
          <cell r="DH233" t="str">
            <v/>
          </cell>
          <cell r="DI233" t="str">
            <v/>
          </cell>
          <cell r="DJ233" t="str">
            <v/>
          </cell>
          <cell r="DK233" t="str">
            <v/>
          </cell>
          <cell r="DL233" t="str">
            <v/>
          </cell>
          <cell r="DM233" t="str">
            <v/>
          </cell>
          <cell r="DN233" t="str">
            <v/>
          </cell>
          <cell r="DO233" t="str">
            <v/>
          </cell>
          <cell r="DP233" t="str">
            <v/>
          </cell>
          <cell r="DQ233" t="str">
            <v/>
          </cell>
          <cell r="DR233" t="str">
            <v/>
          </cell>
          <cell r="DS233" t="str">
            <v/>
          </cell>
          <cell r="DT233" t="str">
            <v/>
          </cell>
          <cell r="DU233" t="str">
            <v/>
          </cell>
          <cell r="DV233" t="str">
            <v/>
          </cell>
          <cell r="DW233" t="str">
            <v/>
          </cell>
          <cell r="DX233" t="str">
            <v/>
          </cell>
          <cell r="DY233" t="str">
            <v/>
          </cell>
          <cell r="DZ233" t="str">
            <v/>
          </cell>
          <cell r="EA233" t="str">
            <v/>
          </cell>
          <cell r="EB233" t="str">
            <v/>
          </cell>
          <cell r="EC233" t="str">
            <v/>
          </cell>
          <cell r="ED233" t="str">
            <v/>
          </cell>
          <cell r="EE233" t="str">
            <v/>
          </cell>
          <cell r="EF233" t="str">
            <v/>
          </cell>
          <cell r="EG233" t="str">
            <v/>
          </cell>
          <cell r="EH233" t="str">
            <v/>
          </cell>
          <cell r="EI233" t="str">
            <v/>
          </cell>
          <cell r="EJ233" t="str">
            <v/>
          </cell>
          <cell r="EK233" t="str">
            <v/>
          </cell>
          <cell r="EL233" t="str">
            <v/>
          </cell>
          <cell r="EM233" t="str">
            <v/>
          </cell>
          <cell r="EN233" t="str">
            <v/>
          </cell>
          <cell r="EO233" t="str">
            <v/>
          </cell>
          <cell r="EP233" t="str">
            <v/>
          </cell>
          <cell r="EQ233" t="str">
            <v/>
          </cell>
          <cell r="ER233" t="str">
            <v/>
          </cell>
          <cell r="ES233" t="str">
            <v/>
          </cell>
          <cell r="ET233" t="str">
            <v/>
          </cell>
          <cell r="EU233" t="str">
            <v/>
          </cell>
          <cell r="EV233" t="str">
            <v/>
          </cell>
        </row>
        <row r="234">
          <cell r="A234" t="str">
            <v>PREP</v>
          </cell>
          <cell r="B234" t="str">
            <v>Days</v>
          </cell>
          <cell r="C234">
            <v>0</v>
          </cell>
          <cell r="D234">
            <v>0</v>
          </cell>
          <cell r="E234">
            <v>0</v>
          </cell>
          <cell r="F234" t="str">
            <v>ANIMATION</v>
          </cell>
          <cell r="G234" t="str">
            <v>Days</v>
          </cell>
          <cell r="H234" t="str">
            <v>Frames</v>
          </cell>
          <cell r="I234" t="str">
            <v>INK &amp; PAINT</v>
          </cell>
          <cell r="J234" t="str">
            <v>Days</v>
          </cell>
          <cell r="K234">
            <v>0</v>
          </cell>
          <cell r="L234" t="str">
            <v>ALPHA</v>
          </cell>
          <cell r="M234">
            <v>0</v>
          </cell>
          <cell r="N234" t="str">
            <v>BETA</v>
          </cell>
          <cell r="O234">
            <v>0</v>
          </cell>
          <cell r="P234" t="str">
            <v>RTM</v>
          </cell>
          <cell r="Q234">
            <v>0</v>
          </cell>
          <cell r="R234" t="str">
            <v>STREET</v>
          </cell>
          <cell r="T234" t="str">
            <v>Prep Projection</v>
          </cell>
          <cell r="V234">
            <v>35905</v>
          </cell>
          <cell r="W234">
            <v>36017</v>
          </cell>
          <cell r="X234">
            <v>500</v>
          </cell>
          <cell r="Y234">
            <v>16</v>
          </cell>
          <cell r="Z234">
            <v>112</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t="str">
            <v/>
          </cell>
          <cell r="AY234" t="str">
            <v/>
          </cell>
          <cell r="AZ234" t="str">
            <v/>
          </cell>
          <cell r="BA234" t="str">
            <v/>
          </cell>
          <cell r="BB234" t="str">
            <v/>
          </cell>
          <cell r="BC234" t="str">
            <v/>
          </cell>
          <cell r="BD234" t="str">
            <v/>
          </cell>
          <cell r="BE234" t="str">
            <v/>
          </cell>
          <cell r="BF234" t="str">
            <v/>
          </cell>
          <cell r="BG234" t="str">
            <v/>
          </cell>
          <cell r="BH234" t="str">
            <v/>
          </cell>
          <cell r="BI234" t="str">
            <v/>
          </cell>
          <cell r="BJ234" t="str">
            <v/>
          </cell>
          <cell r="BK234" t="str">
            <v/>
          </cell>
          <cell r="BL234" t="str">
            <v/>
          </cell>
          <cell r="BM234" t="str">
            <v/>
          </cell>
          <cell r="BN234" t="str">
            <v/>
          </cell>
          <cell r="BO234" t="str">
            <v/>
          </cell>
          <cell r="BP234" t="str">
            <v/>
          </cell>
          <cell r="BQ234" t="str">
            <v/>
          </cell>
          <cell r="BR234" t="str">
            <v/>
          </cell>
          <cell r="BS234" t="str">
            <v/>
          </cell>
          <cell r="BT234" t="str">
            <v/>
          </cell>
          <cell r="BU234" t="str">
            <v/>
          </cell>
          <cell r="BV234" t="str">
            <v/>
          </cell>
          <cell r="BW234" t="str">
            <v/>
          </cell>
          <cell r="BX234" t="str">
            <v/>
          </cell>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t="str">
            <v/>
          </cell>
          <cell r="CP234" t="str">
            <v/>
          </cell>
          <cell r="CQ234" t="str">
            <v/>
          </cell>
          <cell r="CR234" t="str">
            <v/>
          </cell>
          <cell r="CS234" t="str">
            <v/>
          </cell>
          <cell r="CT234" t="str">
            <v/>
          </cell>
          <cell r="CU234" t="str">
            <v/>
          </cell>
          <cell r="CV234" t="str">
            <v/>
          </cell>
          <cell r="CW234" t="str">
            <v/>
          </cell>
          <cell r="CX234" t="str">
            <v/>
          </cell>
          <cell r="CY234" t="str">
            <v/>
          </cell>
          <cell r="CZ234" t="str">
            <v/>
          </cell>
          <cell r="DA234" t="str">
            <v/>
          </cell>
          <cell r="DB234" t="str">
            <v/>
          </cell>
          <cell r="DC234" t="str">
            <v/>
          </cell>
          <cell r="DD234" t="str">
            <v/>
          </cell>
          <cell r="DE234" t="str">
            <v/>
          </cell>
          <cell r="DF234" t="str">
            <v/>
          </cell>
          <cell r="DG234" t="str">
            <v/>
          </cell>
          <cell r="DH234" t="str">
            <v/>
          </cell>
          <cell r="DI234" t="str">
            <v/>
          </cell>
          <cell r="DJ234" t="str">
            <v/>
          </cell>
          <cell r="DK234" t="str">
            <v/>
          </cell>
          <cell r="DL234" t="str">
            <v/>
          </cell>
          <cell r="DM234" t="str">
            <v/>
          </cell>
          <cell r="DN234" t="str">
            <v/>
          </cell>
          <cell r="DO234" t="str">
            <v/>
          </cell>
          <cell r="DP234" t="str">
            <v/>
          </cell>
          <cell r="DQ234" t="str">
            <v/>
          </cell>
          <cell r="DR234" t="str">
            <v/>
          </cell>
          <cell r="DS234" t="str">
            <v/>
          </cell>
          <cell r="DT234" t="str">
            <v/>
          </cell>
          <cell r="DU234" t="str">
            <v/>
          </cell>
          <cell r="DV234" t="str">
            <v/>
          </cell>
          <cell r="DW234" t="str">
            <v/>
          </cell>
          <cell r="DX234" t="str">
            <v/>
          </cell>
          <cell r="DY234" t="str">
            <v/>
          </cell>
          <cell r="DZ234" t="str">
            <v/>
          </cell>
          <cell r="EA234" t="str">
            <v/>
          </cell>
          <cell r="EB234" t="str">
            <v/>
          </cell>
          <cell r="EC234" t="str">
            <v/>
          </cell>
          <cell r="ED234" t="str">
            <v/>
          </cell>
          <cell r="EE234" t="str">
            <v/>
          </cell>
          <cell r="EF234" t="str">
            <v/>
          </cell>
          <cell r="EG234" t="str">
            <v/>
          </cell>
          <cell r="EH234" t="str">
            <v/>
          </cell>
          <cell r="EI234" t="str">
            <v/>
          </cell>
          <cell r="EJ234" t="str">
            <v/>
          </cell>
          <cell r="EK234" t="str">
            <v/>
          </cell>
          <cell r="EL234" t="str">
            <v/>
          </cell>
          <cell r="EM234" t="str">
            <v/>
          </cell>
          <cell r="EN234" t="str">
            <v/>
          </cell>
          <cell r="EO234" t="str">
            <v/>
          </cell>
          <cell r="EP234" t="str">
            <v/>
          </cell>
          <cell r="EQ234" t="str">
            <v/>
          </cell>
          <cell r="ER234" t="str">
            <v/>
          </cell>
          <cell r="ES234" t="str">
            <v/>
          </cell>
          <cell r="ET234" t="str">
            <v/>
          </cell>
          <cell r="EU234" t="str">
            <v/>
          </cell>
          <cell r="EV234" t="str">
            <v/>
          </cell>
        </row>
        <row r="235">
          <cell r="A235" t="str">
            <v>Wks</v>
          </cell>
          <cell r="B235" t="str">
            <v>Days</v>
          </cell>
          <cell r="C235">
            <v>0</v>
          </cell>
          <cell r="D235">
            <v>0</v>
          </cell>
          <cell r="E235">
            <v>0</v>
          </cell>
          <cell r="F235" t="str">
            <v>Wks</v>
          </cell>
          <cell r="G235" t="str">
            <v>Days</v>
          </cell>
          <cell r="H235" t="str">
            <v>Frames</v>
          </cell>
          <cell r="I235" t="str">
            <v>Wks</v>
          </cell>
          <cell r="J235" t="str">
            <v>Days</v>
          </cell>
          <cell r="K235">
            <v>21</v>
          </cell>
          <cell r="L235">
            <v>0</v>
          </cell>
          <cell r="M235">
            <v>29</v>
          </cell>
          <cell r="N235">
            <v>0</v>
          </cell>
          <cell r="O235">
            <v>29</v>
          </cell>
          <cell r="P235">
            <v>0</v>
          </cell>
          <cell r="Q235">
            <v>29</v>
          </cell>
          <cell r="R235">
            <v>36312</v>
          </cell>
          <cell r="T235" t="str">
            <v>Animation Projection</v>
          </cell>
          <cell r="V235">
            <v>35933</v>
          </cell>
          <cell r="W235">
            <v>36061</v>
          </cell>
          <cell r="X235">
            <v>500</v>
          </cell>
          <cell r="Y235">
            <v>19</v>
          </cell>
          <cell r="Z235">
            <v>128</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cell r="AR235" t="str">
            <v/>
          </cell>
          <cell r="AS235" t="str">
            <v/>
          </cell>
          <cell r="AT235" t="str">
            <v/>
          </cell>
          <cell r="AU235" t="str">
            <v/>
          </cell>
          <cell r="AV235" t="str">
            <v/>
          </cell>
          <cell r="AW235" t="str">
            <v/>
          </cell>
          <cell r="AX235" t="str">
            <v/>
          </cell>
          <cell r="AY235" t="str">
            <v/>
          </cell>
          <cell r="AZ235" t="str">
            <v/>
          </cell>
          <cell r="BA235" t="str">
            <v/>
          </cell>
          <cell r="BB235" t="str">
            <v/>
          </cell>
          <cell r="BC235" t="str">
            <v/>
          </cell>
          <cell r="BD235" t="str">
            <v/>
          </cell>
          <cell r="BE235" t="str">
            <v/>
          </cell>
          <cell r="BF235" t="str">
            <v/>
          </cell>
          <cell r="BG235" t="str">
            <v/>
          </cell>
          <cell r="BH235" t="str">
            <v/>
          </cell>
          <cell r="BI235" t="str">
            <v/>
          </cell>
          <cell r="BJ235" t="str">
            <v/>
          </cell>
          <cell r="BK235" t="str">
            <v/>
          </cell>
          <cell r="BL235" t="str">
            <v/>
          </cell>
          <cell r="BM235" t="str">
            <v/>
          </cell>
          <cell r="BN235" t="str">
            <v/>
          </cell>
          <cell r="BO235" t="str">
            <v/>
          </cell>
          <cell r="BP235" t="str">
            <v/>
          </cell>
          <cell r="BQ235" t="str">
            <v/>
          </cell>
          <cell r="BR235" t="str">
            <v/>
          </cell>
          <cell r="BS235" t="str">
            <v/>
          </cell>
          <cell r="BT235" t="str">
            <v/>
          </cell>
          <cell r="BU235" t="str">
            <v/>
          </cell>
          <cell r="BV235" t="str">
            <v/>
          </cell>
          <cell r="BW235" t="str">
            <v/>
          </cell>
          <cell r="BX235" t="str">
            <v/>
          </cell>
          <cell r="BY235" t="str">
            <v/>
          </cell>
          <cell r="BZ235" t="str">
            <v/>
          </cell>
          <cell r="CA235" t="str">
            <v/>
          </cell>
          <cell r="CB235" t="str">
            <v/>
          </cell>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t="str">
            <v/>
          </cell>
          <cell r="CW235" t="str">
            <v/>
          </cell>
          <cell r="CX235" t="str">
            <v/>
          </cell>
          <cell r="CY235" t="str">
            <v/>
          </cell>
          <cell r="CZ235" t="str">
            <v/>
          </cell>
          <cell r="DA235" t="str">
            <v/>
          </cell>
          <cell r="DB235" t="str">
            <v/>
          </cell>
          <cell r="DC235" t="str">
            <v/>
          </cell>
          <cell r="DD235" t="str">
            <v/>
          </cell>
          <cell r="DE235" t="str">
            <v/>
          </cell>
          <cell r="DF235" t="str">
            <v/>
          </cell>
          <cell r="DG235" t="str">
            <v/>
          </cell>
          <cell r="DH235" t="str">
            <v/>
          </cell>
          <cell r="DI235" t="str">
            <v/>
          </cell>
          <cell r="DJ235" t="str">
            <v/>
          </cell>
          <cell r="DK235" t="str">
            <v/>
          </cell>
          <cell r="DL235" t="str">
            <v/>
          </cell>
          <cell r="DM235" t="str">
            <v/>
          </cell>
          <cell r="DN235" t="str">
            <v/>
          </cell>
          <cell r="DO235" t="str">
            <v/>
          </cell>
          <cell r="DP235" t="str">
            <v/>
          </cell>
          <cell r="DQ235" t="str">
            <v/>
          </cell>
          <cell r="DR235" t="str">
            <v/>
          </cell>
          <cell r="DS235" t="str">
            <v/>
          </cell>
          <cell r="DT235" t="str">
            <v/>
          </cell>
          <cell r="DU235" t="str">
            <v/>
          </cell>
          <cell r="DV235" t="str">
            <v/>
          </cell>
          <cell r="DW235" t="str">
            <v/>
          </cell>
          <cell r="DX235" t="str">
            <v/>
          </cell>
          <cell r="DY235" t="str">
            <v/>
          </cell>
          <cell r="DZ235" t="str">
            <v/>
          </cell>
          <cell r="EA235" t="str">
            <v/>
          </cell>
          <cell r="EB235" t="str">
            <v/>
          </cell>
          <cell r="EC235" t="str">
            <v/>
          </cell>
          <cell r="ED235" t="str">
            <v/>
          </cell>
          <cell r="EE235" t="str">
            <v/>
          </cell>
          <cell r="EF235" t="str">
            <v/>
          </cell>
          <cell r="EG235" t="str">
            <v/>
          </cell>
          <cell r="EH235" t="str">
            <v/>
          </cell>
          <cell r="EI235" t="str">
            <v/>
          </cell>
          <cell r="EJ235" t="str">
            <v/>
          </cell>
          <cell r="EK235" t="str">
            <v/>
          </cell>
          <cell r="EL235" t="str">
            <v/>
          </cell>
          <cell r="EM235" t="str">
            <v/>
          </cell>
          <cell r="EN235" t="str">
            <v/>
          </cell>
          <cell r="EO235" t="str">
            <v/>
          </cell>
          <cell r="EP235" t="str">
            <v/>
          </cell>
          <cell r="EQ235" t="str">
            <v/>
          </cell>
          <cell r="ER235" t="str">
            <v/>
          </cell>
          <cell r="ES235" t="str">
            <v/>
          </cell>
          <cell r="ET235" t="str">
            <v/>
          </cell>
          <cell r="EU235" t="str">
            <v/>
          </cell>
          <cell r="EV235" t="str">
            <v/>
          </cell>
        </row>
        <row r="236">
          <cell r="A236">
            <v>14</v>
          </cell>
          <cell r="B236">
            <v>112</v>
          </cell>
          <cell r="C236">
            <v>0</v>
          </cell>
          <cell r="D236">
            <v>0</v>
          </cell>
          <cell r="E236">
            <v>0</v>
          </cell>
          <cell r="F236">
            <v>14</v>
          </cell>
          <cell r="G236">
            <v>128</v>
          </cell>
          <cell r="H236">
            <v>7000</v>
          </cell>
          <cell r="I236">
            <v>14</v>
          </cell>
          <cell r="J236">
            <v>112</v>
          </cell>
          <cell r="K236">
            <v>21</v>
          </cell>
          <cell r="L236">
            <v>0</v>
          </cell>
          <cell r="M236">
            <v>29</v>
          </cell>
          <cell r="N236">
            <v>0</v>
          </cell>
          <cell r="O236">
            <v>29</v>
          </cell>
          <cell r="P236">
            <v>0</v>
          </cell>
          <cell r="Q236">
            <v>29</v>
          </cell>
          <cell r="R236">
            <v>36312</v>
          </cell>
          <cell r="T236" t="str">
            <v>Ink &amp; Paint Projection</v>
          </cell>
          <cell r="V236">
            <v>35963</v>
          </cell>
          <cell r="W236">
            <v>36075</v>
          </cell>
          <cell r="X236">
            <v>500</v>
          </cell>
          <cell r="Y236">
            <v>16</v>
          </cell>
          <cell r="Z236">
            <v>112</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cell r="AR236" t="str">
            <v/>
          </cell>
          <cell r="AS236" t="str">
            <v/>
          </cell>
          <cell r="AT236" t="str">
            <v/>
          </cell>
          <cell r="AU236" t="str">
            <v/>
          </cell>
          <cell r="AV236" t="str">
            <v/>
          </cell>
          <cell r="AW236" t="str">
            <v/>
          </cell>
          <cell r="AX236" t="str">
            <v/>
          </cell>
          <cell r="AY236" t="str">
            <v/>
          </cell>
          <cell r="AZ236" t="str">
            <v/>
          </cell>
          <cell r="BA236" t="str">
            <v/>
          </cell>
          <cell r="BB236" t="str">
            <v/>
          </cell>
          <cell r="BC236" t="str">
            <v/>
          </cell>
          <cell r="BD236" t="str">
            <v/>
          </cell>
          <cell r="BE236" t="str">
            <v/>
          </cell>
          <cell r="BF236" t="str">
            <v/>
          </cell>
          <cell r="BG236" t="str">
            <v/>
          </cell>
          <cell r="BH236" t="str">
            <v/>
          </cell>
          <cell r="BI236" t="str">
            <v/>
          </cell>
          <cell r="BJ236" t="str">
            <v/>
          </cell>
          <cell r="BK236" t="str">
            <v/>
          </cell>
          <cell r="BL236" t="str">
            <v/>
          </cell>
          <cell r="BM236" t="str">
            <v/>
          </cell>
          <cell r="BN236" t="str">
            <v/>
          </cell>
          <cell r="BO236" t="str">
            <v/>
          </cell>
          <cell r="BP236" t="str">
            <v/>
          </cell>
          <cell r="BQ236" t="str">
            <v/>
          </cell>
          <cell r="BR236" t="str">
            <v/>
          </cell>
          <cell r="BS236" t="str">
            <v/>
          </cell>
          <cell r="BT236" t="str">
            <v/>
          </cell>
          <cell r="BU236" t="str">
            <v/>
          </cell>
          <cell r="BV236" t="str">
            <v/>
          </cell>
          <cell r="BW236" t="str">
            <v/>
          </cell>
          <cell r="BX236" t="str">
            <v/>
          </cell>
          <cell r="BY236" t="str">
            <v/>
          </cell>
          <cell r="BZ236" t="str">
            <v/>
          </cell>
          <cell r="CA236" t="str">
            <v/>
          </cell>
          <cell r="CB236" t="str">
            <v/>
          </cell>
          <cell r="CC236" t="str">
            <v/>
          </cell>
          <cell r="CD236" t="str">
            <v/>
          </cell>
          <cell r="CE236" t="str">
            <v/>
          </cell>
          <cell r="CF236" t="str">
            <v/>
          </cell>
          <cell r="CG236" t="str">
            <v/>
          </cell>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t="str">
            <v/>
          </cell>
          <cell r="CY236" t="str">
            <v/>
          </cell>
          <cell r="CZ236" t="str">
            <v/>
          </cell>
          <cell r="DA236" t="str">
            <v/>
          </cell>
          <cell r="DB236" t="str">
            <v/>
          </cell>
          <cell r="DC236" t="str">
            <v/>
          </cell>
          <cell r="DD236" t="str">
            <v/>
          </cell>
          <cell r="DE236" t="str">
            <v/>
          </cell>
          <cell r="DF236" t="str">
            <v/>
          </cell>
          <cell r="DG236" t="str">
            <v/>
          </cell>
          <cell r="DH236" t="str">
            <v/>
          </cell>
          <cell r="DI236" t="str">
            <v/>
          </cell>
          <cell r="DJ236" t="str">
            <v/>
          </cell>
          <cell r="DK236" t="str">
            <v/>
          </cell>
          <cell r="DL236" t="str">
            <v/>
          </cell>
          <cell r="DM236" t="str">
            <v/>
          </cell>
          <cell r="DN236" t="str">
            <v/>
          </cell>
          <cell r="DO236" t="str">
            <v/>
          </cell>
          <cell r="DP236" t="str">
            <v/>
          </cell>
          <cell r="DQ236" t="str">
            <v/>
          </cell>
          <cell r="DR236" t="str">
            <v/>
          </cell>
          <cell r="DS236" t="str">
            <v/>
          </cell>
          <cell r="DT236" t="str">
            <v/>
          </cell>
          <cell r="DU236" t="str">
            <v/>
          </cell>
          <cell r="DV236" t="str">
            <v/>
          </cell>
          <cell r="DW236" t="str">
            <v/>
          </cell>
          <cell r="DX236" t="str">
            <v/>
          </cell>
          <cell r="DY236" t="str">
            <v/>
          </cell>
          <cell r="DZ236" t="str">
            <v/>
          </cell>
          <cell r="EA236" t="str">
            <v/>
          </cell>
          <cell r="EB236" t="str">
            <v/>
          </cell>
          <cell r="EC236" t="str">
            <v/>
          </cell>
          <cell r="ED236" t="str">
            <v/>
          </cell>
          <cell r="EE236" t="str">
            <v/>
          </cell>
          <cell r="EF236" t="str">
            <v/>
          </cell>
          <cell r="EG236" t="str">
            <v/>
          </cell>
          <cell r="EH236" t="str">
            <v/>
          </cell>
          <cell r="EI236" t="str">
            <v/>
          </cell>
          <cell r="EJ236" t="str">
            <v/>
          </cell>
          <cell r="EK236" t="str">
            <v/>
          </cell>
          <cell r="EL236" t="str">
            <v/>
          </cell>
          <cell r="EM236" t="str">
            <v/>
          </cell>
          <cell r="EN236" t="str">
            <v/>
          </cell>
          <cell r="EO236" t="str">
            <v/>
          </cell>
          <cell r="EP236" t="str">
            <v/>
          </cell>
          <cell r="EQ236" t="str">
            <v/>
          </cell>
          <cell r="ER236" t="str">
            <v/>
          </cell>
          <cell r="ES236" t="str">
            <v/>
          </cell>
          <cell r="ET236" t="str">
            <v/>
          </cell>
          <cell r="EU236" t="str">
            <v/>
          </cell>
          <cell r="EV236" t="str">
            <v/>
          </cell>
        </row>
        <row r="238">
          <cell r="T238" t="str">
            <v>BUDGET FORECAST</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cell r="AR238" t="str">
            <v/>
          </cell>
          <cell r="AS238" t="str">
            <v/>
          </cell>
          <cell r="AT238" t="str">
            <v/>
          </cell>
          <cell r="AU238" t="str">
            <v/>
          </cell>
          <cell r="AV238" t="str">
            <v/>
          </cell>
          <cell r="AW238" t="str">
            <v/>
          </cell>
          <cell r="AX238" t="str">
            <v/>
          </cell>
          <cell r="AY238" t="str">
            <v/>
          </cell>
          <cell r="AZ238" t="str">
            <v/>
          </cell>
          <cell r="BA238" t="str">
            <v/>
          </cell>
          <cell r="BB238" t="str">
            <v/>
          </cell>
          <cell r="BC238" t="str">
            <v/>
          </cell>
          <cell r="BD238" t="str">
            <v/>
          </cell>
          <cell r="BE238" t="str">
            <v/>
          </cell>
          <cell r="BF238" t="str">
            <v/>
          </cell>
          <cell r="BG238" t="str">
            <v/>
          </cell>
          <cell r="BH238" t="str">
            <v/>
          </cell>
          <cell r="BI238" t="str">
            <v/>
          </cell>
          <cell r="BJ238" t="str">
            <v/>
          </cell>
          <cell r="BK238" t="str">
            <v/>
          </cell>
          <cell r="BL238" t="str">
            <v/>
          </cell>
          <cell r="BM238" t="str">
            <v/>
          </cell>
          <cell r="BN238" t="str">
            <v/>
          </cell>
          <cell r="BO238" t="str">
            <v/>
          </cell>
          <cell r="BP238" t="str">
            <v/>
          </cell>
          <cell r="BQ238" t="str">
            <v/>
          </cell>
          <cell r="BR238" t="str">
            <v/>
          </cell>
          <cell r="BS238" t="str">
            <v/>
          </cell>
          <cell r="BT238" t="str">
            <v/>
          </cell>
          <cell r="BU238" t="str">
            <v/>
          </cell>
          <cell r="BV238" t="str">
            <v/>
          </cell>
          <cell r="BW238" t="str">
            <v/>
          </cell>
          <cell r="BX238" t="str">
            <v/>
          </cell>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t="str">
            <v/>
          </cell>
          <cell r="CP238" t="str">
            <v/>
          </cell>
          <cell r="CQ238" t="str">
            <v/>
          </cell>
          <cell r="CR238" t="str">
            <v/>
          </cell>
          <cell r="CS238" t="str">
            <v/>
          </cell>
          <cell r="CT238" t="str">
            <v/>
          </cell>
          <cell r="CU238" t="str">
            <v/>
          </cell>
          <cell r="CV238" t="str">
            <v/>
          </cell>
          <cell r="CW238" t="str">
            <v/>
          </cell>
          <cell r="CX238" t="str">
            <v/>
          </cell>
          <cell r="CY238" t="str">
            <v/>
          </cell>
          <cell r="CZ238" t="str">
            <v/>
          </cell>
          <cell r="DA238" t="str">
            <v/>
          </cell>
          <cell r="DB238" t="str">
            <v/>
          </cell>
          <cell r="DC238" t="str">
            <v/>
          </cell>
          <cell r="DD238" t="str">
            <v/>
          </cell>
          <cell r="DE238" t="str">
            <v/>
          </cell>
          <cell r="DF238" t="str">
            <v/>
          </cell>
          <cell r="DG238" t="str">
            <v/>
          </cell>
          <cell r="DH238" t="str">
            <v/>
          </cell>
          <cell r="DI238" t="str">
            <v/>
          </cell>
          <cell r="DJ238" t="str">
            <v/>
          </cell>
          <cell r="DK238" t="str">
            <v/>
          </cell>
          <cell r="DL238" t="str">
            <v/>
          </cell>
          <cell r="DM238" t="str">
            <v/>
          </cell>
          <cell r="DN238" t="str">
            <v/>
          </cell>
          <cell r="DO238" t="str">
            <v/>
          </cell>
          <cell r="DP238" t="str">
            <v/>
          </cell>
          <cell r="DQ238" t="str">
            <v/>
          </cell>
          <cell r="DR238" t="str">
            <v/>
          </cell>
          <cell r="DS238" t="str">
            <v/>
          </cell>
          <cell r="DT238" t="str">
            <v/>
          </cell>
          <cell r="DU238" t="str">
            <v/>
          </cell>
          <cell r="DV238" t="str">
            <v/>
          </cell>
          <cell r="DW238" t="str">
            <v/>
          </cell>
          <cell r="DX238" t="str">
            <v/>
          </cell>
          <cell r="DY238" t="str">
            <v/>
          </cell>
          <cell r="DZ238" t="str">
            <v/>
          </cell>
          <cell r="EA238" t="str">
            <v/>
          </cell>
          <cell r="EB238" t="str">
            <v/>
          </cell>
          <cell r="EC238" t="str">
            <v/>
          </cell>
          <cell r="ED238" t="str">
            <v/>
          </cell>
          <cell r="EE238" t="str">
            <v/>
          </cell>
          <cell r="EF238" t="str">
            <v/>
          </cell>
          <cell r="EG238" t="str">
            <v/>
          </cell>
          <cell r="EH238" t="str">
            <v/>
          </cell>
          <cell r="EI238" t="str">
            <v/>
          </cell>
          <cell r="EJ238" t="str">
            <v/>
          </cell>
          <cell r="EK238" t="str">
            <v/>
          </cell>
          <cell r="EL238" t="str">
            <v/>
          </cell>
          <cell r="EM238" t="str">
            <v/>
          </cell>
          <cell r="EN238" t="str">
            <v/>
          </cell>
          <cell r="EO238" t="str">
            <v/>
          </cell>
          <cell r="EP238" t="str">
            <v/>
          </cell>
          <cell r="EQ238" t="str">
            <v/>
          </cell>
          <cell r="ER238" t="str">
            <v/>
          </cell>
          <cell r="ES238" t="str">
            <v/>
          </cell>
          <cell r="ET238" t="str">
            <v/>
          </cell>
          <cell r="EU238" t="str">
            <v/>
          </cell>
          <cell r="EV238" t="str">
            <v/>
          </cell>
          <cell r="EW238" t="str">
            <v/>
          </cell>
          <cell r="EX238" t="str">
            <v/>
          </cell>
          <cell r="EY238" t="str">
            <v/>
          </cell>
          <cell r="EZ238" t="str">
            <v/>
          </cell>
          <cell r="FA238" t="str">
            <v/>
          </cell>
          <cell r="FB238" t="str">
            <v/>
          </cell>
          <cell r="FC238" t="str">
            <v/>
          </cell>
          <cell r="FD238" t="str">
            <v/>
          </cell>
          <cell r="FE238" t="str">
            <v/>
          </cell>
          <cell r="FF238" t="str">
            <v/>
          </cell>
          <cell r="FG238" t="str">
            <v/>
          </cell>
          <cell r="FH238" t="str">
            <v/>
          </cell>
          <cell r="FI238" t="str">
            <v/>
          </cell>
          <cell r="FJ238">
            <v>0</v>
          </cell>
          <cell r="FK238">
            <v>0</v>
          </cell>
          <cell r="FL238">
            <v>0</v>
          </cell>
          <cell r="FM238">
            <v>0</v>
          </cell>
          <cell r="FN238">
            <v>0</v>
          </cell>
          <cell r="FO238">
            <v>0</v>
          </cell>
          <cell r="FP238">
            <v>0</v>
          </cell>
          <cell r="FQ238">
            <v>0</v>
          </cell>
          <cell r="FR238">
            <v>0</v>
          </cell>
          <cell r="FS238">
            <v>0</v>
          </cell>
          <cell r="FT238">
            <v>0</v>
          </cell>
          <cell r="FU238">
            <v>0</v>
          </cell>
          <cell r="FV238">
            <v>0</v>
          </cell>
          <cell r="FW238">
            <v>0</v>
          </cell>
          <cell r="FX238">
            <v>0</v>
          </cell>
        </row>
        <row r="239">
          <cell r="T239" t="str">
            <v>BUDGET FORECAST</v>
          </cell>
          <cell r="V239" t="str">
            <v>PRE PROD</v>
          </cell>
          <cell r="W239">
            <v>30</v>
          </cell>
          <cell r="X239">
            <v>217500</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cell r="AR239" t="str">
            <v/>
          </cell>
          <cell r="AS239" t="str">
            <v/>
          </cell>
          <cell r="AT239" t="str">
            <v/>
          </cell>
          <cell r="AU239" t="str">
            <v/>
          </cell>
          <cell r="AV239" t="str">
            <v/>
          </cell>
          <cell r="AW239" t="str">
            <v/>
          </cell>
          <cell r="AX239" t="str">
            <v/>
          </cell>
          <cell r="AY239" t="str">
            <v/>
          </cell>
          <cell r="AZ239" t="str">
            <v/>
          </cell>
          <cell r="BA239" t="str">
            <v/>
          </cell>
          <cell r="BB239" t="str">
            <v/>
          </cell>
          <cell r="BC239" t="str">
            <v/>
          </cell>
          <cell r="BD239" t="str">
            <v/>
          </cell>
          <cell r="BE239" t="str">
            <v/>
          </cell>
          <cell r="BF239" t="str">
            <v/>
          </cell>
          <cell r="BG239" t="str">
            <v/>
          </cell>
          <cell r="BH239" t="str">
            <v/>
          </cell>
          <cell r="BI239" t="str">
            <v/>
          </cell>
          <cell r="BJ239" t="str">
            <v/>
          </cell>
          <cell r="BK239" t="str">
            <v/>
          </cell>
          <cell r="BL239" t="str">
            <v/>
          </cell>
          <cell r="BM239" t="str">
            <v/>
          </cell>
          <cell r="BN239" t="str">
            <v/>
          </cell>
          <cell r="BO239" t="str">
            <v/>
          </cell>
          <cell r="BP239" t="str">
            <v/>
          </cell>
          <cell r="BQ239" t="str">
            <v/>
          </cell>
          <cell r="BR239" t="str">
            <v/>
          </cell>
          <cell r="BS239" t="str">
            <v/>
          </cell>
          <cell r="BT239" t="str">
            <v/>
          </cell>
          <cell r="BU239" t="str">
            <v/>
          </cell>
          <cell r="BV239" t="str">
            <v/>
          </cell>
          <cell r="BW239" t="str">
            <v/>
          </cell>
          <cell r="BX239" t="str">
            <v/>
          </cell>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t="str">
            <v/>
          </cell>
          <cell r="CP239" t="str">
            <v/>
          </cell>
          <cell r="CQ239" t="str">
            <v/>
          </cell>
          <cell r="CR239" t="str">
            <v/>
          </cell>
          <cell r="CS239" t="str">
            <v/>
          </cell>
          <cell r="CT239" t="str">
            <v/>
          </cell>
          <cell r="CU239" t="str">
            <v/>
          </cell>
          <cell r="CV239" t="str">
            <v/>
          </cell>
          <cell r="CW239" t="str">
            <v/>
          </cell>
          <cell r="CX239" t="str">
            <v/>
          </cell>
          <cell r="CY239" t="str">
            <v/>
          </cell>
          <cell r="CZ239" t="str">
            <v/>
          </cell>
          <cell r="DA239" t="str">
            <v/>
          </cell>
          <cell r="DB239" t="str">
            <v/>
          </cell>
          <cell r="DC239" t="str">
            <v/>
          </cell>
          <cell r="DD239" t="str">
            <v/>
          </cell>
          <cell r="DE239" t="str">
            <v/>
          </cell>
          <cell r="DF239" t="str">
            <v/>
          </cell>
          <cell r="DG239" t="str">
            <v/>
          </cell>
          <cell r="DH239" t="str">
            <v/>
          </cell>
          <cell r="DI239" t="str">
            <v/>
          </cell>
          <cell r="DJ239" t="str">
            <v/>
          </cell>
          <cell r="DK239" t="str">
            <v/>
          </cell>
          <cell r="DL239" t="str">
            <v/>
          </cell>
          <cell r="DM239" t="str">
            <v/>
          </cell>
          <cell r="DN239" t="str">
            <v/>
          </cell>
          <cell r="DO239" t="str">
            <v/>
          </cell>
          <cell r="DP239" t="str">
            <v/>
          </cell>
          <cell r="DQ239" t="str">
            <v/>
          </cell>
          <cell r="DR239" t="str">
            <v/>
          </cell>
          <cell r="DS239" t="str">
            <v/>
          </cell>
          <cell r="DT239" t="str">
            <v/>
          </cell>
          <cell r="DU239" t="str">
            <v/>
          </cell>
          <cell r="DV239" t="str">
            <v/>
          </cell>
          <cell r="DW239" t="str">
            <v/>
          </cell>
          <cell r="DX239" t="str">
            <v/>
          </cell>
          <cell r="DY239" t="str">
            <v/>
          </cell>
          <cell r="DZ239" t="str">
            <v/>
          </cell>
          <cell r="EA239" t="str">
            <v/>
          </cell>
          <cell r="EB239" t="str">
            <v/>
          </cell>
          <cell r="EC239" t="str">
            <v/>
          </cell>
          <cell r="ED239" t="str">
            <v/>
          </cell>
          <cell r="EE239" t="str">
            <v/>
          </cell>
          <cell r="EF239" t="str">
            <v/>
          </cell>
          <cell r="EG239" t="str">
            <v/>
          </cell>
          <cell r="EH239" t="str">
            <v/>
          </cell>
          <cell r="EI239" t="str">
            <v/>
          </cell>
          <cell r="EJ239" t="str">
            <v/>
          </cell>
          <cell r="EK239" t="str">
            <v/>
          </cell>
          <cell r="EL239" t="str">
            <v/>
          </cell>
          <cell r="EM239" t="str">
            <v/>
          </cell>
          <cell r="EN239" t="str">
            <v/>
          </cell>
          <cell r="EO239" t="str">
            <v/>
          </cell>
          <cell r="EP239" t="str">
            <v/>
          </cell>
          <cell r="EQ239" t="str">
            <v/>
          </cell>
          <cell r="ER239" t="str">
            <v/>
          </cell>
          <cell r="ES239" t="str">
            <v/>
          </cell>
          <cell r="ET239" t="str">
            <v/>
          </cell>
          <cell r="EU239" t="str">
            <v/>
          </cell>
          <cell r="EV239" t="str">
            <v/>
          </cell>
          <cell r="EW239" t="str">
            <v/>
          </cell>
          <cell r="EX239" t="str">
            <v/>
          </cell>
          <cell r="EY239" t="str">
            <v/>
          </cell>
          <cell r="EZ239" t="str">
            <v/>
          </cell>
          <cell r="FA239" t="str">
            <v/>
          </cell>
          <cell r="FB239" t="str">
            <v/>
          </cell>
          <cell r="FC239" t="str">
            <v/>
          </cell>
          <cell r="FD239" t="str">
            <v/>
          </cell>
          <cell r="FE239" t="str">
            <v/>
          </cell>
          <cell r="FF239" t="str">
            <v/>
          </cell>
          <cell r="FG239" t="str">
            <v/>
          </cell>
          <cell r="FH239" t="str">
            <v/>
          </cell>
          <cell r="FI239" t="str">
            <v/>
          </cell>
          <cell r="FJ239">
            <v>0</v>
          </cell>
          <cell r="FK239">
            <v>0</v>
          </cell>
          <cell r="FL239">
            <v>0</v>
          </cell>
          <cell r="FM239">
            <v>0</v>
          </cell>
          <cell r="FN239">
            <v>0</v>
          </cell>
          <cell r="FO239">
            <v>0</v>
          </cell>
          <cell r="FP239">
            <v>0</v>
          </cell>
          <cell r="FQ239">
            <v>0</v>
          </cell>
          <cell r="FR239">
            <v>0</v>
          </cell>
          <cell r="FS239">
            <v>0</v>
          </cell>
          <cell r="FT239">
            <v>0</v>
          </cell>
          <cell r="FU239">
            <v>0</v>
          </cell>
          <cell r="FV239">
            <v>0</v>
          </cell>
          <cell r="FW239">
            <v>0</v>
          </cell>
          <cell r="FX239">
            <v>0</v>
          </cell>
          <cell r="FY239">
            <v>0</v>
          </cell>
          <cell r="FZ239">
            <v>0</v>
          </cell>
          <cell r="GA239">
            <v>0</v>
          </cell>
          <cell r="GB239">
            <v>0</v>
          </cell>
        </row>
        <row r="240">
          <cell r="V240" t="str">
            <v>PRE PROD</v>
          </cell>
          <cell r="W240">
            <v>30</v>
          </cell>
          <cell r="X240">
            <v>217500</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cell r="AR240" t="str">
            <v/>
          </cell>
          <cell r="AS240" t="str">
            <v/>
          </cell>
          <cell r="AT240" t="str">
            <v/>
          </cell>
          <cell r="AU240" t="str">
            <v/>
          </cell>
          <cell r="AV240" t="str">
            <v/>
          </cell>
          <cell r="AW240" t="str">
            <v/>
          </cell>
          <cell r="AX240" t="str">
            <v/>
          </cell>
          <cell r="AY240" t="str">
            <v/>
          </cell>
          <cell r="AZ240" t="str">
            <v/>
          </cell>
          <cell r="BA240" t="str">
            <v/>
          </cell>
          <cell r="BB240" t="str">
            <v/>
          </cell>
          <cell r="BC240" t="str">
            <v/>
          </cell>
          <cell r="BD240" t="str">
            <v/>
          </cell>
          <cell r="BE240" t="str">
            <v/>
          </cell>
          <cell r="BF240" t="str">
            <v/>
          </cell>
          <cell r="BG240" t="str">
            <v/>
          </cell>
          <cell r="BH240" t="str">
            <v/>
          </cell>
          <cell r="BI240" t="str">
            <v/>
          </cell>
          <cell r="BJ240" t="str">
            <v/>
          </cell>
          <cell r="BK240" t="str">
            <v/>
          </cell>
          <cell r="BL240" t="str">
            <v/>
          </cell>
          <cell r="BM240" t="str">
            <v/>
          </cell>
          <cell r="BN240" t="str">
            <v/>
          </cell>
          <cell r="BO240" t="str">
            <v/>
          </cell>
          <cell r="BP240" t="str">
            <v/>
          </cell>
          <cell r="BQ240" t="str">
            <v/>
          </cell>
          <cell r="BR240" t="str">
            <v/>
          </cell>
          <cell r="BS240" t="str">
            <v/>
          </cell>
          <cell r="BT240" t="str">
            <v/>
          </cell>
          <cell r="BU240" t="str">
            <v/>
          </cell>
          <cell r="BV240" t="str">
            <v/>
          </cell>
          <cell r="BW240" t="str">
            <v/>
          </cell>
          <cell r="BX240" t="str">
            <v/>
          </cell>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t="str">
            <v/>
          </cell>
          <cell r="CP240" t="str">
            <v/>
          </cell>
          <cell r="CQ240" t="str">
            <v/>
          </cell>
          <cell r="CR240" t="str">
            <v/>
          </cell>
          <cell r="CS240" t="str">
            <v/>
          </cell>
          <cell r="CT240" t="str">
            <v/>
          </cell>
          <cell r="CU240" t="str">
            <v/>
          </cell>
          <cell r="CV240" t="str">
            <v/>
          </cell>
          <cell r="CW240" t="str">
            <v/>
          </cell>
          <cell r="CX240" t="str">
            <v/>
          </cell>
          <cell r="CY240" t="str">
            <v/>
          </cell>
          <cell r="CZ240" t="str">
            <v/>
          </cell>
          <cell r="DA240" t="str">
            <v/>
          </cell>
          <cell r="DB240" t="str">
            <v/>
          </cell>
          <cell r="DC240" t="str">
            <v/>
          </cell>
          <cell r="DD240" t="str">
            <v/>
          </cell>
          <cell r="DE240" t="str">
            <v/>
          </cell>
          <cell r="DF240" t="str">
            <v/>
          </cell>
          <cell r="DG240" t="str">
            <v/>
          </cell>
          <cell r="DH240" t="str">
            <v/>
          </cell>
          <cell r="DI240" t="str">
            <v/>
          </cell>
          <cell r="DJ240" t="str">
            <v/>
          </cell>
          <cell r="DK240" t="str">
            <v/>
          </cell>
          <cell r="DL240" t="str">
            <v/>
          </cell>
          <cell r="DM240" t="str">
            <v/>
          </cell>
          <cell r="DN240" t="str">
            <v/>
          </cell>
          <cell r="DO240" t="str">
            <v/>
          </cell>
          <cell r="DP240" t="str">
            <v/>
          </cell>
          <cell r="DQ240" t="str">
            <v/>
          </cell>
          <cell r="DR240" t="str">
            <v/>
          </cell>
          <cell r="DS240" t="str">
            <v/>
          </cell>
          <cell r="DT240" t="str">
            <v/>
          </cell>
          <cell r="DU240" t="str">
            <v/>
          </cell>
          <cell r="DV240" t="str">
            <v/>
          </cell>
          <cell r="DW240" t="str">
            <v/>
          </cell>
          <cell r="DX240" t="str">
            <v/>
          </cell>
          <cell r="DY240" t="str">
            <v/>
          </cell>
          <cell r="DZ240" t="str">
            <v/>
          </cell>
          <cell r="EA240" t="str">
            <v/>
          </cell>
          <cell r="EB240" t="str">
            <v/>
          </cell>
          <cell r="EC240" t="str">
            <v/>
          </cell>
          <cell r="ED240" t="str">
            <v/>
          </cell>
          <cell r="EE240" t="str">
            <v/>
          </cell>
          <cell r="EF240" t="str">
            <v/>
          </cell>
          <cell r="EG240" t="str">
            <v/>
          </cell>
          <cell r="EH240" t="str">
            <v/>
          </cell>
          <cell r="EI240" t="str">
            <v/>
          </cell>
          <cell r="EJ240" t="str">
            <v/>
          </cell>
          <cell r="EK240" t="str">
            <v/>
          </cell>
          <cell r="EL240" t="str">
            <v/>
          </cell>
          <cell r="EM240" t="str">
            <v/>
          </cell>
          <cell r="EN240" t="str">
            <v/>
          </cell>
          <cell r="EO240" t="str">
            <v/>
          </cell>
          <cell r="EP240" t="str">
            <v/>
          </cell>
          <cell r="EQ240" t="str">
            <v/>
          </cell>
          <cell r="ER240" t="str">
            <v/>
          </cell>
          <cell r="ES240" t="str">
            <v/>
          </cell>
          <cell r="ET240" t="str">
            <v/>
          </cell>
          <cell r="EU240" t="str">
            <v/>
          </cell>
          <cell r="EV240" t="str">
            <v/>
          </cell>
          <cell r="EW240" t="str">
            <v/>
          </cell>
          <cell r="EX240" t="str">
            <v/>
          </cell>
          <cell r="EY240" t="str">
            <v/>
          </cell>
          <cell r="EZ240" t="str">
            <v/>
          </cell>
          <cell r="FA240" t="str">
            <v/>
          </cell>
          <cell r="FB240" t="str">
            <v/>
          </cell>
          <cell r="FC240" t="str">
            <v/>
          </cell>
          <cell r="FD240" t="str">
            <v/>
          </cell>
          <cell r="FE240" t="str">
            <v/>
          </cell>
          <cell r="FF240" t="str">
            <v/>
          </cell>
          <cell r="FG240" t="str">
            <v/>
          </cell>
          <cell r="FH240" t="str">
            <v/>
          </cell>
          <cell r="FI240" t="str">
            <v/>
          </cell>
          <cell r="FJ240">
            <v>0</v>
          </cell>
          <cell r="FK240">
            <v>0</v>
          </cell>
          <cell r="FL240">
            <v>0</v>
          </cell>
          <cell r="FM240">
            <v>0</v>
          </cell>
          <cell r="FN240">
            <v>0</v>
          </cell>
          <cell r="FO240">
            <v>0</v>
          </cell>
          <cell r="FP240">
            <v>0</v>
          </cell>
          <cell r="FQ240">
            <v>0</v>
          </cell>
          <cell r="FR240">
            <v>0</v>
          </cell>
          <cell r="FS240">
            <v>0</v>
          </cell>
          <cell r="FT240">
            <v>0</v>
          </cell>
          <cell r="FU240">
            <v>0</v>
          </cell>
          <cell r="FV240">
            <v>0</v>
          </cell>
          <cell r="FW240">
            <v>0</v>
          </cell>
          <cell r="FX240">
            <v>0</v>
          </cell>
          <cell r="FY240">
            <v>0</v>
          </cell>
          <cell r="FZ240">
            <v>0</v>
          </cell>
          <cell r="GA240">
            <v>0</v>
          </cell>
          <cell r="GB240">
            <v>0</v>
          </cell>
        </row>
        <row r="241">
          <cell r="V241" t="str">
            <v>PRODUCTION</v>
          </cell>
          <cell r="W241">
            <v>150</v>
          </cell>
          <cell r="X241">
            <v>1087500</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cell r="AR241" t="str">
            <v/>
          </cell>
          <cell r="AS241" t="str">
            <v/>
          </cell>
          <cell r="AT241" t="str">
            <v/>
          </cell>
          <cell r="AU241" t="str">
            <v/>
          </cell>
          <cell r="AV241" t="str">
            <v/>
          </cell>
          <cell r="AW241" t="str">
            <v/>
          </cell>
          <cell r="AX241" t="str">
            <v/>
          </cell>
          <cell r="AY241" t="str">
            <v/>
          </cell>
          <cell r="AZ241" t="str">
            <v/>
          </cell>
          <cell r="BA241" t="str">
            <v/>
          </cell>
          <cell r="BB241" t="str">
            <v/>
          </cell>
          <cell r="BC241" t="str">
            <v/>
          </cell>
          <cell r="BD241" t="str">
            <v/>
          </cell>
          <cell r="BE241" t="str">
            <v/>
          </cell>
          <cell r="BF241" t="str">
            <v/>
          </cell>
          <cell r="BG241" t="str">
            <v/>
          </cell>
          <cell r="BH241" t="str">
            <v/>
          </cell>
          <cell r="BI241" t="str">
            <v/>
          </cell>
          <cell r="BJ241" t="str">
            <v/>
          </cell>
          <cell r="BK241" t="str">
            <v/>
          </cell>
          <cell r="BL241" t="str">
            <v/>
          </cell>
          <cell r="BM241" t="str">
            <v/>
          </cell>
          <cell r="BN241" t="str">
            <v/>
          </cell>
          <cell r="BO241" t="str">
            <v/>
          </cell>
          <cell r="BP241" t="str">
            <v/>
          </cell>
          <cell r="BQ241" t="str">
            <v/>
          </cell>
          <cell r="BR241" t="str">
            <v/>
          </cell>
          <cell r="BS241" t="str">
            <v/>
          </cell>
          <cell r="BT241" t="str">
            <v/>
          </cell>
          <cell r="BU241" t="str">
            <v/>
          </cell>
          <cell r="BV241" t="str">
            <v/>
          </cell>
          <cell r="BW241" t="str">
            <v/>
          </cell>
          <cell r="BX241" t="str">
            <v/>
          </cell>
          <cell r="BY241" t="str">
            <v/>
          </cell>
          <cell r="BZ241" t="str">
            <v/>
          </cell>
          <cell r="CA241" t="str">
            <v/>
          </cell>
          <cell r="CB241" t="str">
            <v/>
          </cell>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t="str">
            <v/>
          </cell>
          <cell r="CW241" t="str">
            <v/>
          </cell>
          <cell r="CX241" t="str">
            <v/>
          </cell>
          <cell r="CY241" t="str">
            <v/>
          </cell>
          <cell r="CZ241" t="str">
            <v/>
          </cell>
          <cell r="DA241" t="str">
            <v/>
          </cell>
          <cell r="DB241" t="str">
            <v/>
          </cell>
          <cell r="DC241" t="str">
            <v/>
          </cell>
          <cell r="DD241" t="str">
            <v/>
          </cell>
          <cell r="DE241" t="str">
            <v/>
          </cell>
          <cell r="DF241" t="str">
            <v/>
          </cell>
          <cell r="DG241" t="str">
            <v/>
          </cell>
          <cell r="DH241" t="str">
            <v/>
          </cell>
          <cell r="DI241" t="str">
            <v/>
          </cell>
          <cell r="DJ241" t="str">
            <v/>
          </cell>
          <cell r="DK241" t="str">
            <v/>
          </cell>
          <cell r="DL241" t="str">
            <v/>
          </cell>
          <cell r="DM241" t="str">
            <v/>
          </cell>
          <cell r="DN241" t="str">
            <v/>
          </cell>
          <cell r="DO241" t="str">
            <v/>
          </cell>
          <cell r="DP241" t="str">
            <v/>
          </cell>
          <cell r="DQ241" t="str">
            <v/>
          </cell>
          <cell r="DR241" t="str">
            <v/>
          </cell>
          <cell r="DS241" t="str">
            <v/>
          </cell>
          <cell r="DT241" t="str">
            <v/>
          </cell>
          <cell r="DU241" t="str">
            <v/>
          </cell>
          <cell r="DV241" t="str">
            <v/>
          </cell>
          <cell r="DW241" t="str">
            <v/>
          </cell>
          <cell r="DX241" t="str">
            <v/>
          </cell>
          <cell r="DY241" t="str">
            <v/>
          </cell>
          <cell r="DZ241" t="str">
            <v/>
          </cell>
          <cell r="EA241" t="str">
            <v/>
          </cell>
          <cell r="EB241" t="str">
            <v/>
          </cell>
          <cell r="EC241" t="str">
            <v/>
          </cell>
          <cell r="ED241" t="str">
            <v/>
          </cell>
          <cell r="EE241" t="str">
            <v/>
          </cell>
          <cell r="EF241" t="str">
            <v/>
          </cell>
          <cell r="EG241" t="str">
            <v/>
          </cell>
          <cell r="EH241" t="str">
            <v/>
          </cell>
          <cell r="EI241" t="str">
            <v/>
          </cell>
          <cell r="EJ241" t="str">
            <v/>
          </cell>
          <cell r="EK241" t="str">
            <v/>
          </cell>
          <cell r="EL241" t="str">
            <v/>
          </cell>
          <cell r="EM241" t="str">
            <v/>
          </cell>
          <cell r="EN241" t="str">
            <v/>
          </cell>
          <cell r="EO241" t="str">
            <v/>
          </cell>
          <cell r="EP241" t="str">
            <v/>
          </cell>
          <cell r="EQ241" t="str">
            <v/>
          </cell>
          <cell r="ER241" t="str">
            <v/>
          </cell>
          <cell r="ES241" t="str">
            <v/>
          </cell>
          <cell r="ET241" t="str">
            <v/>
          </cell>
          <cell r="EU241" t="str">
            <v/>
          </cell>
          <cell r="EV241" t="str">
            <v/>
          </cell>
          <cell r="EW241" t="str">
            <v/>
          </cell>
          <cell r="EX241" t="str">
            <v/>
          </cell>
          <cell r="EY241" t="str">
            <v/>
          </cell>
          <cell r="EZ241" t="str">
            <v/>
          </cell>
          <cell r="FA241" t="str">
            <v/>
          </cell>
          <cell r="FB241" t="str">
            <v/>
          </cell>
          <cell r="FC241" t="str">
            <v/>
          </cell>
          <cell r="FD241" t="str">
            <v/>
          </cell>
          <cell r="FE241" t="str">
            <v/>
          </cell>
          <cell r="FF241" t="str">
            <v/>
          </cell>
          <cell r="FG241" t="str">
            <v/>
          </cell>
          <cell r="FH241" t="str">
            <v/>
          </cell>
          <cell r="FI241" t="str">
            <v/>
          </cell>
          <cell r="FJ241">
            <v>0</v>
          </cell>
          <cell r="FK241">
            <v>0</v>
          </cell>
          <cell r="FL241">
            <v>0</v>
          </cell>
          <cell r="FM241">
            <v>0</v>
          </cell>
          <cell r="FN241">
            <v>0</v>
          </cell>
          <cell r="FO241">
            <v>0</v>
          </cell>
          <cell r="FP241">
            <v>0</v>
          </cell>
          <cell r="FQ241">
            <v>0</v>
          </cell>
          <cell r="FR241">
            <v>0</v>
          </cell>
          <cell r="FS241">
            <v>0</v>
          </cell>
          <cell r="FT241">
            <v>0</v>
          </cell>
          <cell r="FU241">
            <v>0</v>
          </cell>
          <cell r="FV241">
            <v>0</v>
          </cell>
          <cell r="FW241">
            <v>0</v>
          </cell>
          <cell r="FX241">
            <v>0</v>
          </cell>
          <cell r="FY241">
            <v>0</v>
          </cell>
          <cell r="FZ241">
            <v>0</v>
          </cell>
          <cell r="GA241">
            <v>0</v>
          </cell>
          <cell r="GB241">
            <v>0</v>
          </cell>
        </row>
        <row r="242">
          <cell r="V242" t="str">
            <v>PRODUCTION</v>
          </cell>
          <cell r="W242">
            <v>150</v>
          </cell>
          <cell r="X242">
            <v>1087500</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
          </cell>
          <cell r="AT242" t="str">
            <v/>
          </cell>
          <cell r="AU242" t="str">
            <v/>
          </cell>
          <cell r="AV242" t="str">
            <v/>
          </cell>
          <cell r="AW242" t="str">
            <v/>
          </cell>
          <cell r="AX242" t="str">
            <v/>
          </cell>
          <cell r="AY242" t="str">
            <v/>
          </cell>
          <cell r="AZ242" t="str">
            <v/>
          </cell>
          <cell r="BA242" t="str">
            <v/>
          </cell>
          <cell r="BB242" t="str">
            <v/>
          </cell>
          <cell r="BC242" t="str">
            <v/>
          </cell>
          <cell r="BD242" t="str">
            <v/>
          </cell>
          <cell r="BE242" t="str">
            <v/>
          </cell>
          <cell r="BF242" t="str">
            <v/>
          </cell>
          <cell r="BG242" t="str">
            <v/>
          </cell>
          <cell r="BH242" t="str">
            <v/>
          </cell>
          <cell r="BI242" t="str">
            <v/>
          </cell>
          <cell r="BJ242" t="str">
            <v/>
          </cell>
          <cell r="BK242" t="str">
            <v/>
          </cell>
          <cell r="BL242" t="str">
            <v/>
          </cell>
          <cell r="BM242" t="str">
            <v/>
          </cell>
          <cell r="BN242" t="str">
            <v/>
          </cell>
          <cell r="BO242" t="str">
            <v/>
          </cell>
          <cell r="BP242" t="str">
            <v/>
          </cell>
          <cell r="BQ242" t="str">
            <v/>
          </cell>
          <cell r="BR242" t="str">
            <v/>
          </cell>
          <cell r="BS242" t="str">
            <v/>
          </cell>
          <cell r="BT242" t="str">
            <v/>
          </cell>
          <cell r="BU242" t="str">
            <v/>
          </cell>
          <cell r="BV242" t="str">
            <v/>
          </cell>
          <cell r="BW242" t="str">
            <v/>
          </cell>
          <cell r="BX242" t="str">
            <v/>
          </cell>
          <cell r="BY242" t="str">
            <v/>
          </cell>
          <cell r="BZ242" t="str">
            <v/>
          </cell>
          <cell r="CA242" t="str">
            <v/>
          </cell>
          <cell r="CB242" t="str">
            <v/>
          </cell>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t="str">
            <v/>
          </cell>
          <cell r="CW242" t="str">
            <v/>
          </cell>
          <cell r="CX242" t="str">
            <v/>
          </cell>
          <cell r="CY242" t="str">
            <v/>
          </cell>
          <cell r="CZ242" t="str">
            <v/>
          </cell>
          <cell r="DA242" t="str">
            <v/>
          </cell>
          <cell r="DB242" t="str">
            <v/>
          </cell>
          <cell r="DC242" t="str">
            <v/>
          </cell>
          <cell r="DD242" t="str">
            <v/>
          </cell>
          <cell r="DE242" t="str">
            <v/>
          </cell>
          <cell r="DF242" t="str">
            <v/>
          </cell>
          <cell r="DG242" t="str">
            <v/>
          </cell>
          <cell r="DH242" t="str">
            <v/>
          </cell>
          <cell r="DI242" t="str">
            <v/>
          </cell>
          <cell r="DJ242" t="str">
            <v/>
          </cell>
          <cell r="DK242" t="str">
            <v/>
          </cell>
          <cell r="DL242" t="str">
            <v/>
          </cell>
          <cell r="DM242" t="str">
            <v/>
          </cell>
          <cell r="DN242" t="str">
            <v/>
          </cell>
          <cell r="DO242" t="str">
            <v/>
          </cell>
          <cell r="DP242" t="str">
            <v/>
          </cell>
          <cell r="DQ242" t="str">
            <v/>
          </cell>
          <cell r="DR242" t="str">
            <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J242" t="str">
            <v/>
          </cell>
          <cell r="EK242" t="str">
            <v/>
          </cell>
          <cell r="EL242" t="str">
            <v/>
          </cell>
          <cell r="EM242" t="str">
            <v/>
          </cell>
          <cell r="EN242" t="str">
            <v/>
          </cell>
          <cell r="EO242" t="str">
            <v/>
          </cell>
          <cell r="EP242" t="str">
            <v/>
          </cell>
          <cell r="EQ242" t="str">
            <v/>
          </cell>
          <cell r="ER242" t="str">
            <v/>
          </cell>
          <cell r="ES242" t="str">
            <v/>
          </cell>
          <cell r="ET242" t="str">
            <v/>
          </cell>
          <cell r="EU242" t="str">
            <v/>
          </cell>
          <cell r="EV242" t="str">
            <v/>
          </cell>
          <cell r="EW242" t="str">
            <v/>
          </cell>
          <cell r="EX242" t="str">
            <v/>
          </cell>
          <cell r="EY242" t="str">
            <v/>
          </cell>
          <cell r="EZ242" t="str">
            <v/>
          </cell>
          <cell r="FA242" t="str">
            <v/>
          </cell>
          <cell r="FB242" t="str">
            <v/>
          </cell>
          <cell r="FC242" t="str">
            <v/>
          </cell>
          <cell r="FD242" t="str">
            <v/>
          </cell>
          <cell r="FE242" t="str">
            <v/>
          </cell>
          <cell r="FF242" t="str">
            <v/>
          </cell>
          <cell r="FG242" t="str">
            <v/>
          </cell>
          <cell r="FH242" t="str">
            <v/>
          </cell>
          <cell r="FI242" t="str">
            <v/>
          </cell>
          <cell r="FJ242">
            <v>0</v>
          </cell>
          <cell r="FK242">
            <v>0</v>
          </cell>
          <cell r="FL242">
            <v>0</v>
          </cell>
          <cell r="FM242">
            <v>0</v>
          </cell>
          <cell r="FN242">
            <v>0</v>
          </cell>
          <cell r="FO242">
            <v>0</v>
          </cell>
          <cell r="FP242">
            <v>0</v>
          </cell>
          <cell r="FQ242">
            <v>0</v>
          </cell>
          <cell r="FR242">
            <v>0</v>
          </cell>
          <cell r="FS242">
            <v>0</v>
          </cell>
          <cell r="FT242">
            <v>0</v>
          </cell>
          <cell r="FU242">
            <v>0</v>
          </cell>
          <cell r="FV242">
            <v>0</v>
          </cell>
          <cell r="FW242">
            <v>0</v>
          </cell>
          <cell r="FX242">
            <v>0</v>
          </cell>
          <cell r="FY242">
            <v>0</v>
          </cell>
          <cell r="FZ242">
            <v>0</v>
          </cell>
          <cell r="GA242">
            <v>0</v>
          </cell>
          <cell r="GB242">
            <v>0</v>
          </cell>
        </row>
        <row r="243">
          <cell r="V243" t="str">
            <v>INK &amp; PAINT</v>
          </cell>
          <cell r="W243">
            <v>8</v>
          </cell>
          <cell r="X243">
            <v>58000</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cell r="AR243" t="str">
            <v/>
          </cell>
          <cell r="AS243" t="str">
            <v/>
          </cell>
          <cell r="AT243" t="str">
            <v/>
          </cell>
          <cell r="AU243" t="str">
            <v/>
          </cell>
          <cell r="AV243" t="str">
            <v/>
          </cell>
          <cell r="AW243" t="str">
            <v/>
          </cell>
          <cell r="AX243" t="str">
            <v/>
          </cell>
          <cell r="AY243" t="str">
            <v/>
          </cell>
          <cell r="AZ243" t="str">
            <v/>
          </cell>
          <cell r="BA243" t="str">
            <v/>
          </cell>
          <cell r="BB243" t="str">
            <v/>
          </cell>
          <cell r="BC243" t="str">
            <v/>
          </cell>
          <cell r="BD243" t="str">
            <v/>
          </cell>
          <cell r="BE243" t="str">
            <v/>
          </cell>
          <cell r="BF243" t="str">
            <v/>
          </cell>
          <cell r="BG243" t="str">
            <v/>
          </cell>
          <cell r="BH243" t="str">
            <v/>
          </cell>
          <cell r="BI243" t="str">
            <v/>
          </cell>
          <cell r="BJ243" t="str">
            <v/>
          </cell>
          <cell r="BK243" t="str">
            <v/>
          </cell>
          <cell r="BL243" t="str">
            <v/>
          </cell>
          <cell r="BM243" t="str">
            <v/>
          </cell>
          <cell r="BN243" t="str">
            <v/>
          </cell>
          <cell r="BO243" t="str">
            <v/>
          </cell>
          <cell r="BP243" t="str">
            <v/>
          </cell>
          <cell r="BQ243" t="str">
            <v/>
          </cell>
          <cell r="BR243" t="str">
            <v/>
          </cell>
          <cell r="BS243" t="str">
            <v/>
          </cell>
          <cell r="BT243" t="str">
            <v/>
          </cell>
          <cell r="BU243" t="str">
            <v/>
          </cell>
          <cell r="BV243" t="str">
            <v/>
          </cell>
          <cell r="BW243" t="str">
            <v/>
          </cell>
          <cell r="BX243" t="str">
            <v/>
          </cell>
          <cell r="BY243" t="str">
            <v/>
          </cell>
          <cell r="BZ243" t="str">
            <v/>
          </cell>
          <cell r="CA243" t="str">
            <v/>
          </cell>
          <cell r="CB243" t="str">
            <v/>
          </cell>
          <cell r="CC243" t="str">
            <v/>
          </cell>
          <cell r="CD243" t="str">
            <v/>
          </cell>
          <cell r="CE243" t="str">
            <v/>
          </cell>
          <cell r="CF243" t="str">
            <v/>
          </cell>
          <cell r="CG243" t="str">
            <v/>
          </cell>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t="str">
            <v/>
          </cell>
          <cell r="CY243" t="str">
            <v/>
          </cell>
          <cell r="CZ243" t="str">
            <v/>
          </cell>
          <cell r="DA243" t="str">
            <v/>
          </cell>
          <cell r="DB243" t="str">
            <v/>
          </cell>
          <cell r="DC243" t="str">
            <v/>
          </cell>
          <cell r="DD243" t="str">
            <v/>
          </cell>
          <cell r="DE243" t="str">
            <v/>
          </cell>
          <cell r="DF243" t="str">
            <v/>
          </cell>
          <cell r="DG243" t="str">
            <v/>
          </cell>
          <cell r="DH243" t="str">
            <v/>
          </cell>
          <cell r="DI243" t="str">
            <v/>
          </cell>
          <cell r="DJ243" t="str">
            <v/>
          </cell>
          <cell r="DK243" t="str">
            <v/>
          </cell>
          <cell r="DL243" t="str">
            <v/>
          </cell>
          <cell r="DM243" t="str">
            <v/>
          </cell>
          <cell r="DN243" t="str">
            <v/>
          </cell>
          <cell r="DO243" t="str">
            <v/>
          </cell>
          <cell r="DP243" t="str">
            <v/>
          </cell>
          <cell r="DQ243" t="str">
            <v/>
          </cell>
          <cell r="DR243" t="str">
            <v/>
          </cell>
          <cell r="DS243" t="str">
            <v/>
          </cell>
          <cell r="DT243" t="str">
            <v/>
          </cell>
          <cell r="DU243" t="str">
            <v/>
          </cell>
          <cell r="DV243" t="str">
            <v/>
          </cell>
          <cell r="DW243" t="str">
            <v/>
          </cell>
          <cell r="DX243" t="str">
            <v/>
          </cell>
          <cell r="DY243" t="str">
            <v/>
          </cell>
          <cell r="DZ243" t="str">
            <v/>
          </cell>
          <cell r="EA243" t="str">
            <v/>
          </cell>
          <cell r="EB243" t="str">
            <v/>
          </cell>
          <cell r="EC243" t="str">
            <v/>
          </cell>
          <cell r="ED243" t="str">
            <v/>
          </cell>
          <cell r="EE243" t="str">
            <v/>
          </cell>
          <cell r="EF243" t="str">
            <v/>
          </cell>
          <cell r="EG243" t="str">
            <v/>
          </cell>
          <cell r="EH243" t="str">
            <v/>
          </cell>
          <cell r="EI243" t="str">
            <v/>
          </cell>
          <cell r="EJ243" t="str">
            <v/>
          </cell>
          <cell r="EK243" t="str">
            <v/>
          </cell>
          <cell r="EL243" t="str">
            <v/>
          </cell>
          <cell r="EM243" t="str">
            <v/>
          </cell>
          <cell r="EN243" t="str">
            <v/>
          </cell>
          <cell r="EO243" t="str">
            <v/>
          </cell>
          <cell r="EP243" t="str">
            <v/>
          </cell>
          <cell r="EQ243" t="str">
            <v/>
          </cell>
          <cell r="ER243" t="str">
            <v/>
          </cell>
          <cell r="ES243" t="str">
            <v/>
          </cell>
          <cell r="ET243" t="str">
            <v/>
          </cell>
          <cell r="EU243" t="str">
            <v/>
          </cell>
          <cell r="EV243" t="str">
            <v/>
          </cell>
          <cell r="EW243" t="str">
            <v/>
          </cell>
          <cell r="EX243" t="str">
            <v/>
          </cell>
          <cell r="EY243" t="str">
            <v/>
          </cell>
          <cell r="EZ243" t="str">
            <v/>
          </cell>
          <cell r="FA243" t="str">
            <v/>
          </cell>
          <cell r="FB243" t="str">
            <v/>
          </cell>
          <cell r="FC243" t="str">
            <v/>
          </cell>
          <cell r="FD243" t="str">
            <v/>
          </cell>
          <cell r="FE243" t="str">
            <v/>
          </cell>
          <cell r="FF243" t="str">
            <v/>
          </cell>
          <cell r="FG243" t="str">
            <v/>
          </cell>
          <cell r="FH243" t="str">
            <v/>
          </cell>
          <cell r="FI243" t="str">
            <v/>
          </cell>
          <cell r="FJ243">
            <v>0</v>
          </cell>
          <cell r="FK243">
            <v>0</v>
          </cell>
          <cell r="FL243">
            <v>0</v>
          </cell>
          <cell r="FM243">
            <v>0</v>
          </cell>
          <cell r="FN243">
            <v>0</v>
          </cell>
          <cell r="FO243">
            <v>0</v>
          </cell>
          <cell r="FP243">
            <v>0</v>
          </cell>
          <cell r="FQ243">
            <v>0</v>
          </cell>
          <cell r="FR243">
            <v>0</v>
          </cell>
          <cell r="FS243">
            <v>0</v>
          </cell>
          <cell r="FT243">
            <v>0</v>
          </cell>
          <cell r="FU243">
            <v>0</v>
          </cell>
          <cell r="FV243">
            <v>0</v>
          </cell>
          <cell r="FW243">
            <v>0</v>
          </cell>
          <cell r="FX243">
            <v>0</v>
          </cell>
          <cell r="FY243">
            <v>0</v>
          </cell>
          <cell r="FZ243">
            <v>0</v>
          </cell>
          <cell r="GA243">
            <v>0</v>
          </cell>
          <cell r="GB243">
            <v>0</v>
          </cell>
        </row>
        <row r="244">
          <cell r="V244" t="str">
            <v>INK &amp; PAINT</v>
          </cell>
          <cell r="W244">
            <v>8</v>
          </cell>
          <cell r="X244">
            <v>58000</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t="str">
            <v/>
          </cell>
          <cell r="AY244" t="str">
            <v/>
          </cell>
          <cell r="AZ244" t="str">
            <v/>
          </cell>
          <cell r="BA244" t="str">
            <v/>
          </cell>
          <cell r="BB244" t="str">
            <v/>
          </cell>
          <cell r="BC244" t="str">
            <v/>
          </cell>
          <cell r="BD244" t="str">
            <v/>
          </cell>
          <cell r="BE244" t="str">
            <v/>
          </cell>
          <cell r="BF244" t="str">
            <v/>
          </cell>
          <cell r="BG244" t="str">
            <v/>
          </cell>
          <cell r="BH244" t="str">
            <v/>
          </cell>
          <cell r="BI244" t="str">
            <v/>
          </cell>
          <cell r="BJ244" t="str">
            <v/>
          </cell>
          <cell r="BK244" t="str">
            <v/>
          </cell>
          <cell r="BL244" t="str">
            <v/>
          </cell>
          <cell r="BM244" t="str">
            <v/>
          </cell>
          <cell r="BN244" t="str">
            <v/>
          </cell>
          <cell r="BO244" t="str">
            <v/>
          </cell>
          <cell r="BP244" t="str">
            <v/>
          </cell>
          <cell r="BQ244" t="str">
            <v/>
          </cell>
          <cell r="BR244" t="str">
            <v/>
          </cell>
          <cell r="BS244" t="str">
            <v/>
          </cell>
          <cell r="BT244" t="str">
            <v/>
          </cell>
          <cell r="BU244" t="str">
            <v/>
          </cell>
          <cell r="BV244" t="str">
            <v/>
          </cell>
          <cell r="BW244" t="str">
            <v/>
          </cell>
          <cell r="BX244" t="str">
            <v/>
          </cell>
          <cell r="BY244" t="str">
            <v/>
          </cell>
          <cell r="BZ244" t="str">
            <v/>
          </cell>
          <cell r="CA244" t="str">
            <v/>
          </cell>
          <cell r="CB244" t="str">
            <v/>
          </cell>
          <cell r="CC244" t="str">
            <v/>
          </cell>
          <cell r="CD244" t="str">
            <v/>
          </cell>
          <cell r="CE244" t="str">
            <v/>
          </cell>
          <cell r="CF244" t="str">
            <v/>
          </cell>
          <cell r="CG244" t="str">
            <v/>
          </cell>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t="str">
            <v/>
          </cell>
          <cell r="CY244" t="str">
            <v/>
          </cell>
          <cell r="CZ244" t="str">
            <v/>
          </cell>
          <cell r="DA244" t="str">
            <v/>
          </cell>
          <cell r="DB244" t="str">
            <v/>
          </cell>
          <cell r="DC244" t="str">
            <v/>
          </cell>
          <cell r="DD244" t="str">
            <v/>
          </cell>
          <cell r="DE244" t="str">
            <v/>
          </cell>
          <cell r="DF244" t="str">
            <v/>
          </cell>
          <cell r="DG244" t="str">
            <v/>
          </cell>
          <cell r="DH244" t="str">
            <v/>
          </cell>
          <cell r="DI244" t="str">
            <v/>
          </cell>
          <cell r="DJ244" t="str">
            <v/>
          </cell>
          <cell r="DK244" t="str">
            <v/>
          </cell>
          <cell r="DL244" t="str">
            <v/>
          </cell>
          <cell r="DM244" t="str">
            <v/>
          </cell>
          <cell r="DN244" t="str">
            <v/>
          </cell>
          <cell r="DO244" t="str">
            <v/>
          </cell>
          <cell r="DP244" t="str">
            <v/>
          </cell>
          <cell r="DQ244" t="str">
            <v/>
          </cell>
          <cell r="DR244" t="str">
            <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J244" t="str">
            <v/>
          </cell>
          <cell r="EK244" t="str">
            <v/>
          </cell>
          <cell r="EL244" t="str">
            <v/>
          </cell>
          <cell r="EM244" t="str">
            <v/>
          </cell>
          <cell r="EN244" t="str">
            <v/>
          </cell>
          <cell r="EO244" t="str">
            <v/>
          </cell>
          <cell r="EP244" t="str">
            <v/>
          </cell>
          <cell r="EQ244" t="str">
            <v/>
          </cell>
          <cell r="ER244" t="str">
            <v/>
          </cell>
          <cell r="ES244" t="str">
            <v/>
          </cell>
          <cell r="ET244" t="str">
            <v/>
          </cell>
          <cell r="EU244" t="str">
            <v/>
          </cell>
          <cell r="EV244" t="str">
            <v/>
          </cell>
          <cell r="EW244" t="str">
            <v/>
          </cell>
          <cell r="EX244" t="str">
            <v/>
          </cell>
          <cell r="EY244" t="str">
            <v/>
          </cell>
          <cell r="EZ244" t="str">
            <v/>
          </cell>
          <cell r="FA244" t="str">
            <v/>
          </cell>
          <cell r="FB244" t="str">
            <v/>
          </cell>
          <cell r="FC244" t="str">
            <v/>
          </cell>
          <cell r="FD244" t="str">
            <v/>
          </cell>
          <cell r="FE244" t="str">
            <v/>
          </cell>
          <cell r="FF244" t="str">
            <v/>
          </cell>
          <cell r="FG244" t="str">
            <v/>
          </cell>
          <cell r="FH244" t="str">
            <v/>
          </cell>
          <cell r="FI244" t="str">
            <v/>
          </cell>
          <cell r="FJ244">
            <v>0</v>
          </cell>
          <cell r="FK244">
            <v>0</v>
          </cell>
          <cell r="FL244">
            <v>0</v>
          </cell>
          <cell r="FM244">
            <v>0</v>
          </cell>
          <cell r="FN244">
            <v>0</v>
          </cell>
          <cell r="FO244">
            <v>0</v>
          </cell>
          <cell r="FP244">
            <v>0</v>
          </cell>
          <cell r="FQ244">
            <v>0</v>
          </cell>
          <cell r="FR244">
            <v>0</v>
          </cell>
          <cell r="FS244">
            <v>0</v>
          </cell>
          <cell r="FT244">
            <v>0</v>
          </cell>
          <cell r="FU244">
            <v>0</v>
          </cell>
          <cell r="FV244">
            <v>0</v>
          </cell>
          <cell r="FW244">
            <v>0</v>
          </cell>
          <cell r="FX244">
            <v>0</v>
          </cell>
          <cell r="FY244">
            <v>0</v>
          </cell>
          <cell r="FZ244">
            <v>0</v>
          </cell>
          <cell r="GA244">
            <v>0</v>
          </cell>
          <cell r="GB244">
            <v>0</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cell r="FJ245">
            <v>0</v>
          </cell>
          <cell r="FK245">
            <v>0</v>
          </cell>
          <cell r="FL245">
            <v>0</v>
          </cell>
          <cell r="FM245">
            <v>0</v>
          </cell>
          <cell r="FN245">
            <v>0</v>
          </cell>
          <cell r="FO245">
            <v>0</v>
          </cell>
          <cell r="FP245">
            <v>0</v>
          </cell>
          <cell r="FQ245">
            <v>0</v>
          </cell>
          <cell r="FR245">
            <v>0</v>
          </cell>
          <cell r="FS245">
            <v>0</v>
          </cell>
          <cell r="FT245">
            <v>0</v>
          </cell>
          <cell r="FU245">
            <v>0</v>
          </cell>
          <cell r="FV245">
            <v>0</v>
          </cell>
          <cell r="FW245">
            <v>0</v>
          </cell>
          <cell r="FX245">
            <v>0</v>
          </cell>
          <cell r="FY245">
            <v>0</v>
          </cell>
          <cell r="FZ245">
            <v>0</v>
          </cell>
          <cell r="GA245">
            <v>0</v>
          </cell>
          <cell r="GB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cell r="FJ246">
            <v>0</v>
          </cell>
          <cell r="FK246">
            <v>0</v>
          </cell>
          <cell r="FL246">
            <v>0</v>
          </cell>
          <cell r="FM246">
            <v>0</v>
          </cell>
          <cell r="FN246">
            <v>0</v>
          </cell>
          <cell r="FO246">
            <v>0</v>
          </cell>
          <cell r="FP246">
            <v>0</v>
          </cell>
          <cell r="FQ246">
            <v>0</v>
          </cell>
          <cell r="FR246">
            <v>0</v>
          </cell>
          <cell r="FS246">
            <v>0</v>
          </cell>
          <cell r="FT246">
            <v>0</v>
          </cell>
          <cell r="FU246">
            <v>0</v>
          </cell>
          <cell r="FV246">
            <v>0</v>
          </cell>
          <cell r="FW246">
            <v>0</v>
          </cell>
          <cell r="FX246">
            <v>0</v>
          </cell>
          <cell r="FY246">
            <v>0</v>
          </cell>
          <cell r="FZ246">
            <v>0</v>
          </cell>
          <cell r="GA246">
            <v>0</v>
          </cell>
          <cell r="GB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cell r="FJ247">
            <v>0</v>
          </cell>
          <cell r="FK247">
            <v>0</v>
          </cell>
          <cell r="FL247">
            <v>0</v>
          </cell>
          <cell r="FM247">
            <v>0</v>
          </cell>
          <cell r="FN247">
            <v>0</v>
          </cell>
          <cell r="FO247">
            <v>0</v>
          </cell>
          <cell r="FP247">
            <v>0</v>
          </cell>
          <cell r="FQ247">
            <v>0</v>
          </cell>
          <cell r="FR247">
            <v>0</v>
          </cell>
          <cell r="FS247">
            <v>0</v>
          </cell>
          <cell r="FT247">
            <v>0</v>
          </cell>
          <cell r="FU247">
            <v>0</v>
          </cell>
          <cell r="FV247">
            <v>0</v>
          </cell>
          <cell r="FW247">
            <v>0</v>
          </cell>
          <cell r="FX247">
            <v>0</v>
          </cell>
          <cell r="FY247">
            <v>0</v>
          </cell>
          <cell r="FZ247">
            <v>0</v>
          </cell>
          <cell r="GA247">
            <v>0</v>
          </cell>
          <cell r="GB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cell r="FJ248">
            <v>0</v>
          </cell>
          <cell r="FK248">
            <v>0</v>
          </cell>
          <cell r="FL248">
            <v>0</v>
          </cell>
          <cell r="FM248">
            <v>0</v>
          </cell>
          <cell r="FN248">
            <v>0</v>
          </cell>
          <cell r="FO248">
            <v>0</v>
          </cell>
          <cell r="FP248">
            <v>0</v>
          </cell>
          <cell r="FQ248">
            <v>0</v>
          </cell>
          <cell r="FR248">
            <v>0</v>
          </cell>
          <cell r="FS248">
            <v>0</v>
          </cell>
          <cell r="FT248">
            <v>0</v>
          </cell>
          <cell r="FU248">
            <v>0</v>
          </cell>
          <cell r="FV248">
            <v>0</v>
          </cell>
          <cell r="FW248">
            <v>0</v>
          </cell>
          <cell r="FX248">
            <v>0</v>
          </cell>
          <cell r="FY248">
            <v>0</v>
          </cell>
          <cell r="FZ248">
            <v>0</v>
          </cell>
        </row>
        <row r="249">
          <cell r="V249" t="str">
            <v>PROJECTED RTM</v>
          </cell>
          <cell r="X249">
            <v>36154</v>
          </cell>
          <cell r="Y249">
            <v>175</v>
          </cell>
          <cell r="Z249">
            <v>98</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cell r="AR249" t="str">
            <v/>
          </cell>
          <cell r="AS249" t="str">
            <v/>
          </cell>
          <cell r="AT249" t="str">
            <v/>
          </cell>
          <cell r="AU249" t="str">
            <v/>
          </cell>
          <cell r="AV249" t="str">
            <v/>
          </cell>
          <cell r="AW249" t="str">
            <v/>
          </cell>
          <cell r="AX249" t="str">
            <v/>
          </cell>
          <cell r="AY249" t="str">
            <v/>
          </cell>
          <cell r="AZ249" t="str">
            <v/>
          </cell>
          <cell r="BA249" t="str">
            <v/>
          </cell>
          <cell r="BB249" t="str">
            <v/>
          </cell>
          <cell r="BC249" t="str">
            <v/>
          </cell>
          <cell r="BD249" t="str">
            <v/>
          </cell>
          <cell r="BE249" t="str">
            <v/>
          </cell>
          <cell r="BF249" t="str">
            <v/>
          </cell>
          <cell r="BG249" t="str">
            <v/>
          </cell>
          <cell r="BH249" t="str">
            <v/>
          </cell>
          <cell r="BI249" t="str">
            <v/>
          </cell>
          <cell r="BJ249" t="str">
            <v/>
          </cell>
          <cell r="BK249" t="str">
            <v/>
          </cell>
          <cell r="BL249" t="str">
            <v/>
          </cell>
          <cell r="BM249" t="str">
            <v/>
          </cell>
          <cell r="BN249" t="str">
            <v/>
          </cell>
          <cell r="BO249" t="str">
            <v/>
          </cell>
          <cell r="BP249" t="str">
            <v/>
          </cell>
          <cell r="BQ249" t="str">
            <v/>
          </cell>
          <cell r="BR249" t="str">
            <v/>
          </cell>
          <cell r="BS249" t="str">
            <v/>
          </cell>
          <cell r="BT249" t="str">
            <v/>
          </cell>
          <cell r="BU249" t="str">
            <v/>
          </cell>
          <cell r="BV249" t="str">
            <v/>
          </cell>
          <cell r="BW249" t="str">
            <v/>
          </cell>
          <cell r="BX249" t="str">
            <v/>
          </cell>
          <cell r="BY249" t="str">
            <v/>
          </cell>
          <cell r="BZ249" t="str">
            <v/>
          </cell>
          <cell r="CA249" t="str">
            <v/>
          </cell>
          <cell r="CB249" t="str">
            <v/>
          </cell>
          <cell r="CC249" t="str">
            <v/>
          </cell>
          <cell r="CD249" t="str">
            <v/>
          </cell>
          <cell r="CE249" t="str">
            <v/>
          </cell>
          <cell r="CF249" t="str">
            <v/>
          </cell>
          <cell r="CG249" t="str">
            <v/>
          </cell>
          <cell r="CH249" t="str">
            <v/>
          </cell>
          <cell r="CI249" t="str">
            <v/>
          </cell>
          <cell r="CJ249" t="str">
            <v/>
          </cell>
          <cell r="CK249" t="str">
            <v/>
          </cell>
          <cell r="CL249" t="str">
            <v/>
          </cell>
          <cell r="CM249" t="str">
            <v/>
          </cell>
          <cell r="CN249" t="str">
            <v/>
          </cell>
          <cell r="CO249" t="str">
            <v/>
          </cell>
          <cell r="CP249" t="str">
            <v/>
          </cell>
          <cell r="CQ249" t="str">
            <v/>
          </cell>
          <cell r="CR249" t="str">
            <v/>
          </cell>
          <cell r="CS249" t="str">
            <v/>
          </cell>
          <cell r="CT249" t="str">
            <v/>
          </cell>
          <cell r="CU249" t="str">
            <v/>
          </cell>
          <cell r="CV249" t="str">
            <v/>
          </cell>
          <cell r="CW249" t="str">
            <v/>
          </cell>
          <cell r="CX249" t="str">
            <v/>
          </cell>
          <cell r="CY249" t="str">
            <v/>
          </cell>
          <cell r="CZ249" t="str">
            <v/>
          </cell>
          <cell r="DA249" t="str">
            <v/>
          </cell>
          <cell r="DB249" t="str">
            <v/>
          </cell>
          <cell r="DC249" t="str">
            <v/>
          </cell>
          <cell r="DD249" t="str">
            <v/>
          </cell>
          <cell r="DE249" t="str">
            <v/>
          </cell>
          <cell r="DF249" t="str">
            <v/>
          </cell>
          <cell r="DG249" t="str">
            <v/>
          </cell>
          <cell r="DH249" t="str">
            <v/>
          </cell>
          <cell r="DI249" t="str">
            <v/>
          </cell>
          <cell r="DJ249" t="str">
            <v/>
          </cell>
          <cell r="DK249" t="str">
            <v/>
          </cell>
          <cell r="DL249" t="str">
            <v/>
          </cell>
          <cell r="DM249" t="str">
            <v/>
          </cell>
          <cell r="DN249" t="str">
            <v/>
          </cell>
          <cell r="DO249" t="str">
            <v/>
          </cell>
          <cell r="DP249" t="str">
            <v/>
          </cell>
          <cell r="DQ249" t="str">
            <v/>
          </cell>
          <cell r="DR249" t="str">
            <v/>
          </cell>
          <cell r="DS249" t="str">
            <v/>
          </cell>
          <cell r="DT249" t="str">
            <v/>
          </cell>
          <cell r="DU249" t="str">
            <v/>
          </cell>
          <cell r="DV249" t="str">
            <v/>
          </cell>
          <cell r="DW249" t="str">
            <v/>
          </cell>
          <cell r="DX249" t="str">
            <v/>
          </cell>
          <cell r="DY249" t="str">
            <v/>
          </cell>
          <cell r="DZ249" t="str">
            <v/>
          </cell>
          <cell r="EA249" t="str">
            <v/>
          </cell>
          <cell r="EB249" t="str">
            <v/>
          </cell>
          <cell r="EC249" t="str">
            <v/>
          </cell>
          <cell r="ED249" t="str">
            <v/>
          </cell>
          <cell r="EE249" t="str">
            <v/>
          </cell>
          <cell r="EF249" t="str">
            <v/>
          </cell>
          <cell r="EG249" t="str">
            <v/>
          </cell>
          <cell r="EH249" t="str">
            <v/>
          </cell>
          <cell r="EI249" t="str">
            <v/>
          </cell>
          <cell r="EJ249" t="str">
            <v/>
          </cell>
          <cell r="EK249" t="str">
            <v/>
          </cell>
          <cell r="EL249" t="str">
            <v/>
          </cell>
          <cell r="EM249" t="str">
            <v/>
          </cell>
          <cell r="EN249" t="str">
            <v/>
          </cell>
          <cell r="EO249" t="str">
            <v/>
          </cell>
          <cell r="EP249" t="str">
            <v/>
          </cell>
          <cell r="EQ249" t="str">
            <v/>
          </cell>
          <cell r="ER249" t="str">
            <v/>
          </cell>
          <cell r="ES249" t="str">
            <v/>
          </cell>
          <cell r="ET249" t="str">
            <v/>
          </cell>
          <cell r="EU249" t="str">
            <v/>
          </cell>
          <cell r="EV249" t="str">
            <v/>
          </cell>
        </row>
        <row r="250">
          <cell r="V250" t="str">
            <v>PROJECTED STREET</v>
          </cell>
          <cell r="X250">
            <v>36184</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cell r="AR250" t="str">
            <v/>
          </cell>
          <cell r="AS250" t="str">
            <v/>
          </cell>
          <cell r="AT250" t="str">
            <v/>
          </cell>
          <cell r="AU250" t="str">
            <v/>
          </cell>
          <cell r="AV250" t="str">
            <v/>
          </cell>
          <cell r="AW250" t="str">
            <v/>
          </cell>
          <cell r="AX250" t="str">
            <v/>
          </cell>
          <cell r="AY250" t="str">
            <v/>
          </cell>
          <cell r="AZ250" t="str">
            <v/>
          </cell>
          <cell r="BA250" t="str">
            <v/>
          </cell>
          <cell r="BB250" t="str">
            <v/>
          </cell>
          <cell r="BC250" t="str">
            <v/>
          </cell>
          <cell r="BD250" t="str">
            <v/>
          </cell>
          <cell r="BE250" t="str">
            <v/>
          </cell>
          <cell r="BF250" t="str">
            <v/>
          </cell>
          <cell r="BG250" t="str">
            <v/>
          </cell>
          <cell r="BH250" t="str">
            <v/>
          </cell>
          <cell r="BI250" t="str">
            <v/>
          </cell>
          <cell r="BJ250" t="str">
            <v/>
          </cell>
          <cell r="BK250" t="str">
            <v/>
          </cell>
          <cell r="BL250" t="str">
            <v/>
          </cell>
          <cell r="BM250" t="str">
            <v/>
          </cell>
          <cell r="BN250" t="str">
            <v/>
          </cell>
          <cell r="BO250" t="str">
            <v/>
          </cell>
          <cell r="BP250" t="str">
            <v/>
          </cell>
          <cell r="BQ250" t="str">
            <v/>
          </cell>
          <cell r="BR250" t="str">
            <v/>
          </cell>
          <cell r="BS250" t="str">
            <v/>
          </cell>
          <cell r="BT250" t="str">
            <v/>
          </cell>
          <cell r="BU250" t="str">
            <v/>
          </cell>
          <cell r="BV250" t="str">
            <v/>
          </cell>
          <cell r="BW250" t="str">
            <v/>
          </cell>
          <cell r="BX250" t="str">
            <v/>
          </cell>
          <cell r="BY250" t="str">
            <v/>
          </cell>
          <cell r="BZ250" t="str">
            <v/>
          </cell>
          <cell r="CA250" t="str">
            <v/>
          </cell>
          <cell r="CB250" t="str">
            <v/>
          </cell>
          <cell r="CC250" t="str">
            <v/>
          </cell>
          <cell r="CD250" t="str">
            <v/>
          </cell>
          <cell r="CE250" t="str">
            <v/>
          </cell>
          <cell r="CF250" t="str">
            <v/>
          </cell>
          <cell r="CG250" t="str">
            <v/>
          </cell>
          <cell r="CH250" t="str">
            <v/>
          </cell>
          <cell r="CI250" t="str">
            <v/>
          </cell>
          <cell r="CJ250" t="str">
            <v/>
          </cell>
          <cell r="CK250" t="str">
            <v/>
          </cell>
          <cell r="CL250" t="str">
            <v/>
          </cell>
          <cell r="CM250" t="str">
            <v/>
          </cell>
          <cell r="CN250" t="str">
            <v/>
          </cell>
          <cell r="CO250" t="str">
            <v/>
          </cell>
          <cell r="CP250" t="str">
            <v/>
          </cell>
          <cell r="CQ250" t="str">
            <v/>
          </cell>
          <cell r="CR250" t="str">
            <v/>
          </cell>
          <cell r="CS250" t="str">
            <v/>
          </cell>
          <cell r="CT250" t="str">
            <v/>
          </cell>
          <cell r="CU250" t="str">
            <v/>
          </cell>
          <cell r="CV250" t="str">
            <v/>
          </cell>
          <cell r="CW250" t="str">
            <v/>
          </cell>
          <cell r="CX250" t="str">
            <v/>
          </cell>
          <cell r="CY250" t="str">
            <v/>
          </cell>
          <cell r="CZ250" t="str">
            <v/>
          </cell>
          <cell r="DA250" t="str">
            <v/>
          </cell>
          <cell r="DB250" t="str">
            <v/>
          </cell>
          <cell r="DC250" t="str">
            <v/>
          </cell>
          <cell r="DD250" t="str">
            <v/>
          </cell>
          <cell r="DE250" t="str">
            <v/>
          </cell>
          <cell r="DF250" t="str">
            <v/>
          </cell>
          <cell r="DG250" t="str">
            <v/>
          </cell>
          <cell r="DH250" t="str">
            <v/>
          </cell>
          <cell r="DI250" t="str">
            <v/>
          </cell>
          <cell r="DJ250" t="str">
            <v/>
          </cell>
          <cell r="DK250" t="str">
            <v/>
          </cell>
          <cell r="DL250" t="str">
            <v/>
          </cell>
          <cell r="DM250" t="str">
            <v/>
          </cell>
          <cell r="DN250" t="str">
            <v/>
          </cell>
          <cell r="DO250" t="str">
            <v/>
          </cell>
          <cell r="DP250" t="str">
            <v/>
          </cell>
          <cell r="DQ250" t="str">
            <v/>
          </cell>
          <cell r="DR250" t="str">
            <v/>
          </cell>
          <cell r="DS250" t="str">
            <v/>
          </cell>
          <cell r="DT250" t="str">
            <v/>
          </cell>
          <cell r="DU250" t="str">
            <v/>
          </cell>
          <cell r="DV250" t="str">
            <v/>
          </cell>
          <cell r="DW250" t="str">
            <v/>
          </cell>
          <cell r="DX250" t="str">
            <v/>
          </cell>
          <cell r="DY250" t="str">
            <v/>
          </cell>
          <cell r="DZ250" t="str">
            <v/>
          </cell>
          <cell r="EA250" t="str">
            <v/>
          </cell>
          <cell r="EB250" t="str">
            <v/>
          </cell>
          <cell r="EC250" t="str">
            <v/>
          </cell>
          <cell r="ED250" t="str">
            <v/>
          </cell>
          <cell r="EE250" t="str">
            <v/>
          </cell>
          <cell r="EF250" t="str">
            <v/>
          </cell>
          <cell r="EG250" t="str">
            <v/>
          </cell>
          <cell r="EH250" t="str">
            <v/>
          </cell>
          <cell r="EI250" t="str">
            <v/>
          </cell>
          <cell r="EJ250" t="str">
            <v/>
          </cell>
          <cell r="EK250" t="str">
            <v/>
          </cell>
          <cell r="EL250" t="str">
            <v/>
          </cell>
          <cell r="EM250" t="str">
            <v/>
          </cell>
          <cell r="EN250" t="str">
            <v/>
          </cell>
          <cell r="EO250" t="str">
            <v/>
          </cell>
          <cell r="EP250" t="str">
            <v/>
          </cell>
          <cell r="EQ250" t="str">
            <v/>
          </cell>
          <cell r="ER250" t="str">
            <v/>
          </cell>
          <cell r="ES250" t="str">
            <v/>
          </cell>
          <cell r="ET250" t="str">
            <v/>
          </cell>
          <cell r="EU250" t="str">
            <v/>
          </cell>
          <cell r="EV250" t="str">
            <v/>
          </cell>
        </row>
        <row r="251">
          <cell r="V251" t="str">
            <v>+ or - Scheduled Date</v>
          </cell>
          <cell r="X251">
            <v>128</v>
          </cell>
        </row>
        <row r="252">
          <cell r="N252" t="str">
            <v>ENGINEERING</v>
          </cell>
          <cell r="O252">
            <v>0</v>
          </cell>
          <cell r="P252">
            <v>0</v>
          </cell>
          <cell r="Q252">
            <v>0</v>
          </cell>
          <cell r="R252" t="str">
            <v>TARZAN STORY STUDIO</v>
          </cell>
          <cell r="V252" t="str">
            <v>START DATE</v>
          </cell>
          <cell r="W252" t="str">
            <v>END     DATE</v>
          </cell>
          <cell r="X252">
            <v>4504.91</v>
          </cell>
          <cell r="Y252" t="str">
            <v>WK Count</v>
          </cell>
          <cell r="Z252" t="str">
            <v>Total Days</v>
          </cell>
        </row>
        <row r="253">
          <cell r="N253" t="str">
            <v>ENGINEERING</v>
          </cell>
          <cell r="O253">
            <v>0</v>
          </cell>
          <cell r="P253">
            <v>0</v>
          </cell>
          <cell r="Q253">
            <v>0</v>
          </cell>
          <cell r="R253" t="str">
            <v>TARZAN STORY STUDIO</v>
          </cell>
          <cell r="T253" t="str">
            <v>ANIMATION PRODUCTION</v>
          </cell>
          <cell r="V253" t="str">
            <v>START DATE</v>
          </cell>
          <cell r="W253" t="str">
            <v>END     DATE</v>
          </cell>
          <cell r="X253">
            <v>4504.91</v>
          </cell>
          <cell r="Y253" t="str">
            <v>WK Count</v>
          </cell>
          <cell r="Z253" t="str">
            <v>Total Days</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cell r="AR253" t="str">
            <v/>
          </cell>
          <cell r="AS253" t="str">
            <v/>
          </cell>
          <cell r="AT253" t="str">
            <v/>
          </cell>
          <cell r="AU253" t="str">
            <v/>
          </cell>
          <cell r="AV253" t="str">
            <v/>
          </cell>
          <cell r="AW253" t="str">
            <v/>
          </cell>
          <cell r="AX253" t="str">
            <v/>
          </cell>
          <cell r="AY253" t="str">
            <v/>
          </cell>
          <cell r="AZ253" t="str">
            <v/>
          </cell>
          <cell r="BA253" t="str">
            <v/>
          </cell>
          <cell r="BB253" t="str">
            <v/>
          </cell>
          <cell r="BC253" t="str">
            <v/>
          </cell>
          <cell r="BD253" t="str">
            <v/>
          </cell>
          <cell r="BE253" t="str">
            <v/>
          </cell>
          <cell r="BF253" t="str">
            <v/>
          </cell>
          <cell r="BG253" t="str">
            <v/>
          </cell>
          <cell r="BH253" t="str">
            <v/>
          </cell>
          <cell r="BI253" t="str">
            <v/>
          </cell>
          <cell r="BJ253" t="str">
            <v/>
          </cell>
          <cell r="BK253" t="str">
            <v/>
          </cell>
          <cell r="BL253" t="str">
            <v/>
          </cell>
          <cell r="BM253" t="str">
            <v/>
          </cell>
          <cell r="BN253" t="str">
            <v/>
          </cell>
          <cell r="BO253" t="str">
            <v/>
          </cell>
          <cell r="BP253" t="str">
            <v/>
          </cell>
          <cell r="BQ253" t="str">
            <v/>
          </cell>
          <cell r="BR253" t="str">
            <v/>
          </cell>
          <cell r="BS253" t="str">
            <v/>
          </cell>
          <cell r="BT253" t="str">
            <v/>
          </cell>
          <cell r="BU253" t="str">
            <v/>
          </cell>
          <cell r="BV253" t="str">
            <v/>
          </cell>
          <cell r="BW253" t="str">
            <v/>
          </cell>
          <cell r="BX253" t="str">
            <v/>
          </cell>
          <cell r="BY253" t="str">
            <v/>
          </cell>
          <cell r="BZ253" t="str">
            <v/>
          </cell>
          <cell r="CA253" t="str">
            <v/>
          </cell>
          <cell r="CB253" t="str">
            <v/>
          </cell>
          <cell r="CC253" t="str">
            <v/>
          </cell>
          <cell r="CD253" t="str">
            <v/>
          </cell>
          <cell r="CE253" t="str">
            <v/>
          </cell>
          <cell r="CF253" t="str">
            <v/>
          </cell>
          <cell r="CG253" t="str">
            <v/>
          </cell>
          <cell r="CH253" t="str">
            <v/>
          </cell>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t="str">
            <v/>
          </cell>
          <cell r="CV253" t="str">
            <v/>
          </cell>
          <cell r="CW253" t="str">
            <v/>
          </cell>
          <cell r="CX253" t="str">
            <v/>
          </cell>
          <cell r="CY253" t="str">
            <v/>
          </cell>
          <cell r="CZ253" t="str">
            <v/>
          </cell>
          <cell r="DA253" t="str">
            <v/>
          </cell>
          <cell r="DB253" t="str">
            <v/>
          </cell>
          <cell r="DC253" t="str">
            <v/>
          </cell>
          <cell r="DD253" t="str">
            <v/>
          </cell>
          <cell r="DE253" t="str">
            <v/>
          </cell>
          <cell r="DF253" t="str">
            <v/>
          </cell>
          <cell r="DG253" t="str">
            <v/>
          </cell>
          <cell r="DH253" t="str">
            <v/>
          </cell>
          <cell r="DI253" t="str">
            <v/>
          </cell>
          <cell r="DJ253" t="str">
            <v/>
          </cell>
          <cell r="DK253" t="str">
            <v/>
          </cell>
          <cell r="DL253" t="str">
            <v/>
          </cell>
          <cell r="DM253" t="str">
            <v/>
          </cell>
          <cell r="DN253" t="str">
            <v/>
          </cell>
          <cell r="DO253" t="str">
            <v/>
          </cell>
          <cell r="DP253" t="str">
            <v/>
          </cell>
          <cell r="DQ253" t="str">
            <v/>
          </cell>
          <cell r="DR253" t="str">
            <v/>
          </cell>
          <cell r="DS253" t="str">
            <v/>
          </cell>
          <cell r="DT253" t="str">
            <v/>
          </cell>
          <cell r="DU253" t="str">
            <v/>
          </cell>
          <cell r="DV253" t="str">
            <v/>
          </cell>
          <cell r="DW253" t="str">
            <v/>
          </cell>
          <cell r="DX253" t="str">
            <v/>
          </cell>
          <cell r="DY253" t="str">
            <v/>
          </cell>
          <cell r="DZ253" t="str">
            <v/>
          </cell>
          <cell r="EA253" t="str">
            <v/>
          </cell>
          <cell r="EB253" t="str">
            <v/>
          </cell>
          <cell r="EC253" t="str">
            <v/>
          </cell>
          <cell r="ED253" t="str">
            <v/>
          </cell>
          <cell r="EE253" t="str">
            <v/>
          </cell>
          <cell r="EF253" t="str">
            <v/>
          </cell>
          <cell r="EG253" t="str">
            <v/>
          </cell>
          <cell r="EH253" t="str">
            <v/>
          </cell>
          <cell r="EI253" t="str">
            <v/>
          </cell>
          <cell r="EJ253" t="str">
            <v/>
          </cell>
          <cell r="EK253" t="str">
            <v/>
          </cell>
          <cell r="EL253" t="str">
            <v/>
          </cell>
          <cell r="EM253" t="str">
            <v/>
          </cell>
          <cell r="EN253" t="str">
            <v/>
          </cell>
          <cell r="EO253" t="str">
            <v/>
          </cell>
          <cell r="EP253" t="str">
            <v/>
          </cell>
          <cell r="EQ253" t="str">
            <v/>
          </cell>
          <cell r="ER253" t="str">
            <v/>
          </cell>
          <cell r="ES253" t="str">
            <v/>
          </cell>
          <cell r="ET253" t="str">
            <v/>
          </cell>
          <cell r="EU253" t="str">
            <v/>
          </cell>
          <cell r="EV253" t="str">
            <v/>
          </cell>
        </row>
        <row r="254">
          <cell r="A254" t="str">
            <v>PREP</v>
          </cell>
          <cell r="B254">
            <v>0</v>
          </cell>
          <cell r="C254">
            <v>0</v>
          </cell>
          <cell r="D254">
            <v>0</v>
          </cell>
          <cell r="E254">
            <v>0</v>
          </cell>
          <cell r="F254" t="str">
            <v>ANIMATION</v>
          </cell>
          <cell r="G254">
            <v>0</v>
          </cell>
          <cell r="H254">
            <v>0</v>
          </cell>
          <cell r="I254" t="str">
            <v>INK &amp; PAINT</v>
          </cell>
          <cell r="J254">
            <v>0</v>
          </cell>
          <cell r="K254">
            <v>0</v>
          </cell>
          <cell r="L254" t="str">
            <v>ALPHA</v>
          </cell>
          <cell r="M254">
            <v>0</v>
          </cell>
          <cell r="N254" t="str">
            <v>BETA</v>
          </cell>
          <cell r="O254">
            <v>0</v>
          </cell>
          <cell r="P254" t="str">
            <v>RTM</v>
          </cell>
          <cell r="Q254">
            <v>0</v>
          </cell>
          <cell r="R254" t="str">
            <v>STREET</v>
          </cell>
          <cell r="T254" t="str">
            <v>ANIMATION PRODUCTION</v>
          </cell>
          <cell r="V254">
            <v>35975</v>
          </cell>
          <cell r="W254">
            <v>36052.068740000002</v>
          </cell>
          <cell r="X254">
            <v>500</v>
          </cell>
          <cell r="Y254">
            <v>12</v>
          </cell>
          <cell r="Z254">
            <v>77.068739999999991</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cell r="AR254" t="str">
            <v/>
          </cell>
          <cell r="AS254" t="str">
            <v/>
          </cell>
          <cell r="AT254" t="str">
            <v/>
          </cell>
          <cell r="AU254" t="str">
            <v/>
          </cell>
          <cell r="AV254" t="str">
            <v/>
          </cell>
          <cell r="AW254" t="str">
            <v/>
          </cell>
          <cell r="AX254" t="str">
            <v/>
          </cell>
          <cell r="AY254" t="str">
            <v/>
          </cell>
          <cell r="AZ254" t="str">
            <v/>
          </cell>
          <cell r="BA254" t="str">
            <v/>
          </cell>
          <cell r="BB254" t="str">
            <v/>
          </cell>
          <cell r="BC254" t="str">
            <v/>
          </cell>
          <cell r="BD254" t="str">
            <v/>
          </cell>
          <cell r="BE254" t="str">
            <v/>
          </cell>
          <cell r="BF254" t="str">
            <v/>
          </cell>
          <cell r="BG254" t="str">
            <v/>
          </cell>
          <cell r="BH254" t="str">
            <v/>
          </cell>
          <cell r="BI254" t="str">
            <v/>
          </cell>
          <cell r="BJ254" t="str">
            <v/>
          </cell>
          <cell r="BK254" t="str">
            <v/>
          </cell>
          <cell r="BL254" t="str">
            <v/>
          </cell>
          <cell r="BM254" t="str">
            <v/>
          </cell>
          <cell r="BN254" t="str">
            <v/>
          </cell>
          <cell r="BO254" t="str">
            <v/>
          </cell>
          <cell r="BP254" t="str">
            <v/>
          </cell>
          <cell r="BQ254" t="str">
            <v/>
          </cell>
          <cell r="BR254" t="str">
            <v/>
          </cell>
          <cell r="BS254" t="str">
            <v/>
          </cell>
          <cell r="BT254" t="str">
            <v/>
          </cell>
          <cell r="BU254" t="str">
            <v/>
          </cell>
          <cell r="BV254" t="str">
            <v/>
          </cell>
          <cell r="BW254" t="str">
            <v/>
          </cell>
          <cell r="BX254" t="str">
            <v/>
          </cell>
          <cell r="BY254" t="str">
            <v/>
          </cell>
          <cell r="BZ254" t="str">
            <v/>
          </cell>
          <cell r="CA254" t="str">
            <v/>
          </cell>
          <cell r="CB254" t="str">
            <v/>
          </cell>
          <cell r="CC254" t="str">
            <v/>
          </cell>
          <cell r="CD254" t="str">
            <v/>
          </cell>
          <cell r="CE254" t="str">
            <v/>
          </cell>
          <cell r="CF254" t="str">
            <v/>
          </cell>
          <cell r="CG254" t="str">
            <v/>
          </cell>
          <cell r="CH254" t="str">
            <v/>
          </cell>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t="str">
            <v/>
          </cell>
          <cell r="CV254" t="str">
            <v/>
          </cell>
          <cell r="CW254" t="str">
            <v/>
          </cell>
          <cell r="CX254" t="str">
            <v/>
          </cell>
          <cell r="CY254" t="str">
            <v/>
          </cell>
          <cell r="CZ254" t="str">
            <v/>
          </cell>
          <cell r="DA254" t="str">
            <v/>
          </cell>
          <cell r="DB254" t="str">
            <v/>
          </cell>
          <cell r="DC254" t="str">
            <v/>
          </cell>
          <cell r="DD254" t="str">
            <v/>
          </cell>
          <cell r="DE254" t="str">
            <v/>
          </cell>
          <cell r="DF254" t="str">
            <v/>
          </cell>
          <cell r="DG254" t="str">
            <v/>
          </cell>
          <cell r="DH254" t="str">
            <v/>
          </cell>
          <cell r="DI254" t="str">
            <v/>
          </cell>
          <cell r="DJ254" t="str">
            <v/>
          </cell>
          <cell r="DK254" t="str">
            <v/>
          </cell>
          <cell r="DL254" t="str">
            <v/>
          </cell>
          <cell r="DM254" t="str">
            <v/>
          </cell>
          <cell r="DN254" t="str">
            <v/>
          </cell>
          <cell r="DO254" t="str">
            <v/>
          </cell>
          <cell r="DP254" t="str">
            <v/>
          </cell>
          <cell r="DQ254" t="str">
            <v/>
          </cell>
          <cell r="DR254" t="str">
            <v/>
          </cell>
          <cell r="DS254" t="str">
            <v/>
          </cell>
          <cell r="DT254" t="str">
            <v/>
          </cell>
          <cell r="DU254" t="str">
            <v/>
          </cell>
          <cell r="DV254" t="str">
            <v/>
          </cell>
          <cell r="DW254" t="str">
            <v/>
          </cell>
          <cell r="DX254" t="str">
            <v/>
          </cell>
          <cell r="DY254" t="str">
            <v/>
          </cell>
          <cell r="DZ254" t="str">
            <v/>
          </cell>
          <cell r="EA254" t="str">
            <v/>
          </cell>
          <cell r="EB254" t="str">
            <v/>
          </cell>
          <cell r="EC254" t="str">
            <v/>
          </cell>
          <cell r="ED254" t="str">
            <v/>
          </cell>
          <cell r="EE254" t="str">
            <v/>
          </cell>
          <cell r="EF254" t="str">
            <v/>
          </cell>
          <cell r="EG254" t="str">
            <v/>
          </cell>
          <cell r="EH254" t="str">
            <v/>
          </cell>
          <cell r="EI254" t="str">
            <v/>
          </cell>
          <cell r="EJ254" t="str">
            <v/>
          </cell>
          <cell r="EK254" t="str">
            <v/>
          </cell>
          <cell r="EL254" t="str">
            <v/>
          </cell>
          <cell r="EM254" t="str">
            <v/>
          </cell>
          <cell r="EN254" t="str">
            <v/>
          </cell>
          <cell r="EO254" t="str">
            <v/>
          </cell>
          <cell r="EP254" t="str">
            <v/>
          </cell>
          <cell r="EQ254" t="str">
            <v/>
          </cell>
          <cell r="ER254" t="str">
            <v/>
          </cell>
          <cell r="ES254" t="str">
            <v/>
          </cell>
          <cell r="ET254" t="str">
            <v/>
          </cell>
          <cell r="EU254" t="str">
            <v/>
          </cell>
          <cell r="EV254" t="str">
            <v/>
          </cell>
        </row>
        <row r="255">
          <cell r="A255" t="str">
            <v>PREP</v>
          </cell>
          <cell r="B255" t="str">
            <v>Days</v>
          </cell>
          <cell r="C255">
            <v>0</v>
          </cell>
          <cell r="D255">
            <v>0</v>
          </cell>
          <cell r="E255">
            <v>0</v>
          </cell>
          <cell r="F255" t="str">
            <v>ANIMATION</v>
          </cell>
          <cell r="G255" t="str">
            <v>Days</v>
          </cell>
          <cell r="H255" t="str">
            <v>Frames</v>
          </cell>
          <cell r="I255" t="str">
            <v>INK &amp; PAINT</v>
          </cell>
          <cell r="J255" t="str">
            <v>Days</v>
          </cell>
          <cell r="K255">
            <v>0</v>
          </cell>
          <cell r="L255" t="str">
            <v>ALPHA</v>
          </cell>
          <cell r="M255">
            <v>0</v>
          </cell>
          <cell r="N255" t="str">
            <v>BETA</v>
          </cell>
          <cell r="O255">
            <v>0</v>
          </cell>
          <cell r="P255" t="str">
            <v>RTM</v>
          </cell>
          <cell r="Q255">
            <v>0</v>
          </cell>
          <cell r="R255" t="str">
            <v>STREET</v>
          </cell>
          <cell r="T255" t="str">
            <v>Prep Projection</v>
          </cell>
          <cell r="V255">
            <v>35975</v>
          </cell>
          <cell r="W255">
            <v>36052.068740000002</v>
          </cell>
          <cell r="X255">
            <v>500</v>
          </cell>
          <cell r="Y255">
            <v>12</v>
          </cell>
          <cell r="Z255">
            <v>77.068739999999991</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cell r="AR255" t="str">
            <v/>
          </cell>
          <cell r="AS255" t="str">
            <v/>
          </cell>
          <cell r="AT255" t="str">
            <v/>
          </cell>
          <cell r="AU255" t="str">
            <v/>
          </cell>
          <cell r="AV255" t="str">
            <v/>
          </cell>
          <cell r="AW255" t="str">
            <v/>
          </cell>
          <cell r="AX255" t="str">
            <v/>
          </cell>
          <cell r="AY255" t="str">
            <v/>
          </cell>
          <cell r="AZ255" t="str">
            <v/>
          </cell>
          <cell r="BA255" t="str">
            <v/>
          </cell>
          <cell r="BB255" t="str">
            <v/>
          </cell>
          <cell r="BC255" t="str">
            <v/>
          </cell>
          <cell r="BD255" t="str">
            <v/>
          </cell>
          <cell r="BE255" t="str">
            <v/>
          </cell>
          <cell r="BF255" t="str">
            <v/>
          </cell>
          <cell r="BG255" t="str">
            <v/>
          </cell>
          <cell r="BH255" t="str">
            <v/>
          </cell>
          <cell r="BI255" t="str">
            <v/>
          </cell>
          <cell r="BJ255" t="str">
            <v/>
          </cell>
          <cell r="BK255" t="str">
            <v/>
          </cell>
          <cell r="BL255" t="str">
            <v/>
          </cell>
          <cell r="BM255" t="str">
            <v/>
          </cell>
          <cell r="BN255" t="str">
            <v/>
          </cell>
          <cell r="BO255" t="str">
            <v/>
          </cell>
          <cell r="BP255" t="str">
            <v/>
          </cell>
          <cell r="BQ255" t="str">
            <v/>
          </cell>
          <cell r="BR255" t="str">
            <v/>
          </cell>
          <cell r="BS255" t="str">
            <v/>
          </cell>
          <cell r="BT255" t="str">
            <v/>
          </cell>
          <cell r="BU255" t="str">
            <v/>
          </cell>
          <cell r="BV255" t="str">
            <v/>
          </cell>
          <cell r="BW255" t="str">
            <v/>
          </cell>
          <cell r="BX255" t="str">
            <v/>
          </cell>
          <cell r="BY255" t="str">
            <v/>
          </cell>
          <cell r="BZ255" t="str">
            <v/>
          </cell>
          <cell r="CA255" t="str">
            <v/>
          </cell>
          <cell r="CB255" t="str">
            <v/>
          </cell>
          <cell r="CC255" t="str">
            <v/>
          </cell>
          <cell r="CD255" t="str">
            <v/>
          </cell>
          <cell r="CE255" t="str">
            <v/>
          </cell>
          <cell r="CF255" t="str">
            <v/>
          </cell>
          <cell r="CG255" t="str">
            <v/>
          </cell>
          <cell r="CH255" t="str">
            <v/>
          </cell>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t="str">
            <v/>
          </cell>
          <cell r="CV255" t="str">
            <v/>
          </cell>
          <cell r="CW255" t="str">
            <v/>
          </cell>
          <cell r="CX255" t="str">
            <v/>
          </cell>
          <cell r="CY255" t="str">
            <v/>
          </cell>
          <cell r="CZ255" t="str">
            <v/>
          </cell>
          <cell r="DA255" t="str">
            <v/>
          </cell>
          <cell r="DB255" t="str">
            <v/>
          </cell>
          <cell r="DC255" t="str">
            <v/>
          </cell>
          <cell r="DD255" t="str">
            <v/>
          </cell>
          <cell r="DE255" t="str">
            <v/>
          </cell>
          <cell r="DF255" t="str">
            <v/>
          </cell>
          <cell r="DG255" t="str">
            <v/>
          </cell>
          <cell r="DH255" t="str">
            <v/>
          </cell>
          <cell r="DI255" t="str">
            <v/>
          </cell>
          <cell r="DJ255" t="str">
            <v/>
          </cell>
          <cell r="DK255" t="str">
            <v/>
          </cell>
          <cell r="DL255" t="str">
            <v/>
          </cell>
          <cell r="DM255" t="str">
            <v/>
          </cell>
          <cell r="DN255" t="str">
            <v/>
          </cell>
          <cell r="DO255" t="str">
            <v/>
          </cell>
          <cell r="DP255" t="str">
            <v/>
          </cell>
          <cell r="DQ255" t="str">
            <v/>
          </cell>
          <cell r="DR255" t="str">
            <v/>
          </cell>
          <cell r="DS255" t="str">
            <v/>
          </cell>
          <cell r="DT255" t="str">
            <v/>
          </cell>
          <cell r="DU255" t="str">
            <v/>
          </cell>
          <cell r="DV255" t="str">
            <v/>
          </cell>
          <cell r="DW255" t="str">
            <v/>
          </cell>
          <cell r="DX255" t="str">
            <v/>
          </cell>
          <cell r="DY255" t="str">
            <v/>
          </cell>
          <cell r="DZ255" t="str">
            <v/>
          </cell>
          <cell r="EA255" t="str">
            <v/>
          </cell>
          <cell r="EB255" t="str">
            <v/>
          </cell>
          <cell r="EC255" t="str">
            <v/>
          </cell>
          <cell r="ED255" t="str">
            <v/>
          </cell>
          <cell r="EE255" t="str">
            <v/>
          </cell>
          <cell r="EF255" t="str">
            <v/>
          </cell>
          <cell r="EG255" t="str">
            <v/>
          </cell>
          <cell r="EH255" t="str">
            <v/>
          </cell>
          <cell r="EI255" t="str">
            <v/>
          </cell>
          <cell r="EJ255" t="str">
            <v/>
          </cell>
          <cell r="EK255" t="str">
            <v/>
          </cell>
          <cell r="EL255" t="str">
            <v/>
          </cell>
          <cell r="EM255" t="str">
            <v/>
          </cell>
          <cell r="EN255" t="str">
            <v/>
          </cell>
          <cell r="EO255" t="str">
            <v/>
          </cell>
          <cell r="EP255" t="str">
            <v/>
          </cell>
          <cell r="EQ255" t="str">
            <v/>
          </cell>
          <cell r="ER255" t="str">
            <v/>
          </cell>
          <cell r="ES255" t="str">
            <v/>
          </cell>
          <cell r="ET255" t="str">
            <v/>
          </cell>
          <cell r="EU255" t="str">
            <v/>
          </cell>
          <cell r="EV255" t="str">
            <v/>
          </cell>
        </row>
        <row r="256">
          <cell r="A256" t="str">
            <v>Wks</v>
          </cell>
          <cell r="B256" t="str">
            <v>Days</v>
          </cell>
          <cell r="C256">
            <v>0</v>
          </cell>
          <cell r="D256">
            <v>0</v>
          </cell>
          <cell r="E256">
            <v>0</v>
          </cell>
          <cell r="F256" t="str">
            <v>Wks</v>
          </cell>
          <cell r="G256" t="str">
            <v>Days</v>
          </cell>
          <cell r="H256" t="str">
            <v>Frames</v>
          </cell>
          <cell r="I256" t="str">
            <v>Wks</v>
          </cell>
          <cell r="J256" t="str">
            <v>Days</v>
          </cell>
          <cell r="K256">
            <v>21</v>
          </cell>
          <cell r="L256">
            <v>0</v>
          </cell>
          <cell r="M256">
            <v>29</v>
          </cell>
          <cell r="N256">
            <v>0</v>
          </cell>
          <cell r="O256">
            <v>29</v>
          </cell>
          <cell r="P256">
            <v>0</v>
          </cell>
          <cell r="Q256">
            <v>29</v>
          </cell>
          <cell r="R256">
            <v>36342</v>
          </cell>
          <cell r="T256" t="str">
            <v>Animation Projection</v>
          </cell>
          <cell r="V256">
            <v>36003</v>
          </cell>
          <cell r="W256">
            <v>36096.068740000002</v>
          </cell>
          <cell r="X256">
            <v>500</v>
          </cell>
          <cell r="Y256">
            <v>14</v>
          </cell>
          <cell r="Z256">
            <v>93.068739999999991</v>
          </cell>
          <cell r="AA256" t="str">
            <v/>
          </cell>
          <cell r="AB256" t="str">
            <v/>
          </cell>
          <cell r="AC256" t="str">
            <v/>
          </cell>
          <cell r="AD256" t="str">
            <v/>
          </cell>
          <cell r="AE256" t="str">
            <v/>
          </cell>
          <cell r="AF256" t="str">
            <v/>
          </cell>
          <cell r="AG256" t="str">
            <v/>
          </cell>
          <cell r="AH256" t="str">
            <v/>
          </cell>
          <cell r="AI256" t="str">
            <v/>
          </cell>
          <cell r="AJ256" t="str">
            <v/>
          </cell>
          <cell r="AK256" t="str">
            <v/>
          </cell>
          <cell r="AL256" t="str">
            <v/>
          </cell>
          <cell r="AM256" t="str">
            <v/>
          </cell>
          <cell r="AN256" t="str">
            <v/>
          </cell>
          <cell r="AO256" t="str">
            <v/>
          </cell>
          <cell r="AP256" t="str">
            <v/>
          </cell>
          <cell r="AQ256" t="str">
            <v/>
          </cell>
          <cell r="AR256" t="str">
            <v/>
          </cell>
          <cell r="AS256" t="str">
            <v/>
          </cell>
          <cell r="AT256" t="str">
            <v/>
          </cell>
          <cell r="AU256" t="str">
            <v/>
          </cell>
          <cell r="AV256" t="str">
            <v/>
          </cell>
          <cell r="AW256" t="str">
            <v/>
          </cell>
          <cell r="AX256" t="str">
            <v/>
          </cell>
          <cell r="AY256" t="str">
            <v/>
          </cell>
          <cell r="AZ256" t="str">
            <v/>
          </cell>
          <cell r="BA256" t="str">
            <v/>
          </cell>
          <cell r="BB256" t="str">
            <v/>
          </cell>
          <cell r="BC256" t="str">
            <v/>
          </cell>
          <cell r="BD256" t="str">
            <v/>
          </cell>
          <cell r="BE256" t="str">
            <v/>
          </cell>
          <cell r="BF256" t="str">
            <v/>
          </cell>
          <cell r="BG256" t="str">
            <v/>
          </cell>
          <cell r="BH256" t="str">
            <v/>
          </cell>
          <cell r="BI256" t="str">
            <v/>
          </cell>
          <cell r="BJ256" t="str">
            <v/>
          </cell>
          <cell r="BK256" t="str">
            <v/>
          </cell>
          <cell r="BL256" t="str">
            <v/>
          </cell>
          <cell r="BM256" t="str">
            <v/>
          </cell>
          <cell r="BN256" t="str">
            <v/>
          </cell>
          <cell r="BO256" t="str">
            <v/>
          </cell>
          <cell r="BP256" t="str">
            <v/>
          </cell>
          <cell r="BQ256" t="str">
            <v/>
          </cell>
          <cell r="BR256" t="str">
            <v/>
          </cell>
          <cell r="BS256" t="str">
            <v/>
          </cell>
          <cell r="BT256" t="str">
            <v/>
          </cell>
          <cell r="BU256" t="str">
            <v/>
          </cell>
          <cell r="BV256" t="str">
            <v/>
          </cell>
          <cell r="BW256" t="str">
            <v/>
          </cell>
          <cell r="BX256" t="str">
            <v/>
          </cell>
          <cell r="BY256" t="str">
            <v/>
          </cell>
          <cell r="BZ256" t="str">
            <v/>
          </cell>
          <cell r="CA256" t="str">
            <v/>
          </cell>
          <cell r="CB256" t="str">
            <v/>
          </cell>
          <cell r="CC256" t="str">
            <v/>
          </cell>
          <cell r="CD256" t="str">
            <v/>
          </cell>
          <cell r="CE256" t="str">
            <v/>
          </cell>
          <cell r="CF256" t="str">
            <v/>
          </cell>
          <cell r="CG256" t="str">
            <v/>
          </cell>
          <cell r="CH256" t="str">
            <v/>
          </cell>
          <cell r="CI256" t="str">
            <v/>
          </cell>
          <cell r="CJ256" t="str">
            <v/>
          </cell>
          <cell r="CK256" t="str">
            <v/>
          </cell>
          <cell r="CL256" t="str">
            <v/>
          </cell>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t="str">
            <v/>
          </cell>
          <cell r="DB256" t="str">
            <v/>
          </cell>
          <cell r="DC256" t="str">
            <v/>
          </cell>
          <cell r="DD256" t="str">
            <v/>
          </cell>
          <cell r="DE256" t="str">
            <v/>
          </cell>
          <cell r="DF256" t="str">
            <v/>
          </cell>
          <cell r="DG256" t="str">
            <v/>
          </cell>
          <cell r="DH256" t="str">
            <v/>
          </cell>
          <cell r="DI256" t="str">
            <v/>
          </cell>
          <cell r="DJ256" t="str">
            <v/>
          </cell>
          <cell r="DK256" t="str">
            <v/>
          </cell>
          <cell r="DL256" t="str">
            <v/>
          </cell>
          <cell r="DM256" t="str">
            <v/>
          </cell>
          <cell r="DN256" t="str">
            <v/>
          </cell>
          <cell r="DO256" t="str">
            <v/>
          </cell>
          <cell r="DP256" t="str">
            <v/>
          </cell>
          <cell r="DQ256" t="str">
            <v/>
          </cell>
          <cell r="DR256" t="str">
            <v/>
          </cell>
          <cell r="DS256" t="str">
            <v/>
          </cell>
          <cell r="DT256" t="str">
            <v/>
          </cell>
          <cell r="DU256" t="str">
            <v/>
          </cell>
          <cell r="DV256" t="str">
            <v/>
          </cell>
          <cell r="DW256" t="str">
            <v/>
          </cell>
          <cell r="DX256" t="str">
            <v/>
          </cell>
          <cell r="DY256" t="str">
            <v/>
          </cell>
          <cell r="DZ256" t="str">
            <v/>
          </cell>
          <cell r="EA256" t="str">
            <v/>
          </cell>
          <cell r="EB256" t="str">
            <v/>
          </cell>
          <cell r="EC256" t="str">
            <v/>
          </cell>
          <cell r="ED256" t="str">
            <v/>
          </cell>
          <cell r="EE256" t="str">
            <v/>
          </cell>
          <cell r="EF256" t="str">
            <v/>
          </cell>
          <cell r="EG256" t="str">
            <v/>
          </cell>
          <cell r="EH256" t="str">
            <v/>
          </cell>
          <cell r="EI256" t="str">
            <v/>
          </cell>
          <cell r="EJ256" t="str">
            <v/>
          </cell>
          <cell r="EK256" t="str">
            <v/>
          </cell>
          <cell r="EL256" t="str">
            <v/>
          </cell>
          <cell r="EM256" t="str">
            <v/>
          </cell>
          <cell r="EN256" t="str">
            <v/>
          </cell>
          <cell r="EO256" t="str">
            <v/>
          </cell>
          <cell r="EP256" t="str">
            <v/>
          </cell>
          <cell r="EQ256" t="str">
            <v/>
          </cell>
          <cell r="ER256" t="str">
            <v/>
          </cell>
          <cell r="ES256" t="str">
            <v/>
          </cell>
          <cell r="ET256" t="str">
            <v/>
          </cell>
          <cell r="EU256" t="str">
            <v/>
          </cell>
          <cell r="EV256" t="str">
            <v/>
          </cell>
        </row>
        <row r="257">
          <cell r="A257">
            <v>9.0098199999999995</v>
          </cell>
          <cell r="B257">
            <v>77.068739999999991</v>
          </cell>
          <cell r="C257">
            <v>0</v>
          </cell>
          <cell r="D257">
            <v>0</v>
          </cell>
          <cell r="E257">
            <v>0</v>
          </cell>
          <cell r="F257">
            <v>9.0098199999999995</v>
          </cell>
          <cell r="G257">
            <v>93.068739999999991</v>
          </cell>
          <cell r="H257">
            <v>4504.91</v>
          </cell>
          <cell r="I257">
            <v>9.0098199999999995</v>
          </cell>
          <cell r="J257">
            <v>77.068739999999991</v>
          </cell>
          <cell r="K257">
            <v>21</v>
          </cell>
          <cell r="L257">
            <v>0</v>
          </cell>
          <cell r="M257">
            <v>29</v>
          </cell>
          <cell r="N257">
            <v>0</v>
          </cell>
          <cell r="O257">
            <v>29</v>
          </cell>
          <cell r="P257">
            <v>0</v>
          </cell>
          <cell r="Q257">
            <v>29</v>
          </cell>
          <cell r="R257">
            <v>36342</v>
          </cell>
          <cell r="T257" t="str">
            <v>Ink &amp; Paint Projection</v>
          </cell>
          <cell r="V257">
            <v>36033</v>
          </cell>
          <cell r="W257">
            <v>36110.068740000002</v>
          </cell>
          <cell r="X257">
            <v>500</v>
          </cell>
          <cell r="Y257">
            <v>11</v>
          </cell>
          <cell r="Z257">
            <v>77.068739999999991</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
          </cell>
          <cell r="AT257" t="str">
            <v/>
          </cell>
          <cell r="AU257" t="str">
            <v/>
          </cell>
          <cell r="AV257" t="str">
            <v/>
          </cell>
          <cell r="AW257" t="str">
            <v/>
          </cell>
          <cell r="AX257" t="str">
            <v/>
          </cell>
          <cell r="AY257" t="str">
            <v/>
          </cell>
          <cell r="AZ257" t="str">
            <v/>
          </cell>
          <cell r="BA257" t="str">
            <v/>
          </cell>
          <cell r="BB257" t="str">
            <v/>
          </cell>
          <cell r="BC257" t="str">
            <v/>
          </cell>
          <cell r="BD257" t="str">
            <v/>
          </cell>
          <cell r="BE257" t="str">
            <v/>
          </cell>
          <cell r="BF257" t="str">
            <v/>
          </cell>
          <cell r="BG257" t="str">
            <v/>
          </cell>
          <cell r="BH257" t="str">
            <v/>
          </cell>
          <cell r="BI257" t="str">
            <v/>
          </cell>
          <cell r="BJ257" t="str">
            <v/>
          </cell>
          <cell r="BK257" t="str">
            <v/>
          </cell>
          <cell r="BL257" t="str">
            <v/>
          </cell>
          <cell r="BM257" t="str">
            <v/>
          </cell>
          <cell r="BN257" t="str">
            <v/>
          </cell>
          <cell r="BO257" t="str">
            <v/>
          </cell>
          <cell r="BP257" t="str">
            <v/>
          </cell>
          <cell r="BQ257" t="str">
            <v/>
          </cell>
          <cell r="BR257" t="str">
            <v/>
          </cell>
          <cell r="BS257" t="str">
            <v/>
          </cell>
          <cell r="BT257" t="str">
            <v/>
          </cell>
          <cell r="BU257" t="str">
            <v/>
          </cell>
          <cell r="BV257" t="str">
            <v/>
          </cell>
          <cell r="BW257" t="str">
            <v/>
          </cell>
          <cell r="BX257" t="str">
            <v/>
          </cell>
          <cell r="BY257" t="str">
            <v/>
          </cell>
          <cell r="BZ257" t="str">
            <v/>
          </cell>
          <cell r="CA257" t="str">
            <v/>
          </cell>
          <cell r="CB257" t="str">
            <v/>
          </cell>
          <cell r="CC257" t="str">
            <v/>
          </cell>
          <cell r="CD257" t="str">
            <v/>
          </cell>
          <cell r="CE257" t="str">
            <v/>
          </cell>
          <cell r="CF257" t="str">
            <v/>
          </cell>
          <cell r="CG257" t="str">
            <v/>
          </cell>
          <cell r="CH257" t="str">
            <v/>
          </cell>
          <cell r="CI257" t="str">
            <v/>
          </cell>
          <cell r="CJ257" t="str">
            <v/>
          </cell>
          <cell r="CK257" t="str">
            <v/>
          </cell>
          <cell r="CL257" t="str">
            <v/>
          </cell>
          <cell r="CM257" t="str">
            <v/>
          </cell>
          <cell r="CN257" t="str">
            <v/>
          </cell>
          <cell r="CO257" t="str">
            <v/>
          </cell>
          <cell r="CP257" t="str">
            <v/>
          </cell>
          <cell r="CQ257" t="str">
            <v/>
          </cell>
          <cell r="CR257">
            <v>125</v>
          </cell>
          <cell r="CS257">
            <v>250</v>
          </cell>
          <cell r="CT257">
            <v>375</v>
          </cell>
          <cell r="CU257">
            <v>500</v>
          </cell>
          <cell r="CV257">
            <v>500</v>
          </cell>
          <cell r="CW257">
            <v>500</v>
          </cell>
          <cell r="CX257">
            <v>500</v>
          </cell>
          <cell r="CY257">
            <v>500</v>
          </cell>
          <cell r="CZ257">
            <v>500</v>
          </cell>
          <cell r="DA257">
            <v>500</v>
          </cell>
          <cell r="DB257">
            <v>500</v>
          </cell>
          <cell r="DC257" t="str">
            <v/>
          </cell>
          <cell r="DD257" t="str">
            <v/>
          </cell>
          <cell r="DE257" t="str">
            <v/>
          </cell>
          <cell r="DF257" t="str">
            <v/>
          </cell>
          <cell r="DG257" t="str">
            <v/>
          </cell>
          <cell r="DH257" t="str">
            <v/>
          </cell>
          <cell r="DI257" t="str">
            <v/>
          </cell>
          <cell r="DJ257" t="str">
            <v/>
          </cell>
          <cell r="DK257" t="str">
            <v/>
          </cell>
          <cell r="DL257" t="str">
            <v/>
          </cell>
          <cell r="DM257" t="str">
            <v/>
          </cell>
          <cell r="DN257" t="str">
            <v/>
          </cell>
          <cell r="DO257" t="str">
            <v/>
          </cell>
          <cell r="DP257" t="str">
            <v/>
          </cell>
          <cell r="DQ257" t="str">
            <v/>
          </cell>
          <cell r="DR257" t="str">
            <v/>
          </cell>
          <cell r="DS257" t="str">
            <v/>
          </cell>
          <cell r="DT257" t="str">
            <v/>
          </cell>
          <cell r="DU257" t="str">
            <v/>
          </cell>
          <cell r="DV257" t="str">
            <v/>
          </cell>
          <cell r="DW257" t="str">
            <v/>
          </cell>
          <cell r="DX257" t="str">
            <v/>
          </cell>
          <cell r="DY257" t="str">
            <v/>
          </cell>
          <cell r="DZ257" t="str">
            <v/>
          </cell>
          <cell r="EA257" t="str">
            <v/>
          </cell>
          <cell r="EB257" t="str">
            <v/>
          </cell>
          <cell r="EC257" t="str">
            <v/>
          </cell>
          <cell r="ED257" t="str">
            <v/>
          </cell>
          <cell r="EE257" t="str">
            <v/>
          </cell>
          <cell r="EF257" t="str">
            <v/>
          </cell>
          <cell r="EG257" t="str">
            <v/>
          </cell>
          <cell r="EH257" t="str">
            <v/>
          </cell>
          <cell r="EI257" t="str">
            <v/>
          </cell>
          <cell r="EJ257" t="str">
            <v/>
          </cell>
          <cell r="EK257" t="str">
            <v/>
          </cell>
          <cell r="EL257" t="str">
            <v/>
          </cell>
          <cell r="EM257" t="str">
            <v/>
          </cell>
          <cell r="EN257" t="str">
            <v/>
          </cell>
          <cell r="EO257" t="str">
            <v/>
          </cell>
          <cell r="EP257" t="str">
            <v/>
          </cell>
          <cell r="EQ257" t="str">
            <v/>
          </cell>
          <cell r="ER257" t="str">
            <v/>
          </cell>
          <cell r="ES257" t="str">
            <v/>
          </cell>
          <cell r="ET257" t="str">
            <v/>
          </cell>
          <cell r="EU257" t="str">
            <v/>
          </cell>
          <cell r="EV257" t="str">
            <v/>
          </cell>
        </row>
        <row r="259">
          <cell r="T259" t="str">
            <v>BUDGET FORECAST</v>
          </cell>
          <cell r="AA259" t="str">
            <v/>
          </cell>
          <cell r="AB259" t="str">
            <v/>
          </cell>
          <cell r="AC259" t="str">
            <v/>
          </cell>
          <cell r="AD259" t="str">
            <v/>
          </cell>
          <cell r="AE259" t="str">
            <v/>
          </cell>
          <cell r="AF259" t="str">
            <v/>
          </cell>
          <cell r="AG259" t="str">
            <v/>
          </cell>
          <cell r="AH259" t="str">
            <v/>
          </cell>
          <cell r="AI259" t="str">
            <v/>
          </cell>
          <cell r="AJ259" t="str">
            <v/>
          </cell>
          <cell r="AK259" t="str">
            <v/>
          </cell>
          <cell r="AL259" t="str">
            <v/>
          </cell>
          <cell r="AM259" t="str">
            <v/>
          </cell>
          <cell r="AN259" t="str">
            <v/>
          </cell>
          <cell r="AO259" t="str">
            <v/>
          </cell>
          <cell r="AP259" t="str">
            <v/>
          </cell>
          <cell r="AQ259" t="str">
            <v/>
          </cell>
          <cell r="AR259" t="str">
            <v/>
          </cell>
          <cell r="AS259" t="str">
            <v/>
          </cell>
          <cell r="AT259" t="str">
            <v/>
          </cell>
          <cell r="AU259" t="str">
            <v/>
          </cell>
          <cell r="AV259" t="str">
            <v/>
          </cell>
          <cell r="AW259" t="str">
            <v/>
          </cell>
          <cell r="AX259" t="str">
            <v/>
          </cell>
          <cell r="AY259" t="str">
            <v/>
          </cell>
          <cell r="AZ259" t="str">
            <v/>
          </cell>
          <cell r="BA259" t="str">
            <v/>
          </cell>
          <cell r="BB259" t="str">
            <v/>
          </cell>
          <cell r="BC259" t="str">
            <v/>
          </cell>
          <cell r="BD259" t="str">
            <v/>
          </cell>
          <cell r="BE259" t="str">
            <v/>
          </cell>
          <cell r="BF259" t="str">
            <v/>
          </cell>
          <cell r="BG259" t="str">
            <v/>
          </cell>
          <cell r="BH259" t="str">
            <v/>
          </cell>
          <cell r="BI259" t="str">
            <v/>
          </cell>
          <cell r="BJ259" t="str">
            <v/>
          </cell>
          <cell r="BK259" t="str">
            <v/>
          </cell>
          <cell r="BL259" t="str">
            <v/>
          </cell>
          <cell r="BM259" t="str">
            <v/>
          </cell>
          <cell r="BN259" t="str">
            <v/>
          </cell>
          <cell r="BO259" t="str">
            <v/>
          </cell>
          <cell r="BP259" t="str">
            <v/>
          </cell>
          <cell r="BQ259" t="str">
            <v/>
          </cell>
          <cell r="BR259" t="str">
            <v/>
          </cell>
          <cell r="BS259" t="str">
            <v/>
          </cell>
          <cell r="BT259" t="str">
            <v/>
          </cell>
          <cell r="BU259" t="str">
            <v/>
          </cell>
          <cell r="BV259" t="str">
            <v/>
          </cell>
          <cell r="BW259" t="str">
            <v/>
          </cell>
          <cell r="BX259" t="str">
            <v/>
          </cell>
          <cell r="BY259" t="str">
            <v/>
          </cell>
          <cell r="BZ259" t="str">
            <v/>
          </cell>
          <cell r="CA259" t="str">
            <v/>
          </cell>
          <cell r="CB259" t="str">
            <v/>
          </cell>
          <cell r="CC259" t="str">
            <v/>
          </cell>
          <cell r="CD259" t="str">
            <v/>
          </cell>
          <cell r="CE259" t="str">
            <v/>
          </cell>
          <cell r="CF259" t="str">
            <v/>
          </cell>
          <cell r="CG259" t="str">
            <v/>
          </cell>
          <cell r="CH259" t="str">
            <v/>
          </cell>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t="str">
            <v/>
          </cell>
          <cell r="CV259" t="str">
            <v/>
          </cell>
          <cell r="CW259" t="str">
            <v/>
          </cell>
          <cell r="CX259" t="str">
            <v/>
          </cell>
          <cell r="CY259" t="str">
            <v/>
          </cell>
          <cell r="CZ259" t="str">
            <v/>
          </cell>
          <cell r="DA259" t="str">
            <v/>
          </cell>
          <cell r="DB259" t="str">
            <v/>
          </cell>
          <cell r="DC259" t="str">
            <v/>
          </cell>
          <cell r="DD259" t="str">
            <v/>
          </cell>
          <cell r="DE259" t="str">
            <v/>
          </cell>
          <cell r="DF259" t="str">
            <v/>
          </cell>
          <cell r="DG259" t="str">
            <v/>
          </cell>
          <cell r="DH259" t="str">
            <v/>
          </cell>
          <cell r="DI259" t="str">
            <v/>
          </cell>
          <cell r="DJ259" t="str">
            <v/>
          </cell>
          <cell r="DK259" t="str">
            <v/>
          </cell>
          <cell r="DL259" t="str">
            <v/>
          </cell>
          <cell r="DM259" t="str">
            <v/>
          </cell>
          <cell r="DN259" t="str">
            <v/>
          </cell>
          <cell r="DO259" t="str">
            <v/>
          </cell>
          <cell r="DP259" t="str">
            <v/>
          </cell>
          <cell r="DQ259" t="str">
            <v/>
          </cell>
          <cell r="DR259" t="str">
            <v/>
          </cell>
          <cell r="DS259" t="str">
            <v/>
          </cell>
          <cell r="DT259" t="str">
            <v/>
          </cell>
          <cell r="DU259" t="str">
            <v/>
          </cell>
          <cell r="DV259" t="str">
            <v/>
          </cell>
          <cell r="DW259" t="str">
            <v/>
          </cell>
          <cell r="DX259" t="str">
            <v/>
          </cell>
          <cell r="DY259" t="str">
            <v/>
          </cell>
          <cell r="DZ259" t="str">
            <v/>
          </cell>
          <cell r="EA259" t="str">
            <v/>
          </cell>
          <cell r="EB259" t="str">
            <v/>
          </cell>
          <cell r="EC259" t="str">
            <v/>
          </cell>
          <cell r="ED259" t="str">
            <v/>
          </cell>
          <cell r="EE259" t="str">
            <v/>
          </cell>
          <cell r="EF259" t="str">
            <v/>
          </cell>
          <cell r="EG259" t="str">
            <v/>
          </cell>
          <cell r="EH259" t="str">
            <v/>
          </cell>
          <cell r="EI259" t="str">
            <v/>
          </cell>
          <cell r="EJ259" t="str">
            <v/>
          </cell>
          <cell r="EK259" t="str">
            <v/>
          </cell>
          <cell r="EL259" t="str">
            <v/>
          </cell>
          <cell r="EM259" t="str">
            <v/>
          </cell>
          <cell r="EN259" t="str">
            <v/>
          </cell>
          <cell r="EO259" t="str">
            <v/>
          </cell>
          <cell r="EP259" t="str">
            <v/>
          </cell>
          <cell r="EQ259" t="str">
            <v/>
          </cell>
          <cell r="ER259" t="str">
            <v/>
          </cell>
          <cell r="ES259" t="str">
            <v/>
          </cell>
          <cell r="ET259" t="str">
            <v/>
          </cell>
          <cell r="EU259" t="str">
            <v/>
          </cell>
          <cell r="EV259" t="str">
            <v/>
          </cell>
          <cell r="EW259" t="str">
            <v/>
          </cell>
          <cell r="EX259" t="str">
            <v/>
          </cell>
          <cell r="EY259" t="str">
            <v/>
          </cell>
          <cell r="EZ259" t="str">
            <v/>
          </cell>
          <cell r="FA259" t="str">
            <v/>
          </cell>
          <cell r="FB259" t="str">
            <v/>
          </cell>
          <cell r="FC259" t="str">
            <v/>
          </cell>
          <cell r="FD259" t="str">
            <v/>
          </cell>
          <cell r="FE259" t="str">
            <v/>
          </cell>
          <cell r="FF259" t="str">
            <v/>
          </cell>
          <cell r="FG259" t="str">
            <v/>
          </cell>
          <cell r="FH259" t="str">
            <v/>
          </cell>
          <cell r="FI259" t="str">
            <v/>
          </cell>
          <cell r="FJ259">
            <v>0</v>
          </cell>
          <cell r="FK259">
            <v>0</v>
          </cell>
          <cell r="FL259">
            <v>0</v>
          </cell>
          <cell r="FM259">
            <v>0</v>
          </cell>
          <cell r="FN259">
            <v>0</v>
          </cell>
          <cell r="FO259">
            <v>0</v>
          </cell>
          <cell r="FP259">
            <v>0</v>
          </cell>
          <cell r="FQ259">
            <v>0</v>
          </cell>
          <cell r="FR259">
            <v>0</v>
          </cell>
          <cell r="FS259">
            <v>0</v>
          </cell>
          <cell r="FT259">
            <v>0</v>
          </cell>
          <cell r="FU259">
            <v>0</v>
          </cell>
          <cell r="FV259">
            <v>0</v>
          </cell>
          <cell r="FW259">
            <v>0</v>
          </cell>
          <cell r="FX259">
            <v>0</v>
          </cell>
        </row>
        <row r="260">
          <cell r="T260" t="str">
            <v>BUDGET FORECAST</v>
          </cell>
          <cell r="V260" t="str">
            <v>PRE PROD</v>
          </cell>
          <cell r="W260">
            <v>30</v>
          </cell>
          <cell r="X260">
            <v>157500</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cell r="AR260" t="str">
            <v/>
          </cell>
          <cell r="AS260" t="str">
            <v/>
          </cell>
          <cell r="AT260" t="str">
            <v/>
          </cell>
          <cell r="AU260" t="str">
            <v/>
          </cell>
          <cell r="AV260" t="str">
            <v/>
          </cell>
          <cell r="AW260" t="str">
            <v/>
          </cell>
          <cell r="AX260" t="str">
            <v/>
          </cell>
          <cell r="AY260" t="str">
            <v/>
          </cell>
          <cell r="AZ260" t="str">
            <v/>
          </cell>
          <cell r="BA260" t="str">
            <v/>
          </cell>
          <cell r="BB260" t="str">
            <v/>
          </cell>
          <cell r="BC260" t="str">
            <v/>
          </cell>
          <cell r="BD260" t="str">
            <v/>
          </cell>
          <cell r="BE260" t="str">
            <v/>
          </cell>
          <cell r="BF260" t="str">
            <v/>
          </cell>
          <cell r="BG260" t="str">
            <v/>
          </cell>
          <cell r="BH260" t="str">
            <v/>
          </cell>
          <cell r="BI260" t="str">
            <v/>
          </cell>
          <cell r="BJ260" t="str">
            <v/>
          </cell>
          <cell r="BK260" t="str">
            <v/>
          </cell>
          <cell r="BL260" t="str">
            <v/>
          </cell>
          <cell r="BM260" t="str">
            <v/>
          </cell>
          <cell r="BN260" t="str">
            <v/>
          </cell>
          <cell r="BO260" t="str">
            <v/>
          </cell>
          <cell r="BP260" t="str">
            <v/>
          </cell>
          <cell r="BQ260" t="str">
            <v/>
          </cell>
          <cell r="BR260" t="str">
            <v/>
          </cell>
          <cell r="BS260" t="str">
            <v/>
          </cell>
          <cell r="BT260" t="str">
            <v/>
          </cell>
          <cell r="BU260" t="str">
            <v/>
          </cell>
          <cell r="BV260" t="str">
            <v/>
          </cell>
          <cell r="BW260" t="str">
            <v/>
          </cell>
          <cell r="BX260" t="str">
            <v/>
          </cell>
          <cell r="BY260" t="str">
            <v/>
          </cell>
          <cell r="BZ260" t="str">
            <v/>
          </cell>
          <cell r="CA260" t="str">
            <v/>
          </cell>
          <cell r="CB260" t="str">
            <v/>
          </cell>
          <cell r="CC260" t="str">
            <v/>
          </cell>
          <cell r="CD260" t="str">
            <v/>
          </cell>
          <cell r="CE260" t="str">
            <v/>
          </cell>
          <cell r="CF260" t="str">
            <v/>
          </cell>
          <cell r="CG260" t="str">
            <v/>
          </cell>
          <cell r="CH260" t="str">
            <v/>
          </cell>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t="str">
            <v/>
          </cell>
          <cell r="CV260" t="str">
            <v/>
          </cell>
          <cell r="CW260" t="str">
            <v/>
          </cell>
          <cell r="CX260" t="str">
            <v/>
          </cell>
          <cell r="CY260" t="str">
            <v/>
          </cell>
          <cell r="CZ260" t="str">
            <v/>
          </cell>
          <cell r="DA260" t="str">
            <v/>
          </cell>
          <cell r="DB260" t="str">
            <v/>
          </cell>
          <cell r="DC260" t="str">
            <v/>
          </cell>
          <cell r="DD260" t="str">
            <v/>
          </cell>
          <cell r="DE260" t="str">
            <v/>
          </cell>
          <cell r="DF260" t="str">
            <v/>
          </cell>
          <cell r="DG260" t="str">
            <v/>
          </cell>
          <cell r="DH260" t="str">
            <v/>
          </cell>
          <cell r="DI260" t="str">
            <v/>
          </cell>
          <cell r="DJ260" t="str">
            <v/>
          </cell>
          <cell r="DK260" t="str">
            <v/>
          </cell>
          <cell r="DL260" t="str">
            <v/>
          </cell>
          <cell r="DM260" t="str">
            <v/>
          </cell>
          <cell r="DN260" t="str">
            <v/>
          </cell>
          <cell r="DO260" t="str">
            <v/>
          </cell>
          <cell r="DP260" t="str">
            <v/>
          </cell>
          <cell r="DQ260" t="str">
            <v/>
          </cell>
          <cell r="DR260" t="str">
            <v/>
          </cell>
          <cell r="DS260" t="str">
            <v/>
          </cell>
          <cell r="DT260" t="str">
            <v/>
          </cell>
          <cell r="DU260" t="str">
            <v/>
          </cell>
          <cell r="DV260" t="str">
            <v/>
          </cell>
          <cell r="DW260" t="str">
            <v/>
          </cell>
          <cell r="DX260" t="str">
            <v/>
          </cell>
          <cell r="DY260" t="str">
            <v/>
          </cell>
          <cell r="DZ260" t="str">
            <v/>
          </cell>
          <cell r="EA260" t="str">
            <v/>
          </cell>
          <cell r="EB260" t="str">
            <v/>
          </cell>
          <cell r="EC260" t="str">
            <v/>
          </cell>
          <cell r="ED260" t="str">
            <v/>
          </cell>
          <cell r="EE260" t="str">
            <v/>
          </cell>
          <cell r="EF260" t="str">
            <v/>
          </cell>
          <cell r="EG260" t="str">
            <v/>
          </cell>
          <cell r="EH260" t="str">
            <v/>
          </cell>
          <cell r="EI260" t="str">
            <v/>
          </cell>
          <cell r="EJ260" t="str">
            <v/>
          </cell>
          <cell r="EK260" t="str">
            <v/>
          </cell>
          <cell r="EL260" t="str">
            <v/>
          </cell>
          <cell r="EM260" t="str">
            <v/>
          </cell>
          <cell r="EN260" t="str">
            <v/>
          </cell>
          <cell r="EO260" t="str">
            <v/>
          </cell>
          <cell r="EP260" t="str">
            <v/>
          </cell>
          <cell r="EQ260" t="str">
            <v/>
          </cell>
          <cell r="ER260" t="str">
            <v/>
          </cell>
          <cell r="ES260" t="str">
            <v/>
          </cell>
          <cell r="ET260" t="str">
            <v/>
          </cell>
          <cell r="EU260" t="str">
            <v/>
          </cell>
          <cell r="EV260" t="str">
            <v/>
          </cell>
          <cell r="EW260" t="str">
            <v/>
          </cell>
          <cell r="EX260" t="str">
            <v/>
          </cell>
          <cell r="EY260" t="str">
            <v/>
          </cell>
          <cell r="EZ260" t="str">
            <v/>
          </cell>
          <cell r="FA260" t="str">
            <v/>
          </cell>
          <cell r="FB260" t="str">
            <v/>
          </cell>
          <cell r="FC260" t="str">
            <v/>
          </cell>
          <cell r="FD260" t="str">
            <v/>
          </cell>
          <cell r="FE260" t="str">
            <v/>
          </cell>
          <cell r="FF260" t="str">
            <v/>
          </cell>
          <cell r="FG260" t="str">
            <v/>
          </cell>
          <cell r="FH260" t="str">
            <v/>
          </cell>
          <cell r="FI260" t="str">
            <v/>
          </cell>
          <cell r="FJ260">
            <v>0</v>
          </cell>
          <cell r="FK260">
            <v>0</v>
          </cell>
          <cell r="FL260">
            <v>0</v>
          </cell>
          <cell r="FM260">
            <v>0</v>
          </cell>
          <cell r="FN260">
            <v>0</v>
          </cell>
          <cell r="FO260">
            <v>0</v>
          </cell>
          <cell r="FP260">
            <v>0</v>
          </cell>
          <cell r="FQ260">
            <v>0</v>
          </cell>
          <cell r="FR260">
            <v>0</v>
          </cell>
          <cell r="FS260">
            <v>0</v>
          </cell>
          <cell r="FT260">
            <v>0</v>
          </cell>
          <cell r="FU260">
            <v>0</v>
          </cell>
          <cell r="FV260">
            <v>0</v>
          </cell>
          <cell r="FW260">
            <v>0</v>
          </cell>
          <cell r="FX260">
            <v>0</v>
          </cell>
          <cell r="FY260">
            <v>0</v>
          </cell>
          <cell r="FZ260">
            <v>0</v>
          </cell>
          <cell r="GA260">
            <v>0</v>
          </cell>
          <cell r="GB260">
            <v>0</v>
          </cell>
        </row>
        <row r="261">
          <cell r="V261" t="str">
            <v>PRE PROD</v>
          </cell>
          <cell r="W261">
            <v>30</v>
          </cell>
          <cell r="X261">
            <v>157500</v>
          </cell>
          <cell r="AA261" t="str">
            <v/>
          </cell>
          <cell r="AB261" t="str">
            <v/>
          </cell>
          <cell r="AC261" t="str">
            <v/>
          </cell>
          <cell r="AD261" t="str">
            <v/>
          </cell>
          <cell r="AE261" t="str">
            <v/>
          </cell>
          <cell r="AF261" t="str">
            <v/>
          </cell>
          <cell r="AG261" t="str">
            <v/>
          </cell>
          <cell r="AH261" t="str">
            <v/>
          </cell>
          <cell r="AI261" t="str">
            <v/>
          </cell>
          <cell r="AJ261" t="str">
            <v/>
          </cell>
          <cell r="AK261" t="str">
            <v/>
          </cell>
          <cell r="AL261" t="str">
            <v/>
          </cell>
          <cell r="AM261" t="str">
            <v/>
          </cell>
          <cell r="AN261" t="str">
            <v/>
          </cell>
          <cell r="AO261" t="str">
            <v/>
          </cell>
          <cell r="AP261" t="str">
            <v/>
          </cell>
          <cell r="AQ261" t="str">
            <v/>
          </cell>
          <cell r="AR261" t="str">
            <v/>
          </cell>
          <cell r="AS261" t="str">
            <v/>
          </cell>
          <cell r="AT261" t="str">
            <v/>
          </cell>
          <cell r="AU261" t="str">
            <v/>
          </cell>
          <cell r="AV261" t="str">
            <v/>
          </cell>
          <cell r="AW261" t="str">
            <v/>
          </cell>
          <cell r="AX261" t="str">
            <v/>
          </cell>
          <cell r="AY261" t="str">
            <v/>
          </cell>
          <cell r="AZ261" t="str">
            <v/>
          </cell>
          <cell r="BA261" t="str">
            <v/>
          </cell>
          <cell r="BB261" t="str">
            <v/>
          </cell>
          <cell r="BC261" t="str">
            <v/>
          </cell>
          <cell r="BD261" t="str">
            <v/>
          </cell>
          <cell r="BE261" t="str">
            <v/>
          </cell>
          <cell r="BF261" t="str">
            <v/>
          </cell>
          <cell r="BG261" t="str">
            <v/>
          </cell>
          <cell r="BH261" t="str">
            <v/>
          </cell>
          <cell r="BI261" t="str">
            <v/>
          </cell>
          <cell r="BJ261" t="str">
            <v/>
          </cell>
          <cell r="BK261" t="str">
            <v/>
          </cell>
          <cell r="BL261" t="str">
            <v/>
          </cell>
          <cell r="BM261" t="str">
            <v/>
          </cell>
          <cell r="BN261" t="str">
            <v/>
          </cell>
          <cell r="BO261" t="str">
            <v/>
          </cell>
          <cell r="BP261" t="str">
            <v/>
          </cell>
          <cell r="BQ261" t="str">
            <v/>
          </cell>
          <cell r="BR261" t="str">
            <v/>
          </cell>
          <cell r="BS261" t="str">
            <v/>
          </cell>
          <cell r="BT261" t="str">
            <v/>
          </cell>
          <cell r="BU261" t="str">
            <v/>
          </cell>
          <cell r="BV261" t="str">
            <v/>
          </cell>
          <cell r="BW261" t="str">
            <v/>
          </cell>
          <cell r="BX261" t="str">
            <v/>
          </cell>
          <cell r="BY261" t="str">
            <v/>
          </cell>
          <cell r="BZ261" t="str">
            <v/>
          </cell>
          <cell r="CA261" t="str">
            <v/>
          </cell>
          <cell r="CB261" t="str">
            <v/>
          </cell>
          <cell r="CC261" t="str">
            <v/>
          </cell>
          <cell r="CD261" t="str">
            <v/>
          </cell>
          <cell r="CE261" t="str">
            <v/>
          </cell>
          <cell r="CF261" t="str">
            <v/>
          </cell>
          <cell r="CG261" t="str">
            <v/>
          </cell>
          <cell r="CH261" t="str">
            <v/>
          </cell>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t="str">
            <v/>
          </cell>
          <cell r="CV261" t="str">
            <v/>
          </cell>
          <cell r="CW261" t="str">
            <v/>
          </cell>
          <cell r="CX261" t="str">
            <v/>
          </cell>
          <cell r="CY261" t="str">
            <v/>
          </cell>
          <cell r="CZ261" t="str">
            <v/>
          </cell>
          <cell r="DA261" t="str">
            <v/>
          </cell>
          <cell r="DB261" t="str">
            <v/>
          </cell>
          <cell r="DC261" t="str">
            <v/>
          </cell>
          <cell r="DD261" t="str">
            <v/>
          </cell>
          <cell r="DE261" t="str">
            <v/>
          </cell>
          <cell r="DF261" t="str">
            <v/>
          </cell>
          <cell r="DG261" t="str">
            <v/>
          </cell>
          <cell r="DH261" t="str">
            <v/>
          </cell>
          <cell r="DI261" t="str">
            <v/>
          </cell>
          <cell r="DJ261" t="str">
            <v/>
          </cell>
          <cell r="DK261" t="str">
            <v/>
          </cell>
          <cell r="DL261" t="str">
            <v/>
          </cell>
          <cell r="DM261" t="str">
            <v/>
          </cell>
          <cell r="DN261" t="str">
            <v/>
          </cell>
          <cell r="DO261" t="str">
            <v/>
          </cell>
          <cell r="DP261" t="str">
            <v/>
          </cell>
          <cell r="DQ261" t="str">
            <v/>
          </cell>
          <cell r="DR261" t="str">
            <v/>
          </cell>
          <cell r="DS261" t="str">
            <v/>
          </cell>
          <cell r="DT261" t="str">
            <v/>
          </cell>
          <cell r="DU261" t="str">
            <v/>
          </cell>
          <cell r="DV261" t="str">
            <v/>
          </cell>
          <cell r="DW261" t="str">
            <v/>
          </cell>
          <cell r="DX261" t="str">
            <v/>
          </cell>
          <cell r="DY261" t="str">
            <v/>
          </cell>
          <cell r="DZ261" t="str">
            <v/>
          </cell>
          <cell r="EA261" t="str">
            <v/>
          </cell>
          <cell r="EB261" t="str">
            <v/>
          </cell>
          <cell r="EC261" t="str">
            <v/>
          </cell>
          <cell r="ED261" t="str">
            <v/>
          </cell>
          <cell r="EE261" t="str">
            <v/>
          </cell>
          <cell r="EF261" t="str">
            <v/>
          </cell>
          <cell r="EG261" t="str">
            <v/>
          </cell>
          <cell r="EH261" t="str">
            <v/>
          </cell>
          <cell r="EI261" t="str">
            <v/>
          </cell>
          <cell r="EJ261" t="str">
            <v/>
          </cell>
          <cell r="EK261" t="str">
            <v/>
          </cell>
          <cell r="EL261" t="str">
            <v/>
          </cell>
          <cell r="EM261" t="str">
            <v/>
          </cell>
          <cell r="EN261" t="str">
            <v/>
          </cell>
          <cell r="EO261" t="str">
            <v/>
          </cell>
          <cell r="EP261" t="str">
            <v/>
          </cell>
          <cell r="EQ261" t="str">
            <v/>
          </cell>
          <cell r="ER261" t="str">
            <v/>
          </cell>
          <cell r="ES261" t="str">
            <v/>
          </cell>
          <cell r="ET261" t="str">
            <v/>
          </cell>
          <cell r="EU261" t="str">
            <v/>
          </cell>
          <cell r="EV261" t="str">
            <v/>
          </cell>
          <cell r="EW261" t="str">
            <v/>
          </cell>
          <cell r="EX261" t="str">
            <v/>
          </cell>
          <cell r="EY261" t="str">
            <v/>
          </cell>
          <cell r="EZ261" t="str">
            <v/>
          </cell>
          <cell r="FA261" t="str">
            <v/>
          </cell>
          <cell r="FB261" t="str">
            <v/>
          </cell>
          <cell r="FC261" t="str">
            <v/>
          </cell>
          <cell r="FD261" t="str">
            <v/>
          </cell>
          <cell r="FE261" t="str">
            <v/>
          </cell>
          <cell r="FF261" t="str">
            <v/>
          </cell>
          <cell r="FG261" t="str">
            <v/>
          </cell>
          <cell r="FH261" t="str">
            <v/>
          </cell>
          <cell r="FI261" t="str">
            <v/>
          </cell>
          <cell r="FJ261">
            <v>0</v>
          </cell>
          <cell r="FK261">
            <v>0</v>
          </cell>
          <cell r="FL261">
            <v>0</v>
          </cell>
          <cell r="FM261">
            <v>0</v>
          </cell>
          <cell r="FN261">
            <v>0</v>
          </cell>
          <cell r="FO261">
            <v>0</v>
          </cell>
          <cell r="FP261">
            <v>0</v>
          </cell>
          <cell r="FQ261">
            <v>0</v>
          </cell>
          <cell r="FR261">
            <v>0</v>
          </cell>
          <cell r="FS261">
            <v>0</v>
          </cell>
          <cell r="FT261">
            <v>0</v>
          </cell>
          <cell r="FU261">
            <v>0</v>
          </cell>
          <cell r="FV261">
            <v>0</v>
          </cell>
          <cell r="FW261">
            <v>0</v>
          </cell>
          <cell r="FX261">
            <v>0</v>
          </cell>
          <cell r="FY261">
            <v>0</v>
          </cell>
          <cell r="FZ261">
            <v>0</v>
          </cell>
          <cell r="GA261">
            <v>0</v>
          </cell>
          <cell r="GB261">
            <v>0</v>
          </cell>
        </row>
        <row r="262">
          <cell r="V262" t="str">
            <v>PRODUCTION</v>
          </cell>
          <cell r="W262">
            <v>150</v>
          </cell>
          <cell r="X262">
            <v>712500</v>
          </cell>
          <cell r="AA262" t="str">
            <v/>
          </cell>
          <cell r="AB262" t="str">
            <v/>
          </cell>
          <cell r="AC262" t="str">
            <v/>
          </cell>
          <cell r="AD262" t="str">
            <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cell r="AR262" t="str">
            <v/>
          </cell>
          <cell r="AS262" t="str">
            <v/>
          </cell>
          <cell r="AT262" t="str">
            <v/>
          </cell>
          <cell r="AU262" t="str">
            <v/>
          </cell>
          <cell r="AV262" t="str">
            <v/>
          </cell>
          <cell r="AW262" t="str">
            <v/>
          </cell>
          <cell r="AX262" t="str">
            <v/>
          </cell>
          <cell r="AY262" t="str">
            <v/>
          </cell>
          <cell r="AZ262" t="str">
            <v/>
          </cell>
          <cell r="BA262" t="str">
            <v/>
          </cell>
          <cell r="BB262" t="str">
            <v/>
          </cell>
          <cell r="BC262" t="str">
            <v/>
          </cell>
          <cell r="BD262" t="str">
            <v/>
          </cell>
          <cell r="BE262" t="str">
            <v/>
          </cell>
          <cell r="BF262" t="str">
            <v/>
          </cell>
          <cell r="BG262" t="str">
            <v/>
          </cell>
          <cell r="BH262" t="str">
            <v/>
          </cell>
          <cell r="BI262" t="str">
            <v/>
          </cell>
          <cell r="BJ262" t="str">
            <v/>
          </cell>
          <cell r="BK262" t="str">
            <v/>
          </cell>
          <cell r="BL262" t="str">
            <v/>
          </cell>
          <cell r="BM262" t="str">
            <v/>
          </cell>
          <cell r="BN262" t="str">
            <v/>
          </cell>
          <cell r="BO262" t="str">
            <v/>
          </cell>
          <cell r="BP262" t="str">
            <v/>
          </cell>
          <cell r="BQ262" t="str">
            <v/>
          </cell>
          <cell r="BR262" t="str">
            <v/>
          </cell>
          <cell r="BS262" t="str">
            <v/>
          </cell>
          <cell r="BT262" t="str">
            <v/>
          </cell>
          <cell r="BU262" t="str">
            <v/>
          </cell>
          <cell r="BV262" t="str">
            <v/>
          </cell>
          <cell r="BW262" t="str">
            <v/>
          </cell>
          <cell r="BX262" t="str">
            <v/>
          </cell>
          <cell r="BY262" t="str">
            <v/>
          </cell>
          <cell r="BZ262" t="str">
            <v/>
          </cell>
          <cell r="CA262" t="str">
            <v/>
          </cell>
          <cell r="CB262" t="str">
            <v/>
          </cell>
          <cell r="CC262" t="str">
            <v/>
          </cell>
          <cell r="CD262" t="str">
            <v/>
          </cell>
          <cell r="CE262" t="str">
            <v/>
          </cell>
          <cell r="CF262" t="str">
            <v/>
          </cell>
          <cell r="CG262" t="str">
            <v/>
          </cell>
          <cell r="CH262" t="str">
            <v/>
          </cell>
          <cell r="CI262" t="str">
            <v/>
          </cell>
          <cell r="CJ262" t="str">
            <v/>
          </cell>
          <cell r="CK262" t="str">
            <v/>
          </cell>
          <cell r="CL262" t="str">
            <v/>
          </cell>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t="str">
            <v/>
          </cell>
          <cell r="DB262" t="str">
            <v/>
          </cell>
          <cell r="DC262" t="str">
            <v/>
          </cell>
          <cell r="DD262" t="str">
            <v/>
          </cell>
          <cell r="DE262" t="str">
            <v/>
          </cell>
          <cell r="DF262" t="str">
            <v/>
          </cell>
          <cell r="DG262" t="str">
            <v/>
          </cell>
          <cell r="DH262" t="str">
            <v/>
          </cell>
          <cell r="DI262" t="str">
            <v/>
          </cell>
          <cell r="DJ262" t="str">
            <v/>
          </cell>
          <cell r="DK262" t="str">
            <v/>
          </cell>
          <cell r="DL262" t="str">
            <v/>
          </cell>
          <cell r="DM262" t="str">
            <v/>
          </cell>
          <cell r="DN262" t="str">
            <v/>
          </cell>
          <cell r="DO262" t="str">
            <v/>
          </cell>
          <cell r="DP262" t="str">
            <v/>
          </cell>
          <cell r="DQ262" t="str">
            <v/>
          </cell>
          <cell r="DR262" t="str">
            <v/>
          </cell>
          <cell r="DS262" t="str">
            <v/>
          </cell>
          <cell r="DT262" t="str">
            <v/>
          </cell>
          <cell r="DU262" t="str">
            <v/>
          </cell>
          <cell r="DV262" t="str">
            <v/>
          </cell>
          <cell r="DW262" t="str">
            <v/>
          </cell>
          <cell r="DX262" t="str">
            <v/>
          </cell>
          <cell r="DY262" t="str">
            <v/>
          </cell>
          <cell r="DZ262" t="str">
            <v/>
          </cell>
          <cell r="EA262" t="str">
            <v/>
          </cell>
          <cell r="EB262" t="str">
            <v/>
          </cell>
          <cell r="EC262" t="str">
            <v/>
          </cell>
          <cell r="ED262" t="str">
            <v/>
          </cell>
          <cell r="EE262" t="str">
            <v/>
          </cell>
          <cell r="EF262" t="str">
            <v/>
          </cell>
          <cell r="EG262" t="str">
            <v/>
          </cell>
          <cell r="EH262" t="str">
            <v/>
          </cell>
          <cell r="EI262" t="str">
            <v/>
          </cell>
          <cell r="EJ262" t="str">
            <v/>
          </cell>
          <cell r="EK262" t="str">
            <v/>
          </cell>
          <cell r="EL262" t="str">
            <v/>
          </cell>
          <cell r="EM262" t="str">
            <v/>
          </cell>
          <cell r="EN262" t="str">
            <v/>
          </cell>
          <cell r="EO262" t="str">
            <v/>
          </cell>
          <cell r="EP262" t="str">
            <v/>
          </cell>
          <cell r="EQ262" t="str">
            <v/>
          </cell>
          <cell r="ER262" t="str">
            <v/>
          </cell>
          <cell r="ES262" t="str">
            <v/>
          </cell>
          <cell r="ET262" t="str">
            <v/>
          </cell>
          <cell r="EU262" t="str">
            <v/>
          </cell>
          <cell r="EV262" t="str">
            <v/>
          </cell>
          <cell r="EW262" t="str">
            <v/>
          </cell>
          <cell r="EX262" t="str">
            <v/>
          </cell>
          <cell r="EY262" t="str">
            <v/>
          </cell>
          <cell r="EZ262" t="str">
            <v/>
          </cell>
          <cell r="FA262" t="str">
            <v/>
          </cell>
          <cell r="FB262" t="str">
            <v/>
          </cell>
          <cell r="FC262" t="str">
            <v/>
          </cell>
          <cell r="FD262" t="str">
            <v/>
          </cell>
          <cell r="FE262" t="str">
            <v/>
          </cell>
          <cell r="FF262" t="str">
            <v/>
          </cell>
          <cell r="FG262" t="str">
            <v/>
          </cell>
          <cell r="FH262" t="str">
            <v/>
          </cell>
          <cell r="FI262" t="str">
            <v/>
          </cell>
          <cell r="FJ262">
            <v>0</v>
          </cell>
          <cell r="FK262">
            <v>0</v>
          </cell>
          <cell r="FL262">
            <v>0</v>
          </cell>
          <cell r="FM262">
            <v>0</v>
          </cell>
          <cell r="FN262">
            <v>0</v>
          </cell>
          <cell r="FO262">
            <v>0</v>
          </cell>
          <cell r="FP262">
            <v>0</v>
          </cell>
          <cell r="FQ262">
            <v>0</v>
          </cell>
          <cell r="FR262">
            <v>0</v>
          </cell>
          <cell r="FS262">
            <v>0</v>
          </cell>
          <cell r="FT262">
            <v>0</v>
          </cell>
          <cell r="FU262">
            <v>0</v>
          </cell>
          <cell r="FV262">
            <v>0</v>
          </cell>
          <cell r="FW262">
            <v>0</v>
          </cell>
          <cell r="FX262">
            <v>0</v>
          </cell>
          <cell r="FY262">
            <v>0</v>
          </cell>
          <cell r="FZ262">
            <v>0</v>
          </cell>
          <cell r="GA262">
            <v>0</v>
          </cell>
          <cell r="GB262">
            <v>0</v>
          </cell>
        </row>
        <row r="263">
          <cell r="V263" t="str">
            <v>PRODUCTION</v>
          </cell>
          <cell r="W263">
            <v>150</v>
          </cell>
          <cell r="X263">
            <v>712500</v>
          </cell>
          <cell r="AA263" t="str">
            <v/>
          </cell>
          <cell r="AB263" t="str">
            <v/>
          </cell>
          <cell r="AC263" t="str">
            <v/>
          </cell>
          <cell r="AD263" t="str">
            <v/>
          </cell>
          <cell r="AE263" t="str">
            <v/>
          </cell>
          <cell r="AF263" t="str">
            <v/>
          </cell>
          <cell r="AG263" t="str">
            <v/>
          </cell>
          <cell r="AH263" t="str">
            <v/>
          </cell>
          <cell r="AI263" t="str">
            <v/>
          </cell>
          <cell r="AJ263" t="str">
            <v/>
          </cell>
          <cell r="AK263" t="str">
            <v/>
          </cell>
          <cell r="AL263" t="str">
            <v/>
          </cell>
          <cell r="AM263" t="str">
            <v/>
          </cell>
          <cell r="AN263" t="str">
            <v/>
          </cell>
          <cell r="AO263" t="str">
            <v/>
          </cell>
          <cell r="AP263" t="str">
            <v/>
          </cell>
          <cell r="AQ263" t="str">
            <v/>
          </cell>
          <cell r="AR263" t="str">
            <v/>
          </cell>
          <cell r="AS263" t="str">
            <v/>
          </cell>
          <cell r="AT263" t="str">
            <v/>
          </cell>
          <cell r="AU263" t="str">
            <v/>
          </cell>
          <cell r="AV263" t="str">
            <v/>
          </cell>
          <cell r="AW263" t="str">
            <v/>
          </cell>
          <cell r="AX263" t="str">
            <v/>
          </cell>
          <cell r="AY263" t="str">
            <v/>
          </cell>
          <cell r="AZ263" t="str">
            <v/>
          </cell>
          <cell r="BA263" t="str">
            <v/>
          </cell>
          <cell r="BB263" t="str">
            <v/>
          </cell>
          <cell r="BC263" t="str">
            <v/>
          </cell>
          <cell r="BD263" t="str">
            <v/>
          </cell>
          <cell r="BE263" t="str">
            <v/>
          </cell>
          <cell r="BF263" t="str">
            <v/>
          </cell>
          <cell r="BG263" t="str">
            <v/>
          </cell>
          <cell r="BH263" t="str">
            <v/>
          </cell>
          <cell r="BI263" t="str">
            <v/>
          </cell>
          <cell r="BJ263" t="str">
            <v/>
          </cell>
          <cell r="BK263" t="str">
            <v/>
          </cell>
          <cell r="BL263" t="str">
            <v/>
          </cell>
          <cell r="BM263" t="str">
            <v/>
          </cell>
          <cell r="BN263" t="str">
            <v/>
          </cell>
          <cell r="BO263" t="str">
            <v/>
          </cell>
          <cell r="BP263" t="str">
            <v/>
          </cell>
          <cell r="BQ263" t="str">
            <v/>
          </cell>
          <cell r="BR263" t="str">
            <v/>
          </cell>
          <cell r="BS263" t="str">
            <v/>
          </cell>
          <cell r="BT263" t="str">
            <v/>
          </cell>
          <cell r="BU263" t="str">
            <v/>
          </cell>
          <cell r="BV263" t="str">
            <v/>
          </cell>
          <cell r="BW263" t="str">
            <v/>
          </cell>
          <cell r="BX263" t="str">
            <v/>
          </cell>
          <cell r="BY263" t="str">
            <v/>
          </cell>
          <cell r="BZ263" t="str">
            <v/>
          </cell>
          <cell r="CA263" t="str">
            <v/>
          </cell>
          <cell r="CB263" t="str">
            <v/>
          </cell>
          <cell r="CC263" t="str">
            <v/>
          </cell>
          <cell r="CD263" t="str">
            <v/>
          </cell>
          <cell r="CE263" t="str">
            <v/>
          </cell>
          <cell r="CF263" t="str">
            <v/>
          </cell>
          <cell r="CG263" t="str">
            <v/>
          </cell>
          <cell r="CH263" t="str">
            <v/>
          </cell>
          <cell r="CI263" t="str">
            <v/>
          </cell>
          <cell r="CJ263" t="str">
            <v/>
          </cell>
          <cell r="CK263" t="str">
            <v/>
          </cell>
          <cell r="CL263" t="str">
            <v/>
          </cell>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t="str">
            <v/>
          </cell>
          <cell r="DB263" t="str">
            <v/>
          </cell>
          <cell r="DC263" t="str">
            <v/>
          </cell>
          <cell r="DD263" t="str">
            <v/>
          </cell>
          <cell r="DE263" t="str">
            <v/>
          </cell>
          <cell r="DF263" t="str">
            <v/>
          </cell>
          <cell r="DG263" t="str">
            <v/>
          </cell>
          <cell r="DH263" t="str">
            <v/>
          </cell>
          <cell r="DI263" t="str">
            <v/>
          </cell>
          <cell r="DJ263" t="str">
            <v/>
          </cell>
          <cell r="DK263" t="str">
            <v/>
          </cell>
          <cell r="DL263" t="str">
            <v/>
          </cell>
          <cell r="DM263" t="str">
            <v/>
          </cell>
          <cell r="DN263" t="str">
            <v/>
          </cell>
          <cell r="DO263" t="str">
            <v/>
          </cell>
          <cell r="DP263" t="str">
            <v/>
          </cell>
          <cell r="DQ263" t="str">
            <v/>
          </cell>
          <cell r="DR263" t="str">
            <v/>
          </cell>
          <cell r="DS263" t="str">
            <v/>
          </cell>
          <cell r="DT263" t="str">
            <v/>
          </cell>
          <cell r="DU263" t="str">
            <v/>
          </cell>
          <cell r="DV263" t="str">
            <v/>
          </cell>
          <cell r="DW263" t="str">
            <v/>
          </cell>
          <cell r="DX263" t="str">
            <v/>
          </cell>
          <cell r="DY263" t="str">
            <v/>
          </cell>
          <cell r="DZ263" t="str">
            <v/>
          </cell>
          <cell r="EA263" t="str">
            <v/>
          </cell>
          <cell r="EB263" t="str">
            <v/>
          </cell>
          <cell r="EC263" t="str">
            <v/>
          </cell>
          <cell r="ED263" t="str">
            <v/>
          </cell>
          <cell r="EE263" t="str">
            <v/>
          </cell>
          <cell r="EF263" t="str">
            <v/>
          </cell>
          <cell r="EG263" t="str">
            <v/>
          </cell>
          <cell r="EH263" t="str">
            <v/>
          </cell>
          <cell r="EI263" t="str">
            <v/>
          </cell>
          <cell r="EJ263" t="str">
            <v/>
          </cell>
          <cell r="EK263" t="str">
            <v/>
          </cell>
          <cell r="EL263" t="str">
            <v/>
          </cell>
          <cell r="EM263" t="str">
            <v/>
          </cell>
          <cell r="EN263" t="str">
            <v/>
          </cell>
          <cell r="EO263" t="str">
            <v/>
          </cell>
          <cell r="EP263" t="str">
            <v/>
          </cell>
          <cell r="EQ263" t="str">
            <v/>
          </cell>
          <cell r="ER263" t="str">
            <v/>
          </cell>
          <cell r="ES263" t="str">
            <v/>
          </cell>
          <cell r="ET263" t="str">
            <v/>
          </cell>
          <cell r="EU263" t="str">
            <v/>
          </cell>
          <cell r="EV263" t="str">
            <v/>
          </cell>
          <cell r="EW263" t="str">
            <v/>
          </cell>
          <cell r="EX263" t="str">
            <v/>
          </cell>
          <cell r="EY263" t="str">
            <v/>
          </cell>
          <cell r="EZ263" t="str">
            <v/>
          </cell>
          <cell r="FA263" t="str">
            <v/>
          </cell>
          <cell r="FB263" t="str">
            <v/>
          </cell>
          <cell r="FC263" t="str">
            <v/>
          </cell>
          <cell r="FD263" t="str">
            <v/>
          </cell>
          <cell r="FE263" t="str">
            <v/>
          </cell>
          <cell r="FF263" t="str">
            <v/>
          </cell>
          <cell r="FG263" t="str">
            <v/>
          </cell>
          <cell r="FH263" t="str">
            <v/>
          </cell>
          <cell r="FI263" t="str">
            <v/>
          </cell>
          <cell r="FJ263">
            <v>0</v>
          </cell>
          <cell r="FK263">
            <v>0</v>
          </cell>
          <cell r="FL263">
            <v>0</v>
          </cell>
          <cell r="FM263">
            <v>0</v>
          </cell>
          <cell r="FN263">
            <v>0</v>
          </cell>
          <cell r="FO263">
            <v>0</v>
          </cell>
          <cell r="FP263">
            <v>0</v>
          </cell>
          <cell r="FQ263">
            <v>0</v>
          </cell>
          <cell r="FR263">
            <v>0</v>
          </cell>
          <cell r="FS263">
            <v>0</v>
          </cell>
          <cell r="FT263">
            <v>0</v>
          </cell>
          <cell r="FU263">
            <v>0</v>
          </cell>
          <cell r="FV263">
            <v>0</v>
          </cell>
          <cell r="FW263">
            <v>0</v>
          </cell>
          <cell r="FX263">
            <v>0</v>
          </cell>
          <cell r="FY263">
            <v>0</v>
          </cell>
          <cell r="FZ263">
            <v>0</v>
          </cell>
          <cell r="GA263">
            <v>0</v>
          </cell>
          <cell r="GB263">
            <v>0</v>
          </cell>
        </row>
        <row r="264">
          <cell r="V264" t="str">
            <v>INK &amp; PAINT</v>
          </cell>
          <cell r="W264">
            <v>8</v>
          </cell>
          <cell r="X264">
            <v>38000</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cell r="AR264" t="str">
            <v/>
          </cell>
          <cell r="AS264" t="str">
            <v/>
          </cell>
          <cell r="AT264" t="str">
            <v/>
          </cell>
          <cell r="AU264" t="str">
            <v/>
          </cell>
          <cell r="AV264" t="str">
            <v/>
          </cell>
          <cell r="AW264" t="str">
            <v/>
          </cell>
          <cell r="AX264" t="str">
            <v/>
          </cell>
          <cell r="AY264" t="str">
            <v/>
          </cell>
          <cell r="AZ264" t="str">
            <v/>
          </cell>
          <cell r="BA264" t="str">
            <v/>
          </cell>
          <cell r="BB264" t="str">
            <v/>
          </cell>
          <cell r="BC264" t="str">
            <v/>
          </cell>
          <cell r="BD264" t="str">
            <v/>
          </cell>
          <cell r="BE264" t="str">
            <v/>
          </cell>
          <cell r="BF264" t="str">
            <v/>
          </cell>
          <cell r="BG264" t="str">
            <v/>
          </cell>
          <cell r="BH264" t="str">
            <v/>
          </cell>
          <cell r="BI264" t="str">
            <v/>
          </cell>
          <cell r="BJ264" t="str">
            <v/>
          </cell>
          <cell r="BK264" t="str">
            <v/>
          </cell>
          <cell r="BL264" t="str">
            <v/>
          </cell>
          <cell r="BM264" t="str">
            <v/>
          </cell>
          <cell r="BN264" t="str">
            <v/>
          </cell>
          <cell r="BO264" t="str">
            <v/>
          </cell>
          <cell r="BP264" t="str">
            <v/>
          </cell>
          <cell r="BQ264" t="str">
            <v/>
          </cell>
          <cell r="BR264" t="str">
            <v/>
          </cell>
          <cell r="BS264" t="str">
            <v/>
          </cell>
          <cell r="BT264" t="str">
            <v/>
          </cell>
          <cell r="BU264" t="str">
            <v/>
          </cell>
          <cell r="BV264" t="str">
            <v/>
          </cell>
          <cell r="BW264" t="str">
            <v/>
          </cell>
          <cell r="BX264" t="str">
            <v/>
          </cell>
          <cell r="BY264" t="str">
            <v/>
          </cell>
          <cell r="BZ264" t="str">
            <v/>
          </cell>
          <cell r="CA264" t="str">
            <v/>
          </cell>
          <cell r="CB264" t="str">
            <v/>
          </cell>
          <cell r="CC264" t="str">
            <v/>
          </cell>
          <cell r="CD264" t="str">
            <v/>
          </cell>
          <cell r="CE264" t="str">
            <v/>
          </cell>
          <cell r="CF264" t="str">
            <v/>
          </cell>
          <cell r="CG264" t="str">
            <v/>
          </cell>
          <cell r="CH264" t="str">
            <v/>
          </cell>
          <cell r="CI264" t="str">
            <v/>
          </cell>
          <cell r="CJ264" t="str">
            <v/>
          </cell>
          <cell r="CK264" t="str">
            <v/>
          </cell>
          <cell r="CL264" t="str">
            <v/>
          </cell>
          <cell r="CM264" t="str">
            <v/>
          </cell>
          <cell r="CN264" t="str">
            <v/>
          </cell>
          <cell r="CO264" t="str">
            <v/>
          </cell>
          <cell r="CP264" t="str">
            <v/>
          </cell>
          <cell r="CQ264" t="str">
            <v/>
          </cell>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t="str">
            <v/>
          </cell>
          <cell r="DD264" t="str">
            <v/>
          </cell>
          <cell r="DE264" t="str">
            <v/>
          </cell>
          <cell r="DF264" t="str">
            <v/>
          </cell>
          <cell r="DG264" t="str">
            <v/>
          </cell>
          <cell r="DH264" t="str">
            <v/>
          </cell>
          <cell r="DI264" t="str">
            <v/>
          </cell>
          <cell r="DJ264" t="str">
            <v/>
          </cell>
          <cell r="DK264" t="str">
            <v/>
          </cell>
          <cell r="DL264" t="str">
            <v/>
          </cell>
          <cell r="DM264" t="str">
            <v/>
          </cell>
          <cell r="DN264" t="str">
            <v/>
          </cell>
          <cell r="DO264" t="str">
            <v/>
          </cell>
          <cell r="DP264" t="str">
            <v/>
          </cell>
          <cell r="DQ264" t="str">
            <v/>
          </cell>
          <cell r="DR264" t="str">
            <v/>
          </cell>
          <cell r="DS264" t="str">
            <v/>
          </cell>
          <cell r="DT264" t="str">
            <v/>
          </cell>
          <cell r="DU264" t="str">
            <v/>
          </cell>
          <cell r="DV264" t="str">
            <v/>
          </cell>
          <cell r="DW264" t="str">
            <v/>
          </cell>
          <cell r="DX264" t="str">
            <v/>
          </cell>
          <cell r="DY264" t="str">
            <v/>
          </cell>
          <cell r="DZ264" t="str">
            <v/>
          </cell>
          <cell r="EA264" t="str">
            <v/>
          </cell>
          <cell r="EB264" t="str">
            <v/>
          </cell>
          <cell r="EC264" t="str">
            <v/>
          </cell>
          <cell r="ED264" t="str">
            <v/>
          </cell>
          <cell r="EE264" t="str">
            <v/>
          </cell>
          <cell r="EF264" t="str">
            <v/>
          </cell>
          <cell r="EG264" t="str">
            <v/>
          </cell>
          <cell r="EH264" t="str">
            <v/>
          </cell>
          <cell r="EI264" t="str">
            <v/>
          </cell>
          <cell r="EJ264" t="str">
            <v/>
          </cell>
          <cell r="EK264" t="str">
            <v/>
          </cell>
          <cell r="EL264" t="str">
            <v/>
          </cell>
          <cell r="EM264" t="str">
            <v/>
          </cell>
          <cell r="EN264" t="str">
            <v/>
          </cell>
          <cell r="EO264" t="str">
            <v/>
          </cell>
          <cell r="EP264" t="str">
            <v/>
          </cell>
          <cell r="EQ264" t="str">
            <v/>
          </cell>
          <cell r="ER264" t="str">
            <v/>
          </cell>
          <cell r="ES264" t="str">
            <v/>
          </cell>
          <cell r="ET264" t="str">
            <v/>
          </cell>
          <cell r="EU264" t="str">
            <v/>
          </cell>
          <cell r="EV264" t="str">
            <v/>
          </cell>
          <cell r="EW264" t="str">
            <v/>
          </cell>
          <cell r="EX264" t="str">
            <v/>
          </cell>
          <cell r="EY264" t="str">
            <v/>
          </cell>
          <cell r="EZ264" t="str">
            <v/>
          </cell>
          <cell r="FA264" t="str">
            <v/>
          </cell>
          <cell r="FB264" t="str">
            <v/>
          </cell>
          <cell r="FC264" t="str">
            <v/>
          </cell>
          <cell r="FD264" t="str">
            <v/>
          </cell>
          <cell r="FE264" t="str">
            <v/>
          </cell>
          <cell r="FF264" t="str">
            <v/>
          </cell>
          <cell r="FG264" t="str">
            <v/>
          </cell>
          <cell r="FH264" t="str">
            <v/>
          </cell>
          <cell r="FI264" t="str">
            <v/>
          </cell>
          <cell r="FJ264">
            <v>0</v>
          </cell>
          <cell r="FK264">
            <v>0</v>
          </cell>
          <cell r="FL264">
            <v>0</v>
          </cell>
          <cell r="FM264">
            <v>0</v>
          </cell>
          <cell r="FN264">
            <v>0</v>
          </cell>
          <cell r="FO264">
            <v>0</v>
          </cell>
          <cell r="FP264">
            <v>0</v>
          </cell>
          <cell r="FQ264">
            <v>0</v>
          </cell>
          <cell r="FR264">
            <v>0</v>
          </cell>
          <cell r="FS264">
            <v>0</v>
          </cell>
          <cell r="FT264">
            <v>0</v>
          </cell>
          <cell r="FU264">
            <v>0</v>
          </cell>
          <cell r="FV264">
            <v>0</v>
          </cell>
          <cell r="FW264">
            <v>0</v>
          </cell>
          <cell r="FX264">
            <v>0</v>
          </cell>
          <cell r="FY264">
            <v>0</v>
          </cell>
          <cell r="FZ264">
            <v>0</v>
          </cell>
          <cell r="GA264">
            <v>0</v>
          </cell>
          <cell r="GB264">
            <v>0</v>
          </cell>
        </row>
        <row r="265">
          <cell r="V265" t="str">
            <v>INK &amp; PAINT</v>
          </cell>
          <cell r="W265">
            <v>8</v>
          </cell>
          <cell r="X265">
            <v>38000</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cell r="AR265" t="str">
            <v/>
          </cell>
          <cell r="AS265" t="str">
            <v/>
          </cell>
          <cell r="AT265" t="str">
            <v/>
          </cell>
          <cell r="AU265" t="str">
            <v/>
          </cell>
          <cell r="AV265" t="str">
            <v/>
          </cell>
          <cell r="AW265" t="str">
            <v/>
          </cell>
          <cell r="AX265" t="str">
            <v/>
          </cell>
          <cell r="AY265" t="str">
            <v/>
          </cell>
          <cell r="AZ265" t="str">
            <v/>
          </cell>
          <cell r="BA265" t="str">
            <v/>
          </cell>
          <cell r="BB265" t="str">
            <v/>
          </cell>
          <cell r="BC265" t="str">
            <v/>
          </cell>
          <cell r="BD265" t="str">
            <v/>
          </cell>
          <cell r="BE265" t="str">
            <v/>
          </cell>
          <cell r="BF265" t="str">
            <v/>
          </cell>
          <cell r="BG265" t="str">
            <v/>
          </cell>
          <cell r="BH265" t="str">
            <v/>
          </cell>
          <cell r="BI265" t="str">
            <v/>
          </cell>
          <cell r="BJ265" t="str">
            <v/>
          </cell>
          <cell r="BK265" t="str">
            <v/>
          </cell>
          <cell r="BL265" t="str">
            <v/>
          </cell>
          <cell r="BM265" t="str">
            <v/>
          </cell>
          <cell r="BN265" t="str">
            <v/>
          </cell>
          <cell r="BO265" t="str">
            <v/>
          </cell>
          <cell r="BP265" t="str">
            <v/>
          </cell>
          <cell r="BQ265" t="str">
            <v/>
          </cell>
          <cell r="BR265" t="str">
            <v/>
          </cell>
          <cell r="BS265" t="str">
            <v/>
          </cell>
          <cell r="BT265" t="str">
            <v/>
          </cell>
          <cell r="BU265" t="str">
            <v/>
          </cell>
          <cell r="BV265" t="str">
            <v/>
          </cell>
          <cell r="BW265" t="str">
            <v/>
          </cell>
          <cell r="BX265" t="str">
            <v/>
          </cell>
          <cell r="BY265" t="str">
            <v/>
          </cell>
          <cell r="BZ265" t="str">
            <v/>
          </cell>
          <cell r="CA265" t="str">
            <v/>
          </cell>
          <cell r="CB265" t="str">
            <v/>
          </cell>
          <cell r="CC265" t="str">
            <v/>
          </cell>
          <cell r="CD265" t="str">
            <v/>
          </cell>
          <cell r="CE265" t="str">
            <v/>
          </cell>
          <cell r="CF265" t="str">
            <v/>
          </cell>
          <cell r="CG265" t="str">
            <v/>
          </cell>
          <cell r="CH265" t="str">
            <v/>
          </cell>
          <cell r="CI265" t="str">
            <v/>
          </cell>
          <cell r="CJ265" t="str">
            <v/>
          </cell>
          <cell r="CK265" t="str">
            <v/>
          </cell>
          <cell r="CL265" t="str">
            <v/>
          </cell>
          <cell r="CM265" t="str">
            <v/>
          </cell>
          <cell r="CN265" t="str">
            <v/>
          </cell>
          <cell r="CO265" t="str">
            <v/>
          </cell>
          <cell r="CP265" t="str">
            <v/>
          </cell>
          <cell r="CQ265" t="str">
            <v/>
          </cell>
          <cell r="CR265">
            <v>1000</v>
          </cell>
          <cell r="CS265">
            <v>2000</v>
          </cell>
          <cell r="CT265">
            <v>3000</v>
          </cell>
          <cell r="CU265">
            <v>4000</v>
          </cell>
          <cell r="CV265">
            <v>4000</v>
          </cell>
          <cell r="CW265">
            <v>4000</v>
          </cell>
          <cell r="CX265">
            <v>4000</v>
          </cell>
          <cell r="CY265">
            <v>4000</v>
          </cell>
          <cell r="CZ265">
            <v>4000</v>
          </cell>
          <cell r="DA265">
            <v>4000</v>
          </cell>
          <cell r="DB265">
            <v>4000</v>
          </cell>
          <cell r="DC265" t="str">
            <v/>
          </cell>
          <cell r="DD265" t="str">
            <v/>
          </cell>
          <cell r="DE265" t="str">
            <v/>
          </cell>
          <cell r="DF265" t="str">
            <v/>
          </cell>
          <cell r="DG265" t="str">
            <v/>
          </cell>
          <cell r="DH265" t="str">
            <v/>
          </cell>
          <cell r="DI265" t="str">
            <v/>
          </cell>
          <cell r="DJ265" t="str">
            <v/>
          </cell>
          <cell r="DK265" t="str">
            <v/>
          </cell>
          <cell r="DL265" t="str">
            <v/>
          </cell>
          <cell r="DM265" t="str">
            <v/>
          </cell>
          <cell r="DN265" t="str">
            <v/>
          </cell>
          <cell r="DO265" t="str">
            <v/>
          </cell>
          <cell r="DP265" t="str">
            <v/>
          </cell>
          <cell r="DQ265" t="str">
            <v/>
          </cell>
          <cell r="DR265" t="str">
            <v/>
          </cell>
          <cell r="DS265" t="str">
            <v/>
          </cell>
          <cell r="DT265" t="str">
            <v/>
          </cell>
          <cell r="DU265" t="str">
            <v/>
          </cell>
          <cell r="DV265" t="str">
            <v/>
          </cell>
          <cell r="DW265" t="str">
            <v/>
          </cell>
          <cell r="DX265" t="str">
            <v/>
          </cell>
          <cell r="DY265" t="str">
            <v/>
          </cell>
          <cell r="DZ265" t="str">
            <v/>
          </cell>
          <cell r="EA265" t="str">
            <v/>
          </cell>
          <cell r="EB265" t="str">
            <v/>
          </cell>
          <cell r="EC265" t="str">
            <v/>
          </cell>
          <cell r="ED265" t="str">
            <v/>
          </cell>
          <cell r="EE265" t="str">
            <v/>
          </cell>
          <cell r="EF265" t="str">
            <v/>
          </cell>
          <cell r="EG265" t="str">
            <v/>
          </cell>
          <cell r="EH265" t="str">
            <v/>
          </cell>
          <cell r="EI265" t="str">
            <v/>
          </cell>
          <cell r="EJ265" t="str">
            <v/>
          </cell>
          <cell r="EK265" t="str">
            <v/>
          </cell>
          <cell r="EL265" t="str">
            <v/>
          </cell>
          <cell r="EM265" t="str">
            <v/>
          </cell>
          <cell r="EN265" t="str">
            <v/>
          </cell>
          <cell r="EO265" t="str">
            <v/>
          </cell>
          <cell r="EP265" t="str">
            <v/>
          </cell>
          <cell r="EQ265" t="str">
            <v/>
          </cell>
          <cell r="ER265" t="str">
            <v/>
          </cell>
          <cell r="ES265" t="str">
            <v/>
          </cell>
          <cell r="ET265" t="str">
            <v/>
          </cell>
          <cell r="EU265" t="str">
            <v/>
          </cell>
          <cell r="EV265" t="str">
            <v/>
          </cell>
          <cell r="EW265" t="str">
            <v/>
          </cell>
          <cell r="EX265" t="str">
            <v/>
          </cell>
          <cell r="EY265" t="str">
            <v/>
          </cell>
          <cell r="EZ265" t="str">
            <v/>
          </cell>
          <cell r="FA265" t="str">
            <v/>
          </cell>
          <cell r="FB265" t="str">
            <v/>
          </cell>
          <cell r="FC265" t="str">
            <v/>
          </cell>
          <cell r="FD265" t="str">
            <v/>
          </cell>
          <cell r="FE265" t="str">
            <v/>
          </cell>
          <cell r="FF265" t="str">
            <v/>
          </cell>
          <cell r="FG265" t="str">
            <v/>
          </cell>
          <cell r="FH265" t="str">
            <v/>
          </cell>
          <cell r="FI265" t="str">
            <v/>
          </cell>
          <cell r="FJ265">
            <v>0</v>
          </cell>
          <cell r="FK265">
            <v>0</v>
          </cell>
          <cell r="FL265">
            <v>0</v>
          </cell>
          <cell r="FM265">
            <v>0</v>
          </cell>
          <cell r="FN265">
            <v>0</v>
          </cell>
          <cell r="FO265">
            <v>0</v>
          </cell>
          <cell r="FP265">
            <v>0</v>
          </cell>
          <cell r="FQ265">
            <v>0</v>
          </cell>
          <cell r="FR265">
            <v>0</v>
          </cell>
          <cell r="FS265">
            <v>0</v>
          </cell>
          <cell r="FT265">
            <v>0</v>
          </cell>
          <cell r="FU265">
            <v>0</v>
          </cell>
          <cell r="FV265">
            <v>0</v>
          </cell>
          <cell r="FW265">
            <v>0</v>
          </cell>
          <cell r="FX265">
            <v>0</v>
          </cell>
          <cell r="FY265">
            <v>0</v>
          </cell>
          <cell r="FZ265">
            <v>0</v>
          </cell>
          <cell r="GA265">
            <v>0</v>
          </cell>
          <cell r="GB265">
            <v>0</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cell r="FJ266">
            <v>0</v>
          </cell>
          <cell r="FK266">
            <v>0</v>
          </cell>
          <cell r="FL266">
            <v>0</v>
          </cell>
          <cell r="FM266">
            <v>0</v>
          </cell>
          <cell r="FN266">
            <v>0</v>
          </cell>
          <cell r="FO266">
            <v>0</v>
          </cell>
          <cell r="FP266">
            <v>0</v>
          </cell>
          <cell r="FQ266">
            <v>0</v>
          </cell>
          <cell r="FR266">
            <v>0</v>
          </cell>
          <cell r="FS266">
            <v>0</v>
          </cell>
          <cell r="FT266">
            <v>0</v>
          </cell>
          <cell r="FU266">
            <v>0</v>
          </cell>
          <cell r="FV266">
            <v>0</v>
          </cell>
          <cell r="FW266">
            <v>0</v>
          </cell>
          <cell r="FX266">
            <v>0</v>
          </cell>
          <cell r="FY266">
            <v>0</v>
          </cell>
          <cell r="FZ266">
            <v>0</v>
          </cell>
          <cell r="GA266">
            <v>0</v>
          </cell>
          <cell r="GB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cell r="FJ268">
            <v>0</v>
          </cell>
          <cell r="FK268">
            <v>0</v>
          </cell>
          <cell r="FL268">
            <v>0</v>
          </cell>
          <cell r="FM268">
            <v>0</v>
          </cell>
          <cell r="FN268">
            <v>0</v>
          </cell>
          <cell r="FO268">
            <v>0</v>
          </cell>
          <cell r="FP268">
            <v>0</v>
          </cell>
          <cell r="FQ268">
            <v>0</v>
          </cell>
          <cell r="FR268">
            <v>0</v>
          </cell>
          <cell r="FS268">
            <v>0</v>
          </cell>
          <cell r="FT268">
            <v>0</v>
          </cell>
          <cell r="FU268">
            <v>0</v>
          </cell>
          <cell r="FV268">
            <v>0</v>
          </cell>
          <cell r="FW268">
            <v>0</v>
          </cell>
          <cell r="FX268">
            <v>0</v>
          </cell>
          <cell r="FY268">
            <v>0</v>
          </cell>
          <cell r="FZ268">
            <v>0</v>
          </cell>
          <cell r="GA268">
            <v>0</v>
          </cell>
          <cell r="GB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cell r="FJ269">
            <v>0</v>
          </cell>
          <cell r="FK269">
            <v>0</v>
          </cell>
          <cell r="FL269">
            <v>0</v>
          </cell>
          <cell r="FM269">
            <v>0</v>
          </cell>
          <cell r="FN269">
            <v>0</v>
          </cell>
          <cell r="FO269">
            <v>0</v>
          </cell>
          <cell r="FP269">
            <v>0</v>
          </cell>
          <cell r="FQ269">
            <v>0</v>
          </cell>
          <cell r="FR269">
            <v>0</v>
          </cell>
          <cell r="FS269">
            <v>0</v>
          </cell>
          <cell r="FT269">
            <v>0</v>
          </cell>
          <cell r="FU269">
            <v>0</v>
          </cell>
          <cell r="FV269">
            <v>0</v>
          </cell>
          <cell r="FW269">
            <v>0</v>
          </cell>
          <cell r="FX269">
            <v>0</v>
          </cell>
          <cell r="FY269">
            <v>0</v>
          </cell>
          <cell r="FZ269">
            <v>0</v>
          </cell>
        </row>
        <row r="270">
          <cell r="V270" t="str">
            <v>PROJECTED RTM</v>
          </cell>
          <cell r="X270">
            <v>36189.068740000002</v>
          </cell>
          <cell r="Y270">
            <v>140</v>
          </cell>
          <cell r="Z270">
            <v>63.068739999999991</v>
          </cell>
          <cell r="AA270" t="str">
            <v/>
          </cell>
          <cell r="AB270" t="str">
            <v/>
          </cell>
          <cell r="AC270" t="str">
            <v/>
          </cell>
          <cell r="AD270" t="str">
            <v/>
          </cell>
          <cell r="AE270" t="str">
            <v/>
          </cell>
          <cell r="AF270" t="str">
            <v/>
          </cell>
          <cell r="AG270" t="str">
            <v/>
          </cell>
          <cell r="AH270" t="str">
            <v/>
          </cell>
          <cell r="AI270" t="str">
            <v/>
          </cell>
          <cell r="AJ270" t="str">
            <v/>
          </cell>
          <cell r="AK270" t="str">
            <v/>
          </cell>
          <cell r="AL270" t="str">
            <v/>
          </cell>
          <cell r="AM270" t="str">
            <v/>
          </cell>
          <cell r="AN270" t="str">
            <v/>
          </cell>
          <cell r="AO270" t="str">
            <v/>
          </cell>
          <cell r="AP270" t="str">
            <v/>
          </cell>
          <cell r="AQ270" t="str">
            <v/>
          </cell>
          <cell r="AR270" t="str">
            <v/>
          </cell>
          <cell r="AS270" t="str">
            <v/>
          </cell>
          <cell r="AT270" t="str">
            <v/>
          </cell>
          <cell r="AU270" t="str">
            <v/>
          </cell>
          <cell r="AV270" t="str">
            <v/>
          </cell>
          <cell r="AW270" t="str">
            <v/>
          </cell>
          <cell r="AX270" t="str">
            <v/>
          </cell>
          <cell r="AY270" t="str">
            <v/>
          </cell>
          <cell r="AZ270" t="str">
            <v/>
          </cell>
          <cell r="BA270" t="str">
            <v/>
          </cell>
          <cell r="BB270" t="str">
            <v/>
          </cell>
          <cell r="BC270" t="str">
            <v/>
          </cell>
          <cell r="BD270" t="str">
            <v/>
          </cell>
          <cell r="BE270" t="str">
            <v/>
          </cell>
          <cell r="BF270" t="str">
            <v/>
          </cell>
          <cell r="BG270" t="str">
            <v/>
          </cell>
          <cell r="BH270" t="str">
            <v/>
          </cell>
          <cell r="BI270" t="str">
            <v/>
          </cell>
          <cell r="BJ270" t="str">
            <v/>
          </cell>
          <cell r="BK270" t="str">
            <v/>
          </cell>
          <cell r="BL270" t="str">
            <v/>
          </cell>
          <cell r="BM270" t="str">
            <v/>
          </cell>
          <cell r="BN270" t="str">
            <v/>
          </cell>
          <cell r="BO270" t="str">
            <v/>
          </cell>
          <cell r="BP270" t="str">
            <v/>
          </cell>
          <cell r="BQ270" t="str">
            <v/>
          </cell>
          <cell r="BR270" t="str">
            <v/>
          </cell>
          <cell r="BS270" t="str">
            <v/>
          </cell>
          <cell r="BT270" t="str">
            <v/>
          </cell>
          <cell r="BU270" t="str">
            <v/>
          </cell>
          <cell r="BV270" t="str">
            <v/>
          </cell>
          <cell r="BW270" t="str">
            <v/>
          </cell>
          <cell r="BX270" t="str">
            <v/>
          </cell>
          <cell r="BY270" t="str">
            <v/>
          </cell>
          <cell r="BZ270" t="str">
            <v/>
          </cell>
          <cell r="CA270" t="str">
            <v/>
          </cell>
          <cell r="CB270" t="str">
            <v/>
          </cell>
          <cell r="CC270" t="str">
            <v/>
          </cell>
          <cell r="CD270" t="str">
            <v/>
          </cell>
          <cell r="CE270" t="str">
            <v/>
          </cell>
          <cell r="CF270" t="str">
            <v/>
          </cell>
          <cell r="CG270" t="str">
            <v/>
          </cell>
          <cell r="CH270" t="str">
            <v/>
          </cell>
          <cell r="CI270" t="str">
            <v/>
          </cell>
          <cell r="CJ270" t="str">
            <v/>
          </cell>
          <cell r="CK270" t="str">
            <v/>
          </cell>
          <cell r="CL270" t="str">
            <v/>
          </cell>
          <cell r="CM270" t="str">
            <v/>
          </cell>
          <cell r="CN270" t="str">
            <v/>
          </cell>
          <cell r="CO270" t="str">
            <v/>
          </cell>
          <cell r="CP270" t="str">
            <v/>
          </cell>
          <cell r="CQ270" t="str">
            <v/>
          </cell>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t="str">
            <v/>
          </cell>
          <cell r="DD270" t="str">
            <v/>
          </cell>
          <cell r="DE270" t="str">
            <v/>
          </cell>
          <cell r="DF270" t="str">
            <v/>
          </cell>
          <cell r="DG270" t="str">
            <v/>
          </cell>
          <cell r="DH270" t="str">
            <v/>
          </cell>
          <cell r="DI270" t="str">
            <v/>
          </cell>
          <cell r="DJ270" t="str">
            <v/>
          </cell>
          <cell r="DK270" t="str">
            <v/>
          </cell>
          <cell r="DL270" t="str">
            <v/>
          </cell>
          <cell r="DM270" t="str">
            <v/>
          </cell>
          <cell r="DN270" t="str">
            <v/>
          </cell>
          <cell r="DO270" t="str">
            <v/>
          </cell>
          <cell r="DP270" t="str">
            <v/>
          </cell>
          <cell r="DQ270" t="str">
            <v/>
          </cell>
          <cell r="DR270" t="str">
            <v/>
          </cell>
          <cell r="DS270" t="str">
            <v/>
          </cell>
          <cell r="DT270" t="str">
            <v/>
          </cell>
          <cell r="DU270" t="str">
            <v/>
          </cell>
          <cell r="DV270" t="str">
            <v/>
          </cell>
          <cell r="DW270" t="str">
            <v/>
          </cell>
          <cell r="DX270" t="str">
            <v/>
          </cell>
          <cell r="DY270" t="str">
            <v/>
          </cell>
          <cell r="DZ270" t="str">
            <v/>
          </cell>
          <cell r="EA270" t="str">
            <v/>
          </cell>
          <cell r="EB270" t="str">
            <v/>
          </cell>
          <cell r="EC270" t="str">
            <v/>
          </cell>
          <cell r="ED270" t="str">
            <v/>
          </cell>
          <cell r="EE270" t="str">
            <v/>
          </cell>
          <cell r="EF270" t="str">
            <v/>
          </cell>
          <cell r="EG270" t="str">
            <v/>
          </cell>
          <cell r="EH270" t="str">
            <v/>
          </cell>
          <cell r="EI270" t="str">
            <v/>
          </cell>
          <cell r="EJ270" t="str">
            <v/>
          </cell>
          <cell r="EK270" t="str">
            <v/>
          </cell>
          <cell r="EL270" t="str">
            <v/>
          </cell>
          <cell r="EM270" t="str">
            <v/>
          </cell>
          <cell r="EN270" t="str">
            <v/>
          </cell>
          <cell r="EO270" t="str">
            <v/>
          </cell>
          <cell r="EP270" t="str">
            <v/>
          </cell>
          <cell r="EQ270" t="str">
            <v/>
          </cell>
          <cell r="ER270" t="str">
            <v/>
          </cell>
          <cell r="ES270" t="str">
            <v/>
          </cell>
          <cell r="ET270" t="str">
            <v/>
          </cell>
          <cell r="EU270" t="str">
            <v/>
          </cell>
          <cell r="EV270" t="str">
            <v/>
          </cell>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INK &amp; 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INK &amp; 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INK &amp; 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INK &amp; 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INK &amp; 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INK &amp; 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INK &amp; 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INK &amp; 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INK &amp; 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INK &amp; 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INK &amp; 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INK &amp; 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INK &amp; 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INK &amp; 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INK &amp; 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INK &amp; 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INK &amp; 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INK &amp; 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INK &amp; 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INK &amp; 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INK &amp; 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INK &amp; 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INK &amp; 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INK &amp; 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INK &amp; 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INK &amp; 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INK &amp; 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INK &amp; 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INK &amp; 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INK &amp; 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efreshError="1"/>
      <sheetData sheetId="5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nka1"/>
      <sheetName val="Munka2"/>
      <sheetName val="Munka3"/>
      <sheetName val="Piper Heidsieck"/>
      <sheetName val="Piper_Heidsieck"/>
      <sheetName val="DIL4"/>
      <sheetName val="4. ABI BS Summary"/>
      <sheetName val="3. ABI R IS"/>
      <sheetName val="3. ABI $ IS"/>
      <sheetName val="2. Sales Acivity ABI"/>
      <sheetName val="2. Sales Vol Graphs ABI"/>
      <sheetName val="1. Snapshot Graphs ABI"/>
      <sheetName val="1. Snapshot Calc ABI"/>
      <sheetName val="3. Apple R IS"/>
      <sheetName val="2. Sales Brand Mix Graphs Beer"/>
      <sheetName val="2. Sales Acivity Beer"/>
      <sheetName val="2. Sales Vol Graphs Beer"/>
      <sheetName val="1. Snapshot Calc Beer"/>
      <sheetName val="1. Snapshot Graphs Beer"/>
      <sheetName val="3. BeerMgt Profit Graph"/>
      <sheetName val="4. SAB Ops BS Summary"/>
      <sheetName val="3. Dividends"/>
      <sheetName val="5. EVA Report"/>
      <sheetName val="2. Sales Pack Mix Graphs"/>
      <sheetName val="2. Sales Pack Mix % Calc"/>
      <sheetName val="2. Sales Pack Mix Calc"/>
      <sheetName val="9. SA Beverage BS"/>
      <sheetName val="9. SA Beverage CF"/>
      <sheetName val="9. SA Beverage IS"/>
      <sheetName val="9. SA Beverage IS $"/>
      <sheetName val="1. Snapshot Graphs SA Beverages"/>
      <sheetName val="9. SAB Ltd Company CF"/>
      <sheetName val="9. SAB Ltd Group CF"/>
      <sheetName val="3. SAB Ops R IS"/>
      <sheetName val="3. SAB Ops $ IS"/>
      <sheetName val="4. SABOps NAV Calc"/>
      <sheetName val="3. SABOps Profit Graph"/>
      <sheetName val="3. SABOps Profit Calc"/>
      <sheetName val="2. Sales Acivity Beverages"/>
      <sheetName val="9. SAB Ltd Company BS"/>
      <sheetName val="9. SAB Ltd Company IS"/>
      <sheetName val="9. SAB Ltd Group BS"/>
      <sheetName val="9. SAB Ltd Group IS"/>
      <sheetName val="1. Snapshot Graphs SAB Ltd"/>
      <sheetName val="4. SABOps NAV Graph"/>
      <sheetName val="MASTER"/>
      <sheetName val="issue一覧"/>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IS SUMMARY"/>
      <sheetName val="MANFEE_INCSPEND"/>
      <sheetName val="CURRENCY"/>
      <sheetName val="p4ch"/>
      <sheetName val="WVDSalary"/>
      <sheetName val="KAMbelgium"/>
      <sheetName val="KAMsalary"/>
      <sheetName val="KAMnewdetails"/>
      <sheetName val="Renders"/>
      <sheetName val="vDenHauten+Blnkspoor"/>
      <sheetName val="AnneRobin"/>
      <sheetName val="KAMholland"/>
      <sheetName val="SchellHoll"/>
      <sheetName val="CicconeRech"/>
      <sheetName val="SalWillems"/>
      <sheetName val="VeenRchrg"/>
      <sheetName val="Bill Buckley"/>
      <sheetName val="UKCars_old"/>
      <sheetName val="CP's"/>
      <sheetName val="RENT"/>
      <sheetName val="CARS"/>
      <sheetName val="P7uk"/>
      <sheetName val="P5uk"/>
      <sheetName val="yearch"/>
      <sheetName val="P7ch"/>
      <sheetName val="410wmgt6"/>
      <sheetName val="411vpi6"/>
      <sheetName val="415fin6"/>
      <sheetName val="416tax6"/>
      <sheetName val="420hr6"/>
      <sheetName val="435bld6"/>
      <sheetName val="480leg6"/>
      <sheetName val="481mclav6"/>
      <sheetName val="740smgt6"/>
      <sheetName val="741rgvp6"/>
      <sheetName val="742bpi6"/>
      <sheetName val="743rsia6"/>
      <sheetName val="755ppur6"/>
      <sheetName val="410admin3"/>
      <sheetName val="415fin3"/>
      <sheetName val="420hr3"/>
      <sheetName val="435bld3"/>
      <sheetName val="499adj3"/>
      <sheetName val="735ebus3"/>
      <sheetName val="740mktgbd3"/>
      <sheetName val="742bpi3"/>
      <sheetName val="745wasm3"/>
      <sheetName val="750kam3"/>
      <sheetName val="755pweb3"/>
      <sheetName val="756patt3"/>
      <sheetName val="765cmrcl3"/>
      <sheetName val="770mktgadv3"/>
      <sheetName val="425misdir3"/>
      <sheetName val="430apg3"/>
      <sheetName val="475edc3"/>
      <sheetName val="490nsemr3"/>
      <sheetName val="495nsepm3"/>
      <sheetName val="500nsothr3"/>
      <sheetName val="P7ukcars"/>
      <sheetName val="Maintenance_EDC"/>
      <sheetName val="Capital_EDC"/>
      <sheetName val="#REF"/>
      <sheetName val="Quote PreCalc"/>
      <sheetName val="Cost overview"/>
      <sheetName val="Sep-02"/>
      <sheetName val="indici_Mfixe_Stocuri"/>
      <sheetName val="statutory TB adjusted"/>
      <sheetName val="MIS_SUMMARY"/>
      <sheetName val="Bill_Buckley"/>
      <sheetName val="MIS_SUMMARY1"/>
      <sheetName val="Bill_Buckley1"/>
      <sheetName val="Quote_PreCalc"/>
      <sheetName val="Cost_overview"/>
      <sheetName val="statutory_TB_adjusted"/>
      <sheetName val="Link"/>
      <sheetName val="Coriolis Chart Data"/>
      <sheetName val="TB"/>
      <sheetName val="PBC Movements Dec 2018"/>
      <sheetName val="REGISTER"/>
      <sheetName val="MIS_SUMMARY2"/>
      <sheetName val="Bill_Buckley2"/>
      <sheetName val="Quote_PreCalc1"/>
      <sheetName val="Cost_overview1"/>
      <sheetName val="statutory_TB_adjusted1"/>
      <sheetName val="Coriolis_Chart_Data"/>
      <sheetName val="PBC_Movements_Dec_2018"/>
      <sheetName val="MASTER"/>
      <sheetName val="Capital"/>
      <sheetName val="MIS_SUMMARY3"/>
      <sheetName val="Bill_Buckley3"/>
      <sheetName val="statutory_TB_adjusted2"/>
      <sheetName val="Quote_PreCalc2"/>
      <sheetName val="Cost_overview2"/>
      <sheetName val="Coriolis_Chart_Data1"/>
      <sheetName val="PBC_Movements_Dec_20181"/>
      <sheetName val="2002P-BU"/>
      <sheetName val="P&amp;L(S1)"/>
      <sheetName val="3174442 - Costs Report"/>
      <sheetName val="3173386 - Cost overview"/>
      <sheetName val="3174947 - Margin Calc"/>
      <sheetName val="3173386 - Margin calculation"/>
      <sheetName val="MIS_SUMMARY4"/>
      <sheetName val="Bill_Buckley4"/>
      <sheetName val="Quote_PreCalc3"/>
      <sheetName val="Cost_overview3"/>
      <sheetName val="statutory_TB_adjusted3"/>
      <sheetName val="Coriolis_Chart_Data2"/>
      <sheetName val="PBC_Movements_Dec_20182"/>
      <sheetName val="statutory_TB_adjusted4"/>
      <sheetName val="MIS_SUMMARY5"/>
      <sheetName val="Bill_Buckley5"/>
      <sheetName val="statutory_TB_adjusted5"/>
      <sheetName val="MIS_SUMMARY6"/>
      <sheetName val="Bill_Buckley6"/>
      <sheetName val="statutory_TB_adjusted6"/>
      <sheetName val="4"/>
      <sheetName val="1"/>
      <sheetName val="5"/>
      <sheetName val="3"/>
      <sheetName val="MIS_SUMMARY7"/>
      <sheetName val="Bill_Buckley7"/>
      <sheetName val="statutory_TB_adjusted7"/>
      <sheetName val="3174442_-_Costs_Report"/>
      <sheetName val="3173386_-_Cost_overview"/>
      <sheetName val="3174947_-_Margin_Calc"/>
      <sheetName val="3173386_-_Margin_calcul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refreshError="1"/>
      <sheetData sheetId="88" refreshError="1"/>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LQUERY"/>
      <sheetName val="Loc Table"/>
      <sheetName val="DIL4"/>
      <sheetName val="REGISTER"/>
      <sheetName val="TB"/>
      <sheetName val="General"/>
      <sheetName val="Master Code"/>
      <sheetName val="EY Price Index"/>
      <sheetName val="aprile"/>
      <sheetName val="aug"/>
      <sheetName val="Ian"/>
      <sheetName val="iulie"/>
      <sheetName val="iunie"/>
      <sheetName val="mai"/>
      <sheetName val="martie"/>
      <sheetName val="sept"/>
      <sheetName val="Sheet3"/>
      <sheetName val="Adj 02"/>
      <sheetName val="ROOUT95"/>
      <sheetName val="BS_01-12_2005"/>
      <sheetName val="ER_01-12_2005"/>
      <sheetName val="3174442 - Costs Report"/>
      <sheetName val="3173386 - Cost overview"/>
      <sheetName val="3174947 - Margin Calc"/>
      <sheetName val="3173386 - Margin calculation"/>
      <sheetName val="Valuation Sheet"/>
      <sheetName val="Loc_Table"/>
      <sheetName val="Master_Code"/>
      <sheetName val="EY_Price_Index"/>
      <sheetName val="Adj_02"/>
      <sheetName val="3174442_-_Costs_Report"/>
      <sheetName val="3173386_-_Cost_overview"/>
      <sheetName val="3174947_-_Margin_Calc"/>
      <sheetName val="3173386_-_Margin_calculation"/>
      <sheetName val="Valuation_Sheet"/>
      <sheetName val="CARS"/>
      <sheetName val="Series"/>
      <sheetName val="AR Drop Downs"/>
      <sheetName val="ARLU"/>
      <sheetName val="Currency"/>
      <sheetName val="DropDown"/>
      <sheetName val="Targeted Testing"/>
      <sheetName val="Doua"/>
      <sheetName val="Prima"/>
      <sheetName val="Intake"/>
      <sheetName val="Loc_Table1"/>
      <sheetName val="Master_Code1"/>
      <sheetName val="EY_Price_Index1"/>
      <sheetName val="Adj_021"/>
      <sheetName val="3174442_-_Costs_Report1"/>
      <sheetName val="3173386_-_Cost_overview1"/>
      <sheetName val="3174947_-_Margin_Calc1"/>
      <sheetName val="3173386_-_Margin_calculation1"/>
      <sheetName val="Valuation_Sheet1"/>
      <sheetName val="AR_Drop_Downs"/>
      <sheetName val="Targeted_Testing"/>
      <sheetName val="ACT REEL UOE 1 B 622 vylebreq"/>
      <sheetName val="ACT REEL  UOE 1 B772 arb prim"/>
      <sheetName val="ACT REEL UOE 1 B 631 aac"/>
      <sheetName val="ACT REEL UOE 1 B 633 bielles "/>
      <sheetName val="ACT REEL UOE 1 B 621 cart cyl"/>
      <sheetName val="ACT REEL UOE 1 B 612 chemises"/>
      <sheetName val="ACT REEL UOE 1 B 761cart BVNG"/>
      <sheetName val="ACT REEL UOE 1 B 762cart dif"/>
      <sheetName val="ACT REEL UOE 1 B 611 culasse C"/>
      <sheetName val="ACT REEL UOE 1 B 613 colecteurs"/>
      <sheetName val="ACT REEL UOE 1 B 773cupl con"/>
      <sheetName val="ACT REEL UOE 1 B 740diver BV"/>
      <sheetName val="ACT REEL UOE 1 B 763furci"/>
      <sheetName val="ACT REEL UOE 1 B 774 GR DIF "/>
      <sheetName val="ACT REEL UOE 1 B771pinion BV-M"/>
      <sheetName val="ACT REEL UOE 1 B 632 volant"/>
    </sheetNames>
    <definedNames>
      <definedName name="Register.DClick" refersTo="='XLQUERY'!$B$5"/>
    </definedNames>
    <sheetDataSet>
      <sheetData sheetId="0" refreshError="1">
        <row r="5">
          <cell r="B5" t="b">
            <v>1</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xRepositorySheet"/>
      <sheetName val="BS"/>
      <sheetName val="Graph"/>
      <sheetName val="PL"/>
      <sheetName val="AReview"/>
      <sheetName val="PPE"/>
      <sheetName val="Inventories"/>
      <sheetName val="TR"/>
      <sheetName val="Provisions"/>
      <sheetName val="TP"/>
      <sheetName val="Sal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ake"/>
      <sheetName val="Capital"/>
      <sheetName val="Munka1"/>
      <sheetName val="nov_99"/>
      <sheetName val="oct_99"/>
      <sheetName val="apr_00"/>
      <sheetName val="aug_00"/>
      <sheetName val="dec_99"/>
      <sheetName val="feb_00"/>
      <sheetName val="ian_00"/>
      <sheetName val="july_00"/>
      <sheetName val="june_00"/>
      <sheetName val="mar_00"/>
      <sheetName val="may_00"/>
      <sheetName val="sept_00"/>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it"/>
      <sheetName val="Intake"/>
      <sheetName val="L"/>
      <sheetName val="Capital"/>
    </sheetNames>
    <sheetDataSet>
      <sheetData sheetId="0" refreshError="1"/>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BIT"/>
      <sheetName val="Comparison"/>
      <sheetName val="OA"/>
      <sheetName val="TS"/>
      <sheetName val="Profit"/>
    </sheetNames>
    <sheetDataSet>
      <sheetData sheetId="0" refreshError="1"/>
      <sheetData sheetId="1" refreshError="1"/>
      <sheetData sheetId="2" refreshError="1"/>
      <sheetData sheetId="3" refreshError="1"/>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ems"/>
      <sheetName val="BS"/>
      <sheetName val="L"/>
      <sheetName val="database"/>
      <sheetName val="Sheet"/>
      <sheetName val="Anotaciones Eli"/>
      <sheetName val="Summary"/>
      <sheetName val="Actual_BJ"/>
      <sheetName val="Actual_month"/>
      <sheetName val="Actual 20"/>
      <sheetName val="Outlook_2020"/>
      <sheetName val="VS_Bridge"/>
      <sheetName val="Actual 19"/>
      <sheetName val="Budget 20"/>
      <sheetName val="Budget 19"/>
      <sheetName val="SAP_BU-2020"/>
      <sheetName val="Actual_Outlook month"/>
      <sheetName val="SAP Budget 19"/>
      <sheetName val="Parameter"/>
      <sheetName val="SAP_01"/>
      <sheetName val="SAP_02"/>
      <sheetName val="Produktion_Mar_20-Estimación Co"/>
      <sheetName val="04_SAP"/>
      <sheetName val="05_SAP"/>
      <sheetName val="02_SAP"/>
      <sheetName val="03_SAP"/>
      <sheetName val="01_SAP"/>
      <sheetName val="ZeitangabenMJ"/>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ow r="3">
          <cell r="D3" t="str">
            <v>Jan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 05"/>
      <sheetName val="Stat 1"/>
      <sheetName val="Feb 05"/>
      <sheetName val="Jan 05"/>
      <sheetName val="Dec 05"/>
      <sheetName val="Nov 05"/>
      <sheetName val="Oct 05"/>
      <sheetName val="Sep 05"/>
      <sheetName val="Mar 05 (2)"/>
      <sheetName val="Foglio1"/>
      <sheetName val="Accounts EAME RO Mar 06"/>
      <sheetName val="ZA 20 -Reasonableness revenues"/>
      <sheetName val="POR by Country"/>
      <sheetName val="Months"/>
      <sheetName val="Acq database"/>
      <sheetName val="Mar_05"/>
      <sheetName val="Stat_1"/>
      <sheetName val="Feb_05"/>
      <sheetName val="Jan_05"/>
      <sheetName val="Dec_05"/>
      <sheetName val="Nov_05"/>
      <sheetName val="Oct_05"/>
      <sheetName val="Sep_05"/>
      <sheetName val="Mar_05_(2)"/>
      <sheetName val="Accounts_EAME_RO_Mar_06"/>
      <sheetName val="ZA_20_-Reasonableness_revenues"/>
      <sheetName val="POR_by_Country"/>
      <sheetName val="Acq_database"/>
      <sheetName val="OtherKPI"/>
      <sheetName val="adj"/>
      <sheetName val="fx"/>
      <sheetName val="Mar_051"/>
      <sheetName val="Stat_11"/>
      <sheetName val="Feb_051"/>
      <sheetName val="Jan_051"/>
      <sheetName val="Dec_051"/>
      <sheetName val="Nov_051"/>
      <sheetName val="Oct_051"/>
      <sheetName val="Sep_051"/>
      <sheetName val="Mar_05_(2)1"/>
      <sheetName val="Accounts_EAME_RO_Mar_061"/>
      <sheetName val="ZA_20_-Reasonableness_revenues1"/>
      <sheetName val="POR_by_Country1"/>
      <sheetName val="Acq_database1"/>
      <sheetName val="eAudIT Mapping"/>
      <sheetName val="Sheet1"/>
      <sheetName val="Zarnesti"/>
      <sheetName val="Mar_052"/>
      <sheetName val="Stat_12"/>
      <sheetName val="Feb_052"/>
      <sheetName val="Jan_052"/>
      <sheetName val="Dec_052"/>
      <sheetName val="Nov_052"/>
      <sheetName val="Oct_052"/>
      <sheetName val="Sep_052"/>
      <sheetName val="Mar_05_(2)2"/>
      <sheetName val="Accounts_EAME_RO_Mar_062"/>
      <sheetName val="POR_by_Country2"/>
      <sheetName val="ZA_20_-Reasonableness_revenues2"/>
      <sheetName val="Acq_database2"/>
      <sheetName val="eAudIT_Mapping"/>
      <sheetName val="Standard Job Titles"/>
      <sheetName val="Dropdown Menus"/>
      <sheetName val="Mar_053"/>
      <sheetName val="Stat_13"/>
      <sheetName val="Feb_053"/>
      <sheetName val="Jan_053"/>
      <sheetName val="Dec_053"/>
      <sheetName val="Nov_053"/>
      <sheetName val="Oct_053"/>
      <sheetName val="Sep_053"/>
      <sheetName val="Mar_05_(2)3"/>
      <sheetName val="Accounts_EAME_RO_Mar_063"/>
      <sheetName val="ZA_20_-Reasonableness_revenues3"/>
      <sheetName val="POR_by_Country3"/>
      <sheetName val="Acq_database3"/>
      <sheetName val="eAudIT_Mapping1"/>
      <sheetName val="TB"/>
      <sheetName val="3"/>
      <sheetName val="Mar_054"/>
      <sheetName val="Stat_14"/>
      <sheetName val="Feb_054"/>
      <sheetName val="Jan_054"/>
      <sheetName val="Dec_054"/>
      <sheetName val="Nov_054"/>
      <sheetName val="Oct_054"/>
      <sheetName val="Sep_054"/>
      <sheetName val="Mar_05_(2)4"/>
      <sheetName val="Accounts_EAME_RO_Mar_064"/>
      <sheetName val="POR_by_Country4"/>
      <sheetName val="Acq_database4"/>
      <sheetName val="ZA_20_-Reasonableness_revenues4"/>
      <sheetName val="eAudIT_Mapping2"/>
      <sheetName val="Standard_Job_Titles"/>
      <sheetName val="Dropdown_Menus"/>
      <sheetName val="data sheet"/>
      <sheetName val="Mar_055"/>
      <sheetName val="Stat_15"/>
      <sheetName val="Feb_055"/>
      <sheetName val="Jan_055"/>
      <sheetName val="Dec_055"/>
      <sheetName val="Nov_055"/>
      <sheetName val="Oct_055"/>
      <sheetName val="Sep_055"/>
      <sheetName val="Mar_05_(2)5"/>
      <sheetName val="Accounts_EAME_RO_Mar_065"/>
      <sheetName val="POR_by_Country5"/>
      <sheetName val="Acq_database5"/>
      <sheetName val="ZA_20_-Reasonableness_revenues5"/>
      <sheetName val="Mar_056"/>
      <sheetName val="Stat_16"/>
      <sheetName val="Feb_056"/>
      <sheetName val="Jan_056"/>
      <sheetName val="Dec_056"/>
      <sheetName val="Nov_056"/>
      <sheetName val="Oct_056"/>
      <sheetName val="Sep_056"/>
      <sheetName val="Mar_05_(2)6"/>
      <sheetName val="Accounts_EAME_RO_Mar_066"/>
      <sheetName val="POR_by_Country6"/>
      <sheetName val="Acq_database6"/>
      <sheetName val="ZA_20_-Reasonableness_revenues6"/>
      <sheetName val="Mar_057"/>
      <sheetName val="Stat_17"/>
      <sheetName val="Feb_057"/>
      <sheetName val="Jan_057"/>
      <sheetName val="Dec_057"/>
      <sheetName val="Nov_057"/>
      <sheetName val="Oct_057"/>
      <sheetName val="Sep_057"/>
      <sheetName val="Mar_05_(2)7"/>
      <sheetName val="Accounts_EAME_RO_Mar_067"/>
      <sheetName val="POR_by_Country7"/>
      <sheetName val="Acq_database7"/>
      <sheetName val="ZA_20_-Reasonableness_revenues7"/>
      <sheetName val="Mar_058"/>
      <sheetName val="Stat_18"/>
      <sheetName val="Feb_058"/>
      <sheetName val="Jan_058"/>
      <sheetName val="Dec_058"/>
      <sheetName val="Nov_058"/>
      <sheetName val="Oct_058"/>
      <sheetName val="Sep_058"/>
      <sheetName val="Mar_05_(2)8"/>
      <sheetName val="Accounts_EAME_RO_Mar_068"/>
      <sheetName val="ZA_20_-Reasonableness_revenues8"/>
      <sheetName val="POR_by_Country8"/>
      <sheetName val="Acq_database8"/>
      <sheetName val="eAudIT_Mapping3"/>
      <sheetName val="Standard_Job_Titles1"/>
      <sheetName val="Dropdown_Menus1"/>
      <sheetName val="data_sheet"/>
      <sheetName val="130-UNIDADES"/>
      <sheetName val="F 110 - TB @31.12.2021"/>
      <sheetName val="data"/>
      <sheetName val="General info"/>
    </sheetNames>
    <sheetDataSet>
      <sheetData sheetId="0" refreshError="1"/>
      <sheetData sheetId="1" refreshError="1"/>
      <sheetData sheetId="2" refreshError="1"/>
      <sheetData sheetId="3" refreshError="1">
        <row r="11">
          <cell r="B11" t="str">
            <v>rezerve  legale</v>
          </cell>
        </row>
        <row r="12">
          <cell r="B12" t="str">
            <v>rezerve  pentru actiuni proprii</v>
          </cell>
        </row>
        <row r="13">
          <cell r="B13" t="str">
            <v>Rezerve statutare sau contractuale</v>
          </cell>
        </row>
        <row r="14">
          <cell r="B14" t="str">
            <v>alte rezerve</v>
          </cell>
        </row>
        <row r="15">
          <cell r="B15" t="str">
            <v>rezultatul  reportat</v>
          </cell>
          <cell r="C15" t="str">
            <v>result carried forward</v>
          </cell>
          <cell r="F15">
            <v>3280.4</v>
          </cell>
        </row>
        <row r="16">
          <cell r="B16" t="str">
            <v>ALTE FONDURI</v>
          </cell>
          <cell r="C16" t="str">
            <v>other funds</v>
          </cell>
        </row>
        <row r="17">
          <cell r="B17" t="str">
            <v>PROFIT SI PIERDERE</v>
          </cell>
          <cell r="C17" t="str">
            <v>Profit &amp; Loss</v>
          </cell>
          <cell r="D17">
            <v>253188.39</v>
          </cell>
          <cell r="E17">
            <v>16152.19</v>
          </cell>
          <cell r="F17">
            <v>655371.42000000004</v>
          </cell>
          <cell r="G17">
            <v>20620.57</v>
          </cell>
        </row>
        <row r="18">
          <cell r="B18" t="str">
            <v>repartizarea    profitului</v>
          </cell>
        </row>
        <row r="19">
          <cell r="B19" t="str">
            <v>Subventii pentru investitii</v>
          </cell>
        </row>
        <row r="20">
          <cell r="B20" t="str">
            <v>Provizioane pentru riscuri si cheltuieli</v>
          </cell>
        </row>
        <row r="21">
          <cell r="B21" t="str">
            <v>Provizioane pentru litigii</v>
          </cell>
        </row>
        <row r="22">
          <cell r="B22" t="str">
            <v>Provizioane pentru garantii acord.clientilor</v>
          </cell>
        </row>
        <row r="23">
          <cell r="B23" t="str">
            <v>Alte provizioane pentru riscuri si chelt.</v>
          </cell>
        </row>
        <row r="24">
          <cell r="B24" t="str">
            <v>Imprumuturi din emisiuni si obligatiuni</v>
          </cell>
        </row>
        <row r="25">
          <cell r="B25" t="str">
            <v>credite bancare  pe termen lung</v>
          </cell>
        </row>
        <row r="26">
          <cell r="B26" t="str">
            <v>credite bancare  pe termen lung</v>
          </cell>
        </row>
        <row r="27">
          <cell r="B27" t="str">
            <v>credite banc.pe term.lung neramb.la scadenta</v>
          </cell>
        </row>
        <row r="28">
          <cell r="B28" t="str">
            <v>Credite externe guvernamentale</v>
          </cell>
        </row>
        <row r="29">
          <cell r="B29" t="str">
            <v>credite bancare externe garantate de stat</v>
          </cell>
        </row>
        <row r="30">
          <cell r="B30" t="str">
            <v>Credeite bancare externe garantate de banci</v>
          </cell>
        </row>
        <row r="31">
          <cell r="B31" t="str">
            <v>Credite de la trezoreria statului</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ow r="11">
          <cell r="B11" t="str">
            <v>rezerve  legale</v>
          </cell>
        </row>
      </sheetData>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sheetData sheetId="32">
        <row r="11">
          <cell r="B11" t="str">
            <v>rezerve  legale</v>
          </cell>
        </row>
      </sheetData>
      <sheetData sheetId="33">
        <row r="11">
          <cell r="B11" t="str">
            <v>rezerve  legale</v>
          </cell>
        </row>
      </sheetData>
      <sheetData sheetId="34">
        <row r="11">
          <cell r="B11" t="str">
            <v>rezerve  legale</v>
          </cell>
        </row>
      </sheetData>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sheetData sheetId="48"/>
      <sheetData sheetId="49"/>
      <sheetData sheetId="50">
        <row r="11">
          <cell r="B11" t="str">
            <v>rezerve  legale</v>
          </cell>
        </row>
      </sheetData>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sheetData sheetId="64"/>
      <sheetData sheetId="65"/>
      <sheetData sheetId="66">
        <row r="11">
          <cell r="B11" t="str">
            <v>rezerve  legale</v>
          </cell>
        </row>
      </sheetData>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sheetData sheetId="80"/>
      <sheetData sheetId="81"/>
      <sheetData sheetId="82">
        <row r="11">
          <cell r="B11" t="str">
            <v>rezerve  legale</v>
          </cell>
        </row>
      </sheetData>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sheetData sheetId="97"/>
      <sheetData sheetId="98"/>
      <sheetData sheetId="99">
        <row r="11">
          <cell r="B11" t="str">
            <v>rezerve  legale</v>
          </cell>
        </row>
      </sheetData>
      <sheetData sheetId="100"/>
      <sheetData sheetId="101"/>
      <sheetData sheetId="102"/>
      <sheetData sheetId="103"/>
      <sheetData sheetId="104"/>
      <sheetData sheetId="105"/>
      <sheetData sheetId="106"/>
      <sheetData sheetId="107"/>
      <sheetData sheetId="108"/>
      <sheetData sheetId="109"/>
      <sheetData sheetId="110"/>
      <sheetData sheetId="111"/>
      <sheetData sheetId="112">
        <row r="11">
          <cell r="B11" t="str">
            <v>rezerve  legale</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row r="11">
          <cell r="B11" t="str">
            <v>rezerve  legale</v>
          </cell>
        </row>
      </sheetData>
      <sheetData sheetId="126"/>
      <sheetData sheetId="127"/>
      <sheetData sheetId="128"/>
      <sheetData sheetId="129"/>
      <sheetData sheetId="130"/>
      <sheetData sheetId="131"/>
      <sheetData sheetId="132"/>
      <sheetData sheetId="133"/>
      <sheetData sheetId="134"/>
      <sheetData sheetId="135"/>
      <sheetData sheetId="136"/>
      <sheetData sheetId="137"/>
      <sheetData sheetId="138">
        <row r="11">
          <cell r="B11" t="str">
            <v>rezerve  legale</v>
          </cell>
        </row>
      </sheetData>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TE"/>
      <sheetName val="CU"/>
      <sheetName val="TS"/>
      <sheetName val="EBIT"/>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lk"/>
      <sheetName val="FTE"/>
      <sheetName val="Comparison"/>
      <sheetName val="Items"/>
    </sheetNames>
    <sheetDataSet>
      <sheetData sheetId="0" refreshError="1"/>
      <sheetData sheetId="1" refreshError="1"/>
      <sheetData sheetId="2" refreshError="1"/>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gin"/>
      <sheetName val="Figures"/>
      <sheetName val="Key Figures"/>
      <sheetName val="Series"/>
      <sheetName val="Book"/>
      <sheetName val="Intake"/>
      <sheetName val="Bulk"/>
      <sheetName val="EBIT"/>
      <sheetName val="F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C"/>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count"/>
      <sheetName val="Profit"/>
      <sheetName val="Dec"/>
      <sheetName val="EBIT"/>
      <sheetName val="CU"/>
      <sheetName val="Series"/>
      <sheetName val="Margi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
      <sheetName val="Headcount"/>
      <sheetName val="CU"/>
      <sheetName val="FTE"/>
      <sheetName val="EBIT"/>
      <sheetName val="LC"/>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ital"/>
      <sheetName val="TS"/>
      <sheetName val="Result"/>
      <sheetName val="Long"/>
      <sheetName val="Trbal"/>
      <sheetName val="Plgru"/>
      <sheetName val="Bulk"/>
      <sheetName val="Check"/>
      <sheetName val="BS"/>
      <sheetName val="MASTER"/>
      <sheetName val="In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7"/>
      <sheetName val="KonsEinh"/>
      <sheetName val="short"/>
      <sheetName val="Items"/>
    </sheetNames>
    <sheetDataSet>
      <sheetData sheetId="0" refreshError="1"/>
      <sheetData sheetId="1" refreshError="1"/>
      <sheetData sheetId="2" refreshError="1"/>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sheetName val="DRIVERS"/>
      <sheetName val="SUPERV"/>
      <sheetName val="REPS"/>
      <sheetName val="TOP"/>
      <sheetName val="Series"/>
      <sheetName val="CU"/>
      <sheetName val="Bex_BS_Dec11"/>
      <sheetName val="Margin"/>
      <sheetName val="Sheet"/>
      <sheetName val="Capital"/>
      <sheetName val="Check"/>
      <sheetName val="Loss"/>
    </sheetNames>
    <sheetDataSet>
      <sheetData sheetId="0" refreshError="1">
        <row r="10">
          <cell r="B10" t="str">
            <v>Distribution PARCO</v>
          </cell>
          <cell r="C10">
            <v>0</v>
          </cell>
          <cell r="D10">
            <v>0</v>
          </cell>
          <cell r="E10">
            <v>10890033</v>
          </cell>
          <cell r="F10">
            <v>0</v>
          </cell>
          <cell r="G10">
            <v>0</v>
          </cell>
          <cell r="H10">
            <v>8826000</v>
          </cell>
          <cell r="I10">
            <v>0</v>
          </cell>
          <cell r="J10">
            <v>0</v>
          </cell>
          <cell r="K10">
            <v>10949305</v>
          </cell>
        </row>
        <row r="11">
          <cell r="B11" t="str">
            <v>PPL NITROGEN PQ</v>
          </cell>
          <cell r="C11">
            <v>1692682</v>
          </cell>
          <cell r="D11">
            <v>10.61</v>
          </cell>
          <cell r="E11">
            <v>17952776</v>
          </cell>
          <cell r="F11">
            <v>1372845</v>
          </cell>
          <cell r="G11">
            <v>9.4</v>
          </cell>
          <cell r="H11">
            <v>12910214</v>
          </cell>
          <cell r="I11">
            <v>2183185</v>
          </cell>
          <cell r="J11">
            <v>11.37</v>
          </cell>
          <cell r="K11">
            <v>24827210</v>
          </cell>
        </row>
        <row r="12">
          <cell r="B12" t="str">
            <v>PIPELINE GASEOUS NITROGEN</v>
          </cell>
          <cell r="C12">
            <v>930076</v>
          </cell>
          <cell r="D12">
            <v>1.87</v>
          </cell>
          <cell r="E12">
            <v>1735000</v>
          </cell>
          <cell r="F12">
            <v>585760</v>
          </cell>
          <cell r="G12">
            <v>1.54</v>
          </cell>
          <cell r="H12">
            <v>899351</v>
          </cell>
          <cell r="I12">
            <v>413554</v>
          </cell>
          <cell r="J12">
            <v>3.87</v>
          </cell>
          <cell r="K12">
            <v>1601787</v>
          </cell>
        </row>
        <row r="13">
          <cell r="B13" t="str">
            <v>Pipeline Hydrogen PQ</v>
          </cell>
          <cell r="C13">
            <v>1625895</v>
          </cell>
          <cell r="D13">
            <v>30.35</v>
          </cell>
          <cell r="E13">
            <v>49349160</v>
          </cell>
          <cell r="F13">
            <v>1474518</v>
          </cell>
          <cell r="G13">
            <v>26.01</v>
          </cell>
          <cell r="H13">
            <v>38347110</v>
          </cell>
          <cell r="I13">
            <v>2042662</v>
          </cell>
          <cell r="J13">
            <v>47.58</v>
          </cell>
          <cell r="K13">
            <v>97183314</v>
          </cell>
        </row>
        <row r="14">
          <cell r="B14" t="str">
            <v>FACILITY CHARGES PQ</v>
          </cell>
          <cell r="C14">
            <v>0</v>
          </cell>
          <cell r="D14">
            <v>0</v>
          </cell>
          <cell r="E14">
            <v>317908753</v>
          </cell>
          <cell r="F14">
            <v>0</v>
          </cell>
          <cell r="G14">
            <v>0</v>
          </cell>
          <cell r="H14">
            <v>303152255</v>
          </cell>
          <cell r="I14">
            <v>0</v>
          </cell>
          <cell r="J14">
            <v>0</v>
          </cell>
          <cell r="K14">
            <v>397601569</v>
          </cell>
        </row>
        <row r="15">
          <cell r="B15" t="str">
            <v>Pipline Hydrogen TAX</v>
          </cell>
          <cell r="C15">
            <v>984</v>
          </cell>
          <cell r="D15">
            <v>114.28</v>
          </cell>
          <cell r="E15">
            <v>112452</v>
          </cell>
          <cell r="F15">
            <v>0</v>
          </cell>
          <cell r="G15">
            <v>0</v>
          </cell>
          <cell r="H15">
            <v>0</v>
          </cell>
          <cell r="I15">
            <v>3198</v>
          </cell>
          <cell r="J15">
            <v>294.94</v>
          </cell>
          <cell r="K15">
            <v>943233</v>
          </cell>
        </row>
        <row r="16">
          <cell r="B16" t="str">
            <v>PPL NITROGEN PARCO</v>
          </cell>
          <cell r="C16">
            <v>1629008</v>
          </cell>
          <cell r="D16">
            <v>25.93</v>
          </cell>
          <cell r="E16">
            <v>42233673</v>
          </cell>
          <cell r="F16">
            <v>1276571</v>
          </cell>
          <cell r="G16">
            <v>27.5</v>
          </cell>
          <cell r="H16">
            <v>35105693</v>
          </cell>
          <cell r="I16">
            <v>1505136</v>
          </cell>
          <cell r="J16">
            <v>30.24</v>
          </cell>
          <cell r="K16">
            <v>45510340</v>
          </cell>
        </row>
        <row r="20">
          <cell r="B20" t="str">
            <v>PIPELINE OXYGEN PGS</v>
          </cell>
          <cell r="C20">
            <v>562981</v>
          </cell>
          <cell r="D20">
            <v>23.81</v>
          </cell>
          <cell r="E20">
            <v>13405010</v>
          </cell>
          <cell r="F20">
            <v>648000</v>
          </cell>
          <cell r="G20">
            <v>24.6</v>
          </cell>
          <cell r="H20">
            <v>15940800</v>
          </cell>
          <cell r="I20">
            <v>233032</v>
          </cell>
          <cell r="J20">
            <v>31.28</v>
          </cell>
          <cell r="K20">
            <v>7289876</v>
          </cell>
        </row>
        <row r="21">
          <cell r="B21" t="str">
            <v>PIPELINE OXYGEN ISP</v>
          </cell>
          <cell r="C21">
            <v>1028855</v>
          </cell>
          <cell r="D21">
            <v>21.84</v>
          </cell>
          <cell r="E21">
            <v>22467531</v>
          </cell>
          <cell r="F21">
            <v>1356000</v>
          </cell>
          <cell r="G21">
            <v>21.83</v>
          </cell>
          <cell r="H21">
            <v>29604000</v>
          </cell>
          <cell r="I21">
            <v>948675</v>
          </cell>
          <cell r="J21">
            <v>23.35</v>
          </cell>
          <cell r="K21">
            <v>22151606</v>
          </cell>
        </row>
        <row r="22">
          <cell r="B22" t="str">
            <v>LIQ OXYGEN Dist/Fabr.</v>
          </cell>
          <cell r="C22">
            <v>10550204</v>
          </cell>
          <cell r="D22">
            <v>25.46</v>
          </cell>
          <cell r="E22">
            <v>268622730</v>
          </cell>
          <cell r="F22">
            <v>13332500</v>
          </cell>
          <cell r="G22">
            <v>25.87</v>
          </cell>
          <cell r="H22">
            <v>344907280</v>
          </cell>
          <cell r="I22">
            <v>10652384</v>
          </cell>
          <cell r="J22">
            <v>29.03</v>
          </cell>
          <cell r="K22">
            <v>309243767</v>
          </cell>
        </row>
        <row r="23">
          <cell r="B23" t="str">
            <v>LIQ OXYGEN Non Fabr.</v>
          </cell>
          <cell r="C23">
            <v>4841383</v>
          </cell>
          <cell r="D23">
            <v>19.760000000000002</v>
          </cell>
          <cell r="E23">
            <v>95666065</v>
          </cell>
          <cell r="F23">
            <v>5424000</v>
          </cell>
          <cell r="G23">
            <v>18.38</v>
          </cell>
          <cell r="H23">
            <v>99671146</v>
          </cell>
          <cell r="I23">
            <v>5376820</v>
          </cell>
          <cell r="J23">
            <v>21.91</v>
          </cell>
          <cell r="K23">
            <v>117813319</v>
          </cell>
        </row>
        <row r="24">
          <cell r="B24" t="str">
            <v>LIQUID NITROGEN</v>
          </cell>
          <cell r="C24">
            <v>8235233</v>
          </cell>
          <cell r="D24">
            <v>28.46</v>
          </cell>
          <cell r="E24">
            <v>234372103</v>
          </cell>
          <cell r="F24">
            <v>9618000</v>
          </cell>
          <cell r="G24">
            <v>27.03</v>
          </cell>
          <cell r="H24">
            <v>259981236</v>
          </cell>
          <cell r="I24">
            <v>8521317</v>
          </cell>
          <cell r="J24">
            <v>31.31</v>
          </cell>
          <cell r="K24">
            <v>266766167</v>
          </cell>
        </row>
        <row r="25">
          <cell r="B25" t="str">
            <v>BULK CO2</v>
          </cell>
          <cell r="C25">
            <v>11173626</v>
          </cell>
          <cell r="D25">
            <v>18.190000000000001</v>
          </cell>
          <cell r="E25">
            <v>203215604</v>
          </cell>
          <cell r="F25">
            <v>12435327</v>
          </cell>
          <cell r="G25">
            <v>16.440000000000001</v>
          </cell>
          <cell r="H25">
            <v>204494881</v>
          </cell>
          <cell r="I25">
            <v>8852839</v>
          </cell>
          <cell r="J25">
            <v>14.24</v>
          </cell>
          <cell r="K25">
            <v>126090111</v>
          </cell>
        </row>
        <row r="26">
          <cell r="B26" t="str">
            <v>LIQUID ARGON</v>
          </cell>
          <cell r="C26">
            <v>143628</v>
          </cell>
          <cell r="D26">
            <v>184.08</v>
          </cell>
          <cell r="E26">
            <v>26438731</v>
          </cell>
          <cell r="F26">
            <v>320000</v>
          </cell>
          <cell r="G26">
            <v>169.05</v>
          </cell>
          <cell r="H26">
            <v>54095000</v>
          </cell>
          <cell r="I26">
            <v>233182</v>
          </cell>
          <cell r="J26">
            <v>150.88999999999999</v>
          </cell>
          <cell r="K26">
            <v>35185306</v>
          </cell>
        </row>
        <row r="27">
          <cell r="B27" t="str">
            <v>LIQUID OXYGEN AVIATION</v>
          </cell>
          <cell r="C27">
            <v>30267</v>
          </cell>
          <cell r="D27">
            <v>29.39</v>
          </cell>
          <cell r="E27">
            <v>889519</v>
          </cell>
          <cell r="F27">
            <v>66800</v>
          </cell>
          <cell r="G27">
            <v>26.89</v>
          </cell>
          <cell r="H27">
            <v>1796000</v>
          </cell>
          <cell r="I27">
            <v>6737</v>
          </cell>
          <cell r="J27">
            <v>26.3</v>
          </cell>
          <cell r="K27">
            <v>177174</v>
          </cell>
        </row>
        <row r="28">
          <cell r="B28" t="str">
            <v>DISTRIBUTION</v>
          </cell>
          <cell r="C28">
            <v>0</v>
          </cell>
          <cell r="D28">
            <v>0</v>
          </cell>
          <cell r="E28">
            <v>73884100</v>
          </cell>
          <cell r="F28">
            <v>0</v>
          </cell>
          <cell r="G28">
            <v>0</v>
          </cell>
          <cell r="H28">
            <v>78096000</v>
          </cell>
          <cell r="I28">
            <v>0</v>
          </cell>
          <cell r="J28">
            <v>0</v>
          </cell>
          <cell r="K28">
            <v>86865134</v>
          </cell>
        </row>
        <row r="29">
          <cell r="B29" t="str">
            <v>V.I.E. HIRE/RENTAL ISP</v>
          </cell>
          <cell r="C29">
            <v>0</v>
          </cell>
          <cell r="D29">
            <v>0</v>
          </cell>
          <cell r="E29">
            <v>1816384</v>
          </cell>
          <cell r="F29">
            <v>0</v>
          </cell>
          <cell r="G29">
            <v>0</v>
          </cell>
          <cell r="H29">
            <v>1415600</v>
          </cell>
          <cell r="I29">
            <v>0</v>
          </cell>
          <cell r="J29">
            <v>0</v>
          </cell>
          <cell r="K29">
            <v>1664237</v>
          </cell>
        </row>
        <row r="30">
          <cell r="B30" t="str">
            <v>V.I.E. HIRE/RENTAL PGS</v>
          </cell>
          <cell r="C30">
            <v>0</v>
          </cell>
          <cell r="D30">
            <v>0</v>
          </cell>
          <cell r="E30">
            <v>9233312</v>
          </cell>
          <cell r="F30">
            <v>0</v>
          </cell>
          <cell r="G30">
            <v>0</v>
          </cell>
          <cell r="H30">
            <v>11183850</v>
          </cell>
          <cell r="I30">
            <v>0</v>
          </cell>
          <cell r="J30">
            <v>0</v>
          </cell>
          <cell r="K30">
            <v>10155275</v>
          </cell>
        </row>
        <row r="32">
          <cell r="B32" t="str">
            <v>BA BULK</v>
          </cell>
          <cell r="C32">
            <v>0</v>
          </cell>
          <cell r="E32">
            <v>950011089</v>
          </cell>
          <cell r="F32">
            <v>0</v>
          </cell>
          <cell r="H32">
            <v>1101185793</v>
          </cell>
          <cell r="I32">
            <v>0</v>
          </cell>
          <cell r="K32">
            <v>983401971</v>
          </cell>
        </row>
        <row r="34">
          <cell r="B34" t="str">
            <v>INDUSTRIAL PIPELINE PGS</v>
          </cell>
          <cell r="C34">
            <v>3644</v>
          </cell>
          <cell r="D34">
            <v>3800.48</v>
          </cell>
          <cell r="E34">
            <v>13848937</v>
          </cell>
          <cell r="F34">
            <v>0</v>
          </cell>
          <cell r="G34">
            <v>0</v>
          </cell>
          <cell r="H34">
            <v>16800000</v>
          </cell>
          <cell r="I34">
            <v>5679</v>
          </cell>
          <cell r="J34">
            <v>3144.81</v>
          </cell>
          <cell r="K34">
            <v>17859380</v>
          </cell>
        </row>
        <row r="35">
          <cell r="B35" t="str">
            <v>DISTRIBUTION WELDING</v>
          </cell>
          <cell r="C35">
            <v>0</v>
          </cell>
          <cell r="D35">
            <v>0</v>
          </cell>
          <cell r="E35">
            <v>456026</v>
          </cell>
          <cell r="F35">
            <v>0</v>
          </cell>
          <cell r="G35">
            <v>0</v>
          </cell>
          <cell r="H35">
            <v>960000</v>
          </cell>
          <cell r="I35">
            <v>0</v>
          </cell>
          <cell r="J35">
            <v>0</v>
          </cell>
          <cell r="K35">
            <v>0</v>
          </cell>
        </row>
        <row r="36">
          <cell r="B36" t="str">
            <v>COMPRESSED CO2</v>
          </cell>
          <cell r="C36">
            <v>77959</v>
          </cell>
          <cell r="D36">
            <v>18.399999999999999</v>
          </cell>
          <cell r="E36">
            <v>1434806</v>
          </cell>
          <cell r="F36">
            <v>92726</v>
          </cell>
          <cell r="G36">
            <v>20.27</v>
          </cell>
          <cell r="H36">
            <v>1879659</v>
          </cell>
          <cell r="I36">
            <v>33663</v>
          </cell>
          <cell r="J36">
            <v>27.12</v>
          </cell>
          <cell r="K36">
            <v>912948</v>
          </cell>
          <cell r="L36">
            <v>-63.7</v>
          </cell>
          <cell r="M36">
            <v>-51.43</v>
          </cell>
        </row>
        <row r="37">
          <cell r="B37" t="str">
            <v>COMP.OXYGEN INDUSTRIAL</v>
          </cell>
          <cell r="C37">
            <v>380022</v>
          </cell>
          <cell r="D37">
            <v>31.19</v>
          </cell>
          <cell r="E37">
            <v>11854676</v>
          </cell>
          <cell r="F37">
            <v>426000</v>
          </cell>
          <cell r="G37">
            <v>32.54</v>
          </cell>
          <cell r="H37">
            <v>13861931</v>
          </cell>
          <cell r="I37">
            <v>335254</v>
          </cell>
          <cell r="J37">
            <v>32.57</v>
          </cell>
          <cell r="K37">
            <v>10920792</v>
          </cell>
          <cell r="L37">
            <v>-21.3</v>
          </cell>
          <cell r="M37">
            <v>-21.22</v>
          </cell>
        </row>
        <row r="38">
          <cell r="B38" t="str">
            <v>COMP. OXYGEN AVIATION</v>
          </cell>
          <cell r="C38">
            <v>48992</v>
          </cell>
          <cell r="D38">
            <v>36.119999999999997</v>
          </cell>
          <cell r="E38">
            <v>1769511</v>
          </cell>
          <cell r="F38">
            <v>101580</v>
          </cell>
          <cell r="G38">
            <v>30.91</v>
          </cell>
          <cell r="H38">
            <v>3139436</v>
          </cell>
          <cell r="I38">
            <v>21438</v>
          </cell>
          <cell r="J38">
            <v>31.75</v>
          </cell>
          <cell r="K38">
            <v>680667</v>
          </cell>
          <cell r="L38">
            <v>-78.900000000000006</v>
          </cell>
          <cell r="M38">
            <v>-78.319999999999993</v>
          </cell>
        </row>
        <row r="39">
          <cell r="B39" t="str">
            <v>COMPRESSED NITROGEN</v>
          </cell>
          <cell r="C39">
            <v>282647</v>
          </cell>
          <cell r="D39">
            <v>30.64</v>
          </cell>
          <cell r="E39">
            <v>8659476</v>
          </cell>
          <cell r="F39">
            <v>391409</v>
          </cell>
          <cell r="G39">
            <v>31.04</v>
          </cell>
          <cell r="H39">
            <v>12149325</v>
          </cell>
          <cell r="I39">
            <v>316999</v>
          </cell>
          <cell r="J39">
            <v>30.15</v>
          </cell>
          <cell r="K39">
            <v>9557028</v>
          </cell>
        </row>
        <row r="40">
          <cell r="B40" t="str">
            <v>LOCAL ARGON</v>
          </cell>
          <cell r="C40">
            <v>54103</v>
          </cell>
          <cell r="D40">
            <v>223.14</v>
          </cell>
          <cell r="E40">
            <v>12072749</v>
          </cell>
          <cell r="F40">
            <v>101199</v>
          </cell>
          <cell r="G40">
            <v>227.54</v>
          </cell>
          <cell r="H40">
            <v>23026458</v>
          </cell>
          <cell r="I40">
            <v>58358</v>
          </cell>
          <cell r="J40">
            <v>222.45</v>
          </cell>
          <cell r="K40">
            <v>12981982</v>
          </cell>
        </row>
        <row r="41">
          <cell r="B41" t="str">
            <v>COMPRESSED ARGON</v>
          </cell>
          <cell r="C41">
            <v>85471</v>
          </cell>
          <cell r="D41">
            <v>245.28</v>
          </cell>
          <cell r="E41">
            <v>20964597</v>
          </cell>
          <cell r="F41">
            <v>75202</v>
          </cell>
          <cell r="G41">
            <v>227.71</v>
          </cell>
          <cell r="H41">
            <v>17124307</v>
          </cell>
          <cell r="I41">
            <v>48178</v>
          </cell>
          <cell r="J41">
            <v>233.11</v>
          </cell>
          <cell r="K41">
            <v>11230722</v>
          </cell>
        </row>
        <row r="42">
          <cell r="B42" t="str">
            <v>RARE &amp; SPECIALITY GASES</v>
          </cell>
          <cell r="C42">
            <v>75029</v>
          </cell>
          <cell r="D42">
            <v>486.06</v>
          </cell>
          <cell r="E42">
            <v>36468380</v>
          </cell>
          <cell r="F42">
            <v>0</v>
          </cell>
          <cell r="G42">
            <v>0</v>
          </cell>
          <cell r="H42">
            <v>49736914</v>
          </cell>
          <cell r="I42">
            <v>84093</v>
          </cell>
          <cell r="J42">
            <v>502.54</v>
          </cell>
          <cell r="K42">
            <v>42260198</v>
          </cell>
        </row>
        <row r="43">
          <cell r="B43" t="str">
            <v>LAMP MIXTURE</v>
          </cell>
          <cell r="C43">
            <v>19294</v>
          </cell>
          <cell r="D43">
            <v>211.51</v>
          </cell>
          <cell r="E43">
            <v>4080935</v>
          </cell>
          <cell r="F43">
            <v>0</v>
          </cell>
          <cell r="G43">
            <v>0</v>
          </cell>
          <cell r="H43">
            <v>3749500</v>
          </cell>
          <cell r="I43">
            <v>21920</v>
          </cell>
          <cell r="J43">
            <v>223.93</v>
          </cell>
          <cell r="K43">
            <v>4908483</v>
          </cell>
        </row>
        <row r="44">
          <cell r="B44" t="str">
            <v>DISSOLVE ACETELINE</v>
          </cell>
          <cell r="C44">
            <v>114626</v>
          </cell>
          <cell r="D44">
            <v>351.01</v>
          </cell>
          <cell r="E44">
            <v>40235223</v>
          </cell>
          <cell r="F44">
            <v>132040</v>
          </cell>
          <cell r="G44">
            <v>340.73</v>
          </cell>
          <cell r="H44">
            <v>44990093</v>
          </cell>
          <cell r="I44">
            <v>131228</v>
          </cell>
          <cell r="J44">
            <v>350.73</v>
          </cell>
          <cell r="K44">
            <v>46025612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FRS vs OMF BS 31.03.2012"/>
      <sheetName val="IFRS vs OMF BS inchisa 2012"/>
      <sheetName val="SOCE 2012"/>
      <sheetName val="TB 31.03.2012 comparatives"/>
      <sheetName val="Instructions"/>
      <sheetName val="IFRS_vs_OMF_BS_31_03_2012"/>
      <sheetName val="IFRS_vs_OMF_BS_inchisa_2012"/>
      <sheetName val="SOCE_2012"/>
      <sheetName val="TB_31_03_2012_comparatives"/>
    </sheetNames>
    <sheetDataSet>
      <sheetData sheetId="0" refreshError="1"/>
      <sheetData sheetId="1" refreshError="1"/>
      <sheetData sheetId="2"/>
      <sheetData sheetId="3" refreshError="1"/>
      <sheetData sheetId="4" refreshError="1"/>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Zarnesti"/>
      <sheetName val="ZIUA"/>
      <sheetName val="#REF"/>
      <sheetName val="051209 evolutie "/>
      <sheetName val="TB"/>
      <sheetName val="Jan 05"/>
      <sheetName val="051209_evolutie_"/>
      <sheetName val="Jan_05"/>
      <sheetName val="Analyse_SEM_IFRS"/>
      <sheetName val="051209_evolutie_1"/>
      <sheetName val="Jan_051"/>
      <sheetName val="051209_evolutie_2"/>
      <sheetName val="Jan_052"/>
      <sheetName val="130-UNIDADES"/>
      <sheetName val="051209_evolutie_3"/>
      <sheetName val="Jan_053"/>
      <sheetName val="cf"/>
      <sheetName val="Struktur"/>
      <sheetName val="PROGRAM"/>
      <sheetName val="CASHFLOW"/>
      <sheetName val="051209_evolutie_4"/>
      <sheetName val="Jan_054"/>
      <sheetName val="051209_evolutie_5"/>
      <sheetName val="Jan_055"/>
      <sheetName val="051209_evolutie_6"/>
      <sheetName val="Jan_056"/>
      <sheetName val="TGU"/>
      <sheetName val="051209_evolutie_7"/>
      <sheetName val="Jan_057"/>
      <sheetName val="0-Basic"/>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sheetData sheetId="13"/>
      <sheetData sheetId="14"/>
      <sheetData sheetId="15"/>
      <sheetData sheetId="16" refreshError="1"/>
      <sheetData sheetId="17"/>
      <sheetData sheetId="18"/>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sheetData sheetId="31"/>
      <sheetData sheetId="3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
      <sheetName val="Loss"/>
      <sheetName val="Sheet"/>
      <sheetName val="Bex_BS_Dec11"/>
      <sheetName val="Headcount"/>
      <sheetName val="Sales"/>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tries"/>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GP"/>
      <sheetName val="COS"/>
      <sheetName val="Check"/>
      <sheetName val="Sales"/>
      <sheetName val="Sheet"/>
    </sheetNames>
    <sheetDataSet>
      <sheetData sheetId="0" refreshError="1"/>
      <sheetData sheetId="1" refreshError="1"/>
      <sheetData sheetId="2" refreshError="1"/>
      <sheetData sheetId="3" refreshError="1"/>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
      <sheetName val="Prior year adjustm. ASSETS"/>
      <sheetName val="Princess"/>
      <sheetName val="Kathy"/>
      <sheetName val="Compare (2)S.goods"/>
      <sheetName val="Sheet1"/>
      <sheetName val="US04_IS"/>
      <sheetName val="Us02_analysis"/>
      <sheetName val="US02_M"/>
      <sheetName val="EBIT"/>
      <sheetName val="Sheet2"/>
      <sheetName val="Deta"/>
      <sheetName val="Sales"/>
      <sheetName val="Loss"/>
      <sheetName val="PGP"/>
      <sheetName val="Che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E"/>
      <sheetName val="Balance Sheet,comparison to Dec"/>
      <sheetName val="COS"/>
      <sheetName val="Deta"/>
      <sheetName val="Zarnesti"/>
      <sheetName val="BEx Outside Sales"/>
      <sheetName val="Capital"/>
      <sheetName val="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ctr"/>
      <sheetName val="ROCE"/>
      <sheetName val="PGP"/>
      <sheetName val="2"/>
      <sheetName val="Sales"/>
      <sheetName val="2007"/>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ctronics"/>
      <sheetName val="Electr"/>
      <sheetName val="FTE"/>
      <sheetName val="Deta"/>
      <sheetName val="Balance Sheet,comparison to Dec"/>
      <sheetName val="COS"/>
      <sheetName val="ROCE"/>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
      <sheetName val="Electronics"/>
      <sheetName val="Bulk"/>
      <sheetName val="Fixed Asset Movement"/>
      <sheetName val="BEx Outside Sales"/>
      <sheetName val="ROCE"/>
      <sheetName val="PGP"/>
      <sheetName val="Query Bi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L Technology Cost Model 2003-0"/>
      <sheetName val="#REF"/>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leitung"/>
      <sheetName val="Data"/>
      <sheetName val="wp_HGB"/>
      <sheetName val="wp_IAS"/>
      <sheetName val="Index"/>
      <sheetName val="F-6-1"/>
      <sheetName val="Steuersatz_Berechnung QRC"/>
      <sheetName val="F-15_IAS"/>
      <sheetName val="F-15_1_IAS"/>
      <sheetName val="F-15_2_IAS"/>
      <sheetName val="F-15_3_IAS"/>
      <sheetName val="F-12_IAS"/>
      <sheetName val="FF-51_IAS"/>
      <sheetName val="L-40_IAS"/>
      <sheetName val="L-41_IAS"/>
      <sheetName val="F-32-1_IAS"/>
      <sheetName val="F-32-4_IAS"/>
      <sheetName val="F-121"/>
      <sheetName val="J-4"/>
      <sheetName val="J-5"/>
      <sheetName val="A-15"/>
      <sheetName val="A-16"/>
      <sheetName val="B-10"/>
      <sheetName val="B-20"/>
      <sheetName val="B-21"/>
      <sheetName val="B-22"/>
      <sheetName val="L-10-1-1"/>
      <sheetName val="L-10-1-2"/>
      <sheetName val="L-10-2"/>
      <sheetName val="L-11"/>
      <sheetName val="L-11-1-1"/>
      <sheetName val="L-11-1-2"/>
      <sheetName val="L-11-1-3"/>
      <sheetName val="L-11-1-4"/>
      <sheetName val="L-11-2-1"/>
      <sheetName val="L-11-2-2"/>
      <sheetName val="L-11-2-3"/>
      <sheetName val="L-11-2-4"/>
      <sheetName val="L-13"/>
      <sheetName val="L-20"/>
      <sheetName val="L-30"/>
      <sheetName val="M-28"/>
      <sheetName val="M-29"/>
      <sheetName val="M-31-1"/>
      <sheetName val="N-10"/>
      <sheetName val="N-30"/>
      <sheetName val="N-50"/>
      <sheetName val="N-110_IAS"/>
      <sheetName val="U-5"/>
      <sheetName val="U-80_IAS"/>
      <sheetName val="U-81_IAS"/>
      <sheetName val="U-82_IAS"/>
      <sheetName val="BB-10"/>
      <sheetName val="BB-22"/>
      <sheetName val="CC-5_1_IAS"/>
      <sheetName val="CC-5"/>
      <sheetName val="DD-10"/>
      <sheetName val="DD-10-1"/>
      <sheetName val="DD-10-2"/>
      <sheetName val="DD-30_IAS"/>
      <sheetName val="FF-50_IAS"/>
      <sheetName val="SS-10"/>
      <sheetName val="SS-10_IAS"/>
      <sheetName val="10"/>
      <sheetName val="40"/>
      <sheetName val="40-1"/>
      <sheetName val="50"/>
      <sheetName val="80"/>
      <sheetName val="90"/>
      <sheetName val="90-1_IAS"/>
      <sheetName val="100"/>
      <sheetName val="100-1"/>
      <sheetName val="110"/>
      <sheetName val="130"/>
      <sheetName val="Eingabe_IAS"/>
      <sheetName val="TB"/>
      <sheetName val="Tabelle1"/>
      <sheetName val="PdC"/>
      <sheetName val="MIJ.99"/>
      <sheetName val="disp"/>
      <sheetName val="Graph"/>
      <sheetName val="GER IFO vs Const"/>
      <sheetName val="Europe sales Graph"/>
      <sheetName val="EU Ind vs EU Cons"/>
      <sheetName val="Electr"/>
      <sheetName val="Steuersatz_Berechnung_QRC"/>
      <sheetName val="MIJ_99"/>
      <sheetName val="GER_IFO_vs_Const"/>
      <sheetName val="Europe_sales_Graph"/>
      <sheetName val="EU_Ind_vs_EU_Cons"/>
      <sheetName val="statutory TB adjusted"/>
      <sheetName val="AR"/>
      <sheetName val="aprilie"/>
      <sheetName val="februarie"/>
      <sheetName val="Steuersatz_Berechnung_QRC1"/>
      <sheetName val="BS w"/>
      <sheetName val="P&amp;L w"/>
      <sheetName val="adj"/>
      <sheetName val="#REF"/>
      <sheetName val="Piper Heidsieck"/>
      <sheetName val="Aug"/>
      <sheetName val="Jan"/>
      <sheetName val="Jul"/>
      <sheetName val="Jun"/>
      <sheetName val="May"/>
      <sheetName val="Oct"/>
      <sheetName val="Sep"/>
      <sheetName val="Electronics"/>
      <sheetName val="Description"/>
      <sheetName val="Headcount"/>
      <sheetName val="001_IKAG_wp_31.12.2002"/>
      <sheetName val="BEx Outside Sales"/>
      <sheetName val="Steuersatz_Berechnung_QRC2"/>
      <sheetName val="MIJ_991"/>
      <sheetName val="GER_IFO_vs_Const1"/>
      <sheetName val="Europe_sales_Graph1"/>
      <sheetName val="EU_Ind_vs_EU_Cons1"/>
      <sheetName val="statutory_TB_adjusted"/>
      <sheetName val="BEx_Outside_Sales"/>
      <sheetName val="Steuersatz_Berechnung_QRC3"/>
      <sheetName val="BS_w"/>
      <sheetName val="P&amp;L_w"/>
      <sheetName val="Piper_Heidsieck"/>
      <sheetName val="001_IKAG_wp_31_12_2002"/>
      <sheetName val="Steuersatz_Berechnung_QRC4"/>
      <sheetName val="Steuersatz_Berechnung_QRC5"/>
      <sheetName val="Steuersatz_Berechnung_QRC6"/>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refreshError="1"/>
      <sheetData sheetId="91" refreshError="1"/>
      <sheetData sheetId="92" refreshError="1"/>
      <sheetData sheetId="93" refreshError="1"/>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per Heidsieck"/>
      <sheetName val="Summary"/>
      <sheetName val="Charles Heidsieck"/>
      <sheetName val="Bonnet"/>
      <sheetName val="Heidsieck"/>
      <sheetName val="Other Champagne"/>
      <sheetName val="K10 FA register 30 jun 2003"/>
      <sheetName val="DCF Inputs"/>
      <sheetName val="Financials"/>
      <sheetName val="Sheet1 (4)"/>
      <sheetName val="Wang DCF "/>
      <sheetName val="Piper_Heidsieck"/>
      <sheetName val="Charles_Heidsieck"/>
      <sheetName val="Other_Champagne"/>
      <sheetName val="K10_FA_register_30_jun_2003"/>
      <sheetName val="DCF_Inputs"/>
      <sheetName val="Sheet1_(4)"/>
      <sheetName val="Wang_DCF_"/>
      <sheetName val="Sheet1"/>
      <sheetName val="Piper_Heidsieck1"/>
      <sheetName val="Charles_Heidsieck1"/>
      <sheetName val="Other_Champagne1"/>
      <sheetName val="K10_FA_register_30_jun_20031"/>
      <sheetName val="DCF_Inputs1"/>
      <sheetName val="Sheet1_(4)1"/>
      <sheetName val="Wang_DCF_1"/>
      <sheetName val="MFC"/>
      <sheetName val="WAT"/>
      <sheetName val="lists"/>
      <sheetName val="Zarnesti"/>
      <sheetName val="Piper_Heidsieck2"/>
      <sheetName val="Charles_Heidsieck2"/>
      <sheetName val="Other_Champagne2"/>
      <sheetName val="K10_FA_register_30_jun_20032"/>
      <sheetName val="DCF_Inputs2"/>
      <sheetName val="Sheet1_(4)2"/>
      <sheetName val="Wang_DCF_2"/>
      <sheetName val="Jan 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ROOUT95"/>
      <sheetName val="ALB"/>
      <sheetName val="DIL4"/>
      <sheetName val="AGGTBLS"/>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DIL4"/>
      <sheetName val="Electr"/>
      <sheetName val="ROOUT95"/>
      <sheetName val="Verificari"/>
      <sheetName val="prov"/>
      <sheetName val="AGGTBLS"/>
      <sheetName val="EBIT"/>
      <sheetName val="Fixed Asset Movement"/>
      <sheetName val="ROCE"/>
      <sheetName val="ALB"/>
      <sheetName val="ALEBAL96"/>
      <sheetName val="Circ table"/>
      <sheetName val="Circ_table"/>
      <sheetName val="Circ_table1"/>
      <sheetName val="Circ_table2"/>
      <sheetName val="Fixed_Asset_Movement"/>
      <sheetName val="Data"/>
      <sheetName val="Circ_table3"/>
      <sheetName val="Circ_table4"/>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ALB"/>
      <sheetName val="AGGTBLS"/>
      <sheetName val="ROOUT95"/>
      <sheetName val="DIL4"/>
      <sheetName val="Electronics"/>
      <sheetName val="ALEBAL96"/>
      <sheetName val="Circ table"/>
      <sheetName val="Circ_table"/>
      <sheetName val="FTE"/>
      <sheetName val="3"/>
      <sheetName val="2"/>
      <sheetName val="EBIT"/>
      <sheetName val="ROCE"/>
      <sheetName val="Verificari"/>
      <sheetName val="prov"/>
      <sheetName val="Electr"/>
      <sheetName val="Circ_table1"/>
      <sheetName val="Circ_table2"/>
      <sheetName val="Circ_table3"/>
      <sheetName val="Circ_table4"/>
      <sheetName val="Plrap"/>
      <sheetName val="Plsum"/>
      <sheetName val="Pladj"/>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sheetData sheetId="25"/>
      <sheetData sheetId="2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iod"/>
      <sheetName val="Reports"/>
      <sheetName val="Master"/>
      <sheetName val="IC1"/>
      <sheetName val="DBs"/>
      <sheetName val="Chart"/>
      <sheetName val="Q19"/>
      <sheetName val="FixedAssets"/>
      <sheetName val="TemplateReports"/>
      <sheetName val="Quick Reference"/>
      <sheetName val="Remarks"/>
      <sheetName val="BS Structure"/>
      <sheetName val="IS Structure"/>
      <sheetName val="Expert Loader"/>
      <sheetName val="frmLoadData"/>
      <sheetName val="frmSavedDesigns"/>
      <sheetName val="frmExtractSelector"/>
      <sheetName val="frmPeriodSelector"/>
      <sheetName val="Q3'02 act"/>
      <sheetName val="Q3'02 act-roll"/>
      <sheetName val="CM On Order"/>
      <sheetName val="over $75K BY BU"/>
      <sheetName val="Home"/>
      <sheetName val="Main Menu"/>
      <sheetName val="Results"/>
      <sheetName val="Data Source"/>
      <sheetName val="Sheet1"/>
      <sheetName val="Supporting Tool"/>
      <sheetName val="Quick_Reference"/>
      <sheetName val="BS_Structure"/>
      <sheetName val="IS_Structure"/>
      <sheetName val="Expert_Loader"/>
      <sheetName val="CM_On_Order"/>
      <sheetName val="over_$75K_BY_BU"/>
      <sheetName val="Data_Source"/>
      <sheetName val="Q3'02_act"/>
      <sheetName val="Q3'02_act-roll"/>
      <sheetName val="Main_Menu"/>
      <sheetName val="FY05"/>
      <sheetName val="Sheet4"/>
      <sheetName val="FY01OP3rdPrty"/>
      <sheetName val="permanenti"/>
      <sheetName val="ExpertReports1CISCO"/>
      <sheetName val="Parameters"/>
      <sheetName val="Piper Heidsieck"/>
      <sheetName val="Quick_Reference2"/>
      <sheetName val="BS_Structure2"/>
      <sheetName val="IS_Structure2"/>
      <sheetName val="Expert_Loader2"/>
      <sheetName val="Q3'02_act2"/>
      <sheetName val="Q3'02_act-roll2"/>
      <sheetName val="CM_On_Order2"/>
      <sheetName val="over_$75K_BY_BU2"/>
      <sheetName val="Main_Menu2"/>
      <sheetName val="Data_Source2"/>
      <sheetName val="Supporting_Tool1"/>
      <sheetName val="Quick_Reference1"/>
      <sheetName val="BS_Structure1"/>
      <sheetName val="IS_Structure1"/>
      <sheetName val="Expert_Loader1"/>
      <sheetName val="Q3'02_act1"/>
      <sheetName val="Q3'02_act-roll1"/>
      <sheetName val="CM_On_Order1"/>
      <sheetName val="over_$75K_BY_BU1"/>
      <sheetName val="Main_Menu1"/>
      <sheetName val="Data_Source1"/>
      <sheetName val="Supporting_Tool"/>
      <sheetName val="ROCE"/>
      <sheetName val="Bulk"/>
      <sheetName val="AlbPrint"/>
      <sheetName val="Settings"/>
      <sheetName val="TB Einkaufs 2015"/>
      <sheetName val="TB_Einkaufs_2015"/>
      <sheetName val="TB_Einkaufs_20151"/>
      <sheetName val="novmar actuals"/>
      <sheetName val="FY00"/>
      <sheetName val="Sheet3"/>
      <sheetName val="Sheet2"/>
      <sheetName val="Sheet5"/>
      <sheetName val="Sheet23"/>
      <sheetName val="Sheet6"/>
      <sheetName val="Sheet7"/>
      <sheetName val="11216 P5"/>
      <sheetName val="11216 P4"/>
      <sheetName val="10250 P5"/>
      <sheetName val="10250 P4"/>
      <sheetName val="Sheet8"/>
      <sheetName val="Sheet17"/>
      <sheetName val="Sheet18"/>
      <sheetName val="Sheet19"/>
      <sheetName val="Sheet20"/>
      <sheetName val="80100"/>
      <sheetName val="90100"/>
      <sheetName val="68050"/>
      <sheetName val="Sheet26"/>
      <sheetName val="Sheet27"/>
      <sheetName val="Sheet28"/>
      <sheetName val="Sheet33"/>
      <sheetName val="Sheet13"/>
      <sheetName val="Sheet29"/>
      <sheetName val=""/>
      <sheetName val="Input"/>
      <sheetName val="_x0000__x0009__x0000_︀_x0000__x0000__x0010_ _x0000_"/>
      <sheetName val="_x0000_ _x0000_︀_x0000__x0000__x0010_ _x0000_"/>
      <sheetName val="TG Expense Data Sheet"/>
      <sheetName val="CRITERIA1"/>
      <sheetName val="Aging FY99"/>
      <sheetName val="Salary"/>
      <sheetName val="2.2g Comps - Descriptions"/>
      <sheetName val="Graph_Detail"/>
      <sheetName val="KiSS Supp Svcs"/>
      <sheetName val="Accts_ET"/>
      <sheetName val="Sum-Oak"/>
      <sheetName val="Local CoA"/>
      <sheetName val="CORPTax Default Chart"/>
      <sheetName val="Open Credits"/>
      <sheetName val="Current_Quarter"/>
      <sheetName val="Weekly_Summary"/>
      <sheetName val="ESO_Portfolio"/>
      <sheetName val="Lists"/>
      <sheetName val="Table"/>
      <sheetName val="Master File"/>
      <sheetName val="Reserve"/>
      <sheetName val="WS 4 - Foreign PBT &amp; Tax"/>
      <sheetName val="DT rollforward ( not used)"/>
      <sheetName val="Income Check"/>
      <sheetName val="Data"/>
      <sheetName val="Template Commit"/>
      <sheetName val="Template Wk 2 Q2 FY2004"/>
      <sheetName val="STT - Cost Conservative"/>
      <sheetName val="Q399_APB23"/>
      <sheetName val="ccids"/>
      <sheetName val="parameter"/>
      <sheetName val="b. FSG P &amp; L"/>
      <sheetName val="Trial Balance"/>
      <sheetName val="g. PY June True-up Report"/>
      <sheetName val="g. PY July True-up Report"/>
      <sheetName val="c. FY06 June True-up Report"/>
      <sheetName val="d. FY06 July True-up Report"/>
      <sheetName val="e. 1. AcctAnalysis43001"/>
      <sheetName val=" Acct Analysis 43009"/>
      <sheetName val="e. 6 Acct Analysis 43010"/>
      <sheetName val="h. By Country Rev (CDW)"/>
      <sheetName val="Variac"/>
      <sheetName val="Sheet9"/>
      <sheetName val="Sheet10"/>
      <sheetName val="Sheet11"/>
      <sheetName val="Sheet14"/>
      <sheetName val="Criteria"/>
      <sheetName val="PortfolioAnalysis"/>
      <sheetName val="Prepaid Insurance{A}"/>
      <sheetName val="Accrued Mgmt Fees{A}"/>
      <sheetName val="Non-Qualified Def Comp Plan{A}"/>
      <sheetName val="Organization Costs - (Accum){A}"/>
      <sheetName val="Warranty Reserve{A}"/>
      <sheetName val="CRITERIA5"/>
      <sheetName val="CRITERIA6"/>
      <sheetName val="actuals"/>
      <sheetName val="New C PM"/>
      <sheetName val="Pmt Structure"/>
      <sheetName val="C Streams"/>
      <sheetName val="Database"/>
      <sheetName val="11216_P5"/>
      <sheetName val="11216_P4"/>
      <sheetName val="10250_P5"/>
      <sheetName val="10250_P4"/>
      <sheetName val=" ︀ "/>
      <sheetName val="_︀ "/>
      <sheetName val="TG_Expense_Data_Sheet"/>
      <sheetName val="Aging_FY99"/>
      <sheetName val="2_2g_Comps_-_Descriptions"/>
      <sheetName val="KiSS_Supp_Svcs"/>
      <sheetName val="Local_CoA"/>
      <sheetName val="CORPTax_Default_Chart"/>
      <sheetName val="Open_Credits"/>
      <sheetName val="Master_File"/>
      <sheetName val="WS_4_-_Foreign_PBT_&amp;_Tax"/>
      <sheetName val="DT_rollforward_(_not_used)"/>
      <sheetName val="Income_Check"/>
      <sheetName val="Template_Commit"/>
      <sheetName val="Template_Wk_2_Q2_FY2004"/>
      <sheetName val="STT_-_Cost_Conservative"/>
      <sheetName val="Cost Centers"/>
      <sheetName val="Instructions"/>
      <sheetName val="Set Up"/>
      <sheetName val="Gears"/>
      <sheetName val="Notes"/>
      <sheetName val="RCN-Building - Office"/>
      <sheetName val="Paramaters"/>
      <sheetName val="Forecast Accuracy"/>
      <sheetName val="Linearity Targets"/>
      <sheetName val="Discount Trend"/>
      <sheetName val="Weekly Waterfalls"/>
      <sheetName val="Trended Summary"/>
      <sheetName val="Inputs"/>
      <sheetName val="KeyMultInputs"/>
      <sheetName val="A1"/>
      <sheetName val="Reconciliation Summary"/>
      <sheetName val="TB_Einkaufs_20152"/>
      <sheetName val="Electronics"/>
      <sheetName val="Quick_Reference3"/>
      <sheetName val="BS_Structure3"/>
      <sheetName val="IS_Structure3"/>
      <sheetName val="Expert_Loader3"/>
      <sheetName val="Q3'02_act3"/>
      <sheetName val="Q3'02_act-roll3"/>
      <sheetName val="CM_On_Order3"/>
      <sheetName val="over_$75K_BY_BU3"/>
      <sheetName val="Main_Menu3"/>
      <sheetName val="Data_Source3"/>
      <sheetName val="Supporting_Tool2"/>
      <sheetName val="Piper_Heidsieck"/>
      <sheetName val="novmar_actuals"/>
      <sheetName val="b__FSG_P_&amp;_L"/>
      <sheetName val="Trial_Balance"/>
      <sheetName val="g__PY_June_True-up_Report"/>
      <sheetName val="g__PY_July_True-up_Report"/>
      <sheetName val="c__FY06_June_True-up_Report"/>
      <sheetName val="d__FY06_July_True-up_Report"/>
      <sheetName val="e__1__AcctAnalysis43001"/>
      <sheetName val="_Acct_Analysis_43009"/>
      <sheetName val="e__6_Acct_Analysis_43010"/>
      <sheetName val="h__By_Country_Rev_(CDW)"/>
      <sheetName val="Prepaid_Insurance{A}"/>
      <sheetName val="Accrued_Mgmt_Fees{A}"/>
      <sheetName val="Non-Qualified_Def_Comp_Plan{A}"/>
      <sheetName val="Organization_Costs_-_(Accum){A}"/>
      <sheetName val="Warranty_Reserve{A}"/>
      <sheetName val="New_C_PM"/>
      <sheetName val="Pmt_Structure"/>
      <sheetName val="C_Streams"/>
      <sheetName val="Cum_intr_99"/>
      <sheetName val="Cum_ies_99"/>
      <sheetName val="Tot1298"/>
      <sheetName val="payroll"/>
      <sheetName val="Reconcil"/>
      <sheetName val="Currency"/>
      <sheetName val="Non-Statistical Sampling"/>
      <sheetName val="AR Drop Downs"/>
      <sheetName val="DropDown"/>
      <sheetName val="RAPOARTE"/>
      <sheetName val="CalcCen"/>
      <sheetName val="BS"/>
      <sheetName val="Totintr"/>
      <sheetName val="MainMenu"/>
      <sheetName val="cisterna"/>
      <sheetName val="pt_incarcare"/>
      <sheetName val="pt_descarcare"/>
      <sheetName val="produs"/>
      <sheetName val="sofer"/>
      <sheetName val="transportator"/>
      <sheetName val="truck"/>
      <sheetName val="Quick_Reference4"/>
      <sheetName val="BS_Structure4"/>
      <sheetName val="IS_Structure4"/>
      <sheetName val="Expert_Loader4"/>
      <sheetName val="Q3'02_act4"/>
      <sheetName val="Q3'02_act-roll4"/>
      <sheetName val="CM_On_Order4"/>
      <sheetName val="over_$75K_BY_BU4"/>
      <sheetName val="Main_Menu4"/>
      <sheetName val="Data_Source4"/>
      <sheetName val="Supporting_Tool3"/>
      <sheetName val="Piper_Heidsieck1"/>
      <sheetName val="Non-Statistical_Sampling"/>
      <sheetName val="AR_Drop_Downs"/>
      <sheetName val="evaluare.1"/>
      <sheetName val="Table1"/>
      <sheetName val="SP"/>
      <sheetName val="Pivot"/>
      <sheetName val="Multi_Org_1"/>
      <sheetName val="Multi_Org_2"/>
      <sheetName val="Major New Investments FY05"/>
      <sheetName val="FY04_Holdover_Roll-up"/>
      <sheetName val="General Information"/>
      <sheetName val="DCI 2"/>
      <sheetName val="PMG 2"/>
      <sheetName val="DCI Summary"/>
      <sheetName val="DMI Summary"/>
      <sheetName val="PMG Summary"/>
      <sheetName val="Sub Debt Summary"/>
      <sheetName val="SVB LOC Summary"/>
      <sheetName val="SVB Term Summary"/>
      <sheetName val="11216_P51"/>
      <sheetName val="11216_P41"/>
      <sheetName val="10250_P51"/>
      <sheetName val="10250_P41"/>
      <sheetName val="TG_Expense_Data_Sheet1"/>
      <sheetName val="Aging_FY991"/>
      <sheetName val="2_2g_Comps_-_Descriptions1"/>
      <sheetName val="KiSS_Supp_Svcs1"/>
      <sheetName val="Local_CoA1"/>
      <sheetName val="CORPTax_Default_Chart1"/>
      <sheetName val="Open_Credits1"/>
      <sheetName val="Master_File1"/>
      <sheetName val="WS_4_-_Foreign_PBT_&amp;_Tax1"/>
      <sheetName val="DT_rollforward_(_not_used)1"/>
      <sheetName val="Income_Check1"/>
      <sheetName val="Template_Commit1"/>
      <sheetName val="Template_Wk_2_Q2_FY20041"/>
      <sheetName val="STT_-_Cost_Conservative1"/>
      <sheetName val="_︀ 1"/>
      <sheetName val="Cost_Centers"/>
      <sheetName val="Set_Up"/>
      <sheetName val="RCN-Building_-_Office"/>
      <sheetName val="Summary"/>
      <sheetName val="2- State Input"/>
      <sheetName val="query results"/>
      <sheetName val="Bankruptcies"/>
      <sheetName val="AST Unicap"/>
      <sheetName val="Common"/>
      <sheetName val="2003 Stock Plan"/>
      <sheetName val="Amortization summary for leases"/>
      <sheetName val="DATOS INICIALES"/>
      <sheetName val="PITESTI"/>
      <sheetName val="CRAIOVA"/>
    </sheetNames>
    <sheetDataSet>
      <sheetData sheetId="0">
        <row r="52">
          <cell r="C52" t="str">
            <v>EuropeMiddleEastAfrica</v>
          </cell>
        </row>
      </sheetData>
      <sheetData sheetId="1">
        <row r="52">
          <cell r="C52" t="str">
            <v>EuropeMiddleEastAfrica</v>
          </cell>
        </row>
      </sheetData>
      <sheetData sheetId="2" refreshError="1">
        <row r="52">
          <cell r="C52" t="str">
            <v>EuropeMiddleEastAfrica</v>
          </cell>
        </row>
      </sheetData>
      <sheetData sheetId="3">
        <row r="2">
          <cell r="CE2">
            <v>1</v>
          </cell>
        </row>
      </sheetData>
      <sheetData sheetId="4">
        <row r="2">
          <cell r="CE2">
            <v>3</v>
          </cell>
        </row>
      </sheetData>
      <sheetData sheetId="5" refreshError="1"/>
      <sheetData sheetId="6">
        <row r="2">
          <cell r="CE2">
            <v>2</v>
          </cell>
        </row>
      </sheetData>
      <sheetData sheetId="7"/>
      <sheetData sheetId="8"/>
      <sheetData sheetId="9"/>
      <sheetData sheetId="10"/>
      <sheetData sheetId="11"/>
      <sheetData sheetId="12"/>
      <sheetData sheetId="13"/>
      <sheetData sheetId="14"/>
      <sheetData sheetId="15"/>
      <sheetData sheetId="16">
        <row r="55">
          <cell r="C55" t="str">
            <v>Pakistan</v>
          </cell>
        </row>
      </sheetData>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sheetData sheetId="73"/>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ow r="52">
          <cell r="C52" t="str">
            <v>EuropeMiddleEastAfrica</v>
          </cell>
        </row>
      </sheetData>
      <sheetData sheetId="92">
        <row r="2">
          <cell r="CE2">
            <v>2</v>
          </cell>
        </row>
      </sheetData>
      <sheetData sheetId="93">
        <row r="2">
          <cell r="CE2">
            <v>2</v>
          </cell>
        </row>
      </sheetData>
      <sheetData sheetId="94" refreshError="1"/>
      <sheetData sheetId="95" refreshError="1"/>
      <sheetData sheetId="96" refreshError="1"/>
      <sheetData sheetId="97" refreshError="1"/>
      <sheetData sheetId="98"/>
      <sheetData sheetId="99"/>
      <sheetData sheetId="100" refreshError="1"/>
      <sheetData sheetId="101" refreshError="1"/>
      <sheetData sheetId="102" refreshError="1"/>
      <sheetData sheetId="103" refreshError="1"/>
      <sheetData sheetId="104" refreshError="1"/>
      <sheetData sheetId="105" refreshError="1"/>
      <sheetData sheetId="106"/>
      <sheetData sheetId="107"/>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count balances"/>
      <sheetName val="Transfer Local Accounts to IFRS"/>
      <sheetName val="Struktur"/>
      <sheetName val="Transfers"/>
      <sheetName val="Consolidation Transfers"/>
      <sheetName val="Affiliated Companies"/>
      <sheetName val="IC-account balances"/>
      <sheetName val="Fixed assets transactions"/>
      <sheetName val="Capital transactions"/>
      <sheetName val="Provision transactions"/>
      <sheetName val="Investments Development"/>
      <sheetName val="Deferred Taxation"/>
      <sheetName val="Tax Reconciliation"/>
      <sheetName val="Sold Assets IC"/>
      <sheetName val="Non-current Assets"/>
      <sheetName val="Leasing"/>
      <sheetName val="Provisions for HR"/>
      <sheetName val="Valuation of FI"/>
      <sheetName val="Net Gains or Losses"/>
      <sheetName val="Receivables"/>
      <sheetName val="Derivatives"/>
      <sheetName val="Financial Liabilities"/>
      <sheetName val="Discontinued Operations"/>
      <sheetName val="Other Add. Specif. BS"/>
      <sheetName val="Other Add. Specif. P&amp;L"/>
      <sheetName val="DIFFERENCES IN THE PACKAGE"/>
      <sheetName val="Account_balances"/>
      <sheetName val="Transfer_Local_Accounts_to_IFRS"/>
      <sheetName val="Consolidation_Transfers"/>
      <sheetName val="Affiliated_Companies"/>
      <sheetName val="IC-account_balances"/>
      <sheetName val="Fixed_assets_transactions"/>
      <sheetName val="Capital_transactions"/>
      <sheetName val="Provision_transactions"/>
      <sheetName val="Investments_Development"/>
      <sheetName val="Deferred_Taxation"/>
      <sheetName val="Tax_Reconciliation"/>
      <sheetName val="Sold_Assets_IC"/>
      <sheetName val="Non-current_Assets"/>
      <sheetName val="Provisions_for_HR"/>
      <sheetName val="Valuation_of_FI"/>
      <sheetName val="Net_Gains_or_Losses"/>
      <sheetName val="Financial_Liabilities"/>
      <sheetName val="Discontinued_Operations"/>
      <sheetName val="Other_Add__Specif__BS"/>
      <sheetName val="Other_Add__Specif__P&amp;L"/>
      <sheetName val="DIFFERENCES_IN_THE_PACKAGE"/>
      <sheetName val="Account_balances1"/>
      <sheetName val="Transfer_Local_Accounts_to_IFR1"/>
      <sheetName val="Consolidation_Transfers1"/>
      <sheetName val="Affiliated_Companies1"/>
      <sheetName val="IC-account_balances1"/>
      <sheetName val="Fixed_assets_transactions1"/>
      <sheetName val="Capital_transactions1"/>
      <sheetName val="Provision_transactions1"/>
      <sheetName val="Investments_Development1"/>
      <sheetName val="Deferred_Taxation1"/>
      <sheetName val="Tax_Reconciliation1"/>
      <sheetName val="Sold_Assets_IC1"/>
      <sheetName val="Non-current_Assets1"/>
      <sheetName val="Provisions_for_HR1"/>
      <sheetName val="Valuation_of_FI1"/>
      <sheetName val="Net_Gains_or_Losses1"/>
      <sheetName val="Financial_Liabilities1"/>
      <sheetName val="Discontinued_Operations1"/>
      <sheetName val="Other_Add__Specif__BS1"/>
      <sheetName val="Other_Add__Specif__P&amp;L1"/>
      <sheetName val="DIFFERENCES_IN_THE_PACKAGE1"/>
      <sheetName val="Account_balances2"/>
      <sheetName val="Transfer_Local_Accounts_to_IFR2"/>
      <sheetName val="Consolidation_Transfers2"/>
      <sheetName val="Affiliated_Companies2"/>
      <sheetName val="IC-account_balances2"/>
      <sheetName val="Fixed_assets_transactions2"/>
      <sheetName val="Capital_transactions2"/>
      <sheetName val="Provision_transactions2"/>
      <sheetName val="Investments_Development2"/>
      <sheetName val="Deferred_Taxation2"/>
      <sheetName val="Tax_Reconciliation2"/>
      <sheetName val="Sold_Assets_IC2"/>
      <sheetName val="Non-current_Assets2"/>
      <sheetName val="Provisions_for_HR2"/>
      <sheetName val="Valuation_of_FI2"/>
      <sheetName val="Net_Gains_or_Losses2"/>
      <sheetName val="Financial_Liabilities2"/>
      <sheetName val="Discontinued_Operations2"/>
      <sheetName val="Other_Add__Specif__BS2"/>
      <sheetName val="Other_Add__Specif__P&amp;L2"/>
      <sheetName val="DIFFERENCES_IN_THE_PACKAGE2"/>
      <sheetName val="Account_balances3"/>
      <sheetName val="Transfer_Local_Accounts_to_IFR3"/>
      <sheetName val="Consolidation_Transfers3"/>
      <sheetName val="Affiliated_Companies3"/>
      <sheetName val="IC-account_balances3"/>
      <sheetName val="Fixed_assets_transactions3"/>
      <sheetName val="Capital_transactions3"/>
      <sheetName val="Provision_transactions3"/>
      <sheetName val="Investments_Development3"/>
      <sheetName val="Deferred_Taxation3"/>
      <sheetName val="Tax_Reconciliation3"/>
      <sheetName val="Sold_Assets_IC3"/>
      <sheetName val="Non-current_Assets3"/>
      <sheetName val="Provisions_for_HR3"/>
      <sheetName val="Valuation_of_FI3"/>
      <sheetName val="Net_Gains_or_Losses3"/>
      <sheetName val="Financial_Liabilities3"/>
      <sheetName val="Discontinued_Operations3"/>
      <sheetName val="Other_Add__Specif__BS3"/>
      <sheetName val="Other_Add__Specif__P&amp;L3"/>
      <sheetName val="DIFFERENCES_IN_THE_PACKAGE3"/>
      <sheetName val="Account_balances4"/>
      <sheetName val="Transfer_Local_Accounts_to_IFR4"/>
      <sheetName val="Consolidation_Transfers4"/>
      <sheetName val="Affiliated_Companies4"/>
      <sheetName val="IC-account_balances4"/>
      <sheetName val="Fixed_assets_transactions4"/>
      <sheetName val="Capital_transactions4"/>
      <sheetName val="Provision_transactions4"/>
      <sheetName val="Investments_Development4"/>
      <sheetName val="Deferred_Taxation4"/>
      <sheetName val="Tax_Reconciliation4"/>
      <sheetName val="Sold_Assets_IC4"/>
      <sheetName val="Non-current_Assets4"/>
      <sheetName val="Provisions_for_HR4"/>
      <sheetName val="Valuation_of_FI4"/>
      <sheetName val="Net_Gains_or_Losses4"/>
      <sheetName val="Financial_Liabilities4"/>
      <sheetName val="Discontinued_Operations4"/>
      <sheetName val="Other_Add__Specif__BS4"/>
      <sheetName val="Other_Add__Specif__P&amp;L4"/>
      <sheetName val="DIFFERENCES_IN_THE_PACKAGE4"/>
      <sheetName val="Account_balances5"/>
      <sheetName val="Transfer_Local_Accounts_to_IFR5"/>
      <sheetName val="Consolidation_Transfers5"/>
      <sheetName val="Affiliated_Companies5"/>
      <sheetName val="IC-account_balances5"/>
      <sheetName val="Fixed_assets_transactions5"/>
      <sheetName val="Capital_transactions5"/>
      <sheetName val="Provision_transactions5"/>
      <sheetName val="Investments_Development5"/>
      <sheetName val="Deferred_Taxation5"/>
      <sheetName val="Tax_Reconciliation5"/>
      <sheetName val="Sold_Assets_IC5"/>
      <sheetName val="Non-current_Assets5"/>
      <sheetName val="Provisions_for_HR5"/>
      <sheetName val="Valuation_of_FI5"/>
      <sheetName val="Net_Gains_or_Losses5"/>
      <sheetName val="Financial_Liabilities5"/>
      <sheetName val="Discontinued_Operations5"/>
      <sheetName val="Other_Add__Specif__BS5"/>
      <sheetName val="Other_Add__Specif__P&amp;L5"/>
      <sheetName val="DIFFERENCES_IN_THE_PACKAGE5"/>
      <sheetName val="IFRS 30 09 2009 - TITAN"/>
      <sheetName val="AlbPrint"/>
      <sheetName val="CA -AGA"/>
      <sheetName val="Fx"/>
      <sheetName val="factory_assets"/>
      <sheetName val="disposals"/>
      <sheetName val="Mahler"/>
      <sheetName val="Electr"/>
      <sheetName val="Income tax"/>
      <sheetName val="Intang"/>
      <sheetName val="PPE"/>
      <sheetName val="SC"/>
      <sheetName val="TB 09 RS SI"/>
      <sheetName val="Mat_Opt"/>
      <sheetName val="Account_balances6"/>
      <sheetName val="Transfer_Local_Accounts_to_IFR6"/>
      <sheetName val="Consolidation_Transfers6"/>
      <sheetName val="Affiliated_Companies6"/>
      <sheetName val="IC-account_balances6"/>
      <sheetName val="Fixed_assets_transactions6"/>
      <sheetName val="Capital_transactions6"/>
      <sheetName val="Provision_transactions6"/>
      <sheetName val="Investments_Development6"/>
      <sheetName val="Deferred_Taxation6"/>
      <sheetName val="Tax_Reconciliation6"/>
      <sheetName val="Sold_Assets_IC6"/>
      <sheetName val="Non-current_Assets6"/>
      <sheetName val="Provisions_for_HR6"/>
      <sheetName val="Valuation_of_FI6"/>
      <sheetName val="Net_Gains_or_Losses6"/>
      <sheetName val="Financial_Liabilities6"/>
      <sheetName val="Discontinued_Operations6"/>
      <sheetName val="Other_Add__Specif__BS6"/>
      <sheetName val="Other_Add__Specif__P&amp;L6"/>
      <sheetName val="DIFFERENCES_IN_THE_PACKAGE6"/>
      <sheetName val="IFRS_30_09_2009_-_TITAN"/>
      <sheetName val="CA_-AGA"/>
      <sheetName val="Income_tax"/>
      <sheetName val="TB_09_RS_SI"/>
      <sheetName val="Master"/>
      <sheetName val="Margin"/>
      <sheetName val="FAREA"/>
      <sheetName val="lista"/>
      <sheetName val="Patrimoniul imobiliar"/>
      <sheetName val="Munka1"/>
      <sheetName val="3"/>
      <sheetName val="Check"/>
      <sheetName val="EXPL.AGUA"/>
      <sheetName val="Account_balances7"/>
      <sheetName val="Transfer_Local_Accounts_to_IFR7"/>
      <sheetName val="Consolidation_Transfers7"/>
      <sheetName val="Affiliated_Companies7"/>
      <sheetName val="IC-account_balances7"/>
      <sheetName val="Fixed_assets_transactions7"/>
      <sheetName val="Capital_transactions7"/>
      <sheetName val="Provision_transactions7"/>
      <sheetName val="Investments_Development7"/>
      <sheetName val="Deferred_Taxation7"/>
      <sheetName val="Tax_Reconciliation7"/>
      <sheetName val="Sold_Assets_IC7"/>
      <sheetName val="Non-current_Assets7"/>
      <sheetName val="Provisions_for_HR7"/>
      <sheetName val="Valuation_of_FI7"/>
      <sheetName val="Net_Gains_or_Losses7"/>
      <sheetName val="Financial_Liabilities7"/>
      <sheetName val="Discontinued_Operations7"/>
      <sheetName val="Other_Add__Specif__BS7"/>
      <sheetName val="Other_Add__Specif__P&amp;L7"/>
      <sheetName val="DIFFERENCES_IN_THE_PACKAGE7"/>
      <sheetName val="IFRS_30_09_2009_-_TITAN1"/>
      <sheetName val="CA_-AGA1"/>
      <sheetName val="Income_tax1"/>
      <sheetName val="TB_09_RS_SI1"/>
      <sheetName val="Patrimoniul_imobiliar"/>
      <sheetName val="EXPL_AGUA"/>
      <sheetName val="Data"/>
      <sheetName val="DISPONIBLE"/>
      <sheetName val=".Coduri sucursale"/>
      <sheetName val="Account_balances8"/>
      <sheetName val="Transfer_Local_Accounts_to_IFR8"/>
      <sheetName val="Consolidation_Transfers8"/>
      <sheetName val="Affiliated_Companies8"/>
      <sheetName val="IC-account_balances8"/>
      <sheetName val="Fixed_assets_transactions8"/>
      <sheetName val="Capital_transactions8"/>
      <sheetName val="Provision_transactions8"/>
      <sheetName val="Investments_Development8"/>
      <sheetName val="Deferred_Taxation8"/>
      <sheetName val="Tax_Reconciliation8"/>
      <sheetName val="Sold_Assets_IC8"/>
      <sheetName val="Non-current_Assets8"/>
      <sheetName val="Provisions_for_HR8"/>
      <sheetName val="Valuation_of_FI8"/>
      <sheetName val="Net_Gains_or_Losses8"/>
      <sheetName val="Financial_Liabilities8"/>
      <sheetName val="Discontinued_Operations8"/>
      <sheetName val="Other_Add__Specif__BS8"/>
      <sheetName val="Other_Add__Specif__P&amp;L8"/>
      <sheetName val="DIFFERENCES_IN_THE_PACKAGE8"/>
      <sheetName val="IFRS_30_09_2009_-_TITAN2"/>
      <sheetName val="CA_-AGA2"/>
      <sheetName val="Income_tax2"/>
      <sheetName val="TB_09_RS_SI2"/>
      <sheetName val="Patrimoniul_imobiliar1"/>
      <sheetName val="EXPL_AGUA1"/>
      <sheetName val="Roll0"/>
      <sheetName val="Support-lines"/>
      <sheetName val="Process Data"/>
      <sheetName val="Zarnesti"/>
      <sheetName val="Reference"/>
      <sheetName val="Account_balances9"/>
      <sheetName val="Transfer_Local_Accounts_to_IFR9"/>
      <sheetName val="Consolidation_Transfers9"/>
      <sheetName val="Affiliated_Companies9"/>
      <sheetName val="IC-account_balances9"/>
      <sheetName val="Fixed_assets_transactions9"/>
      <sheetName val="Capital_transactions9"/>
      <sheetName val="Provision_transactions9"/>
      <sheetName val="Investments_Development9"/>
      <sheetName val="Deferred_Taxation9"/>
      <sheetName val="Tax_Reconciliation9"/>
      <sheetName val="Sold_Assets_IC9"/>
      <sheetName val="Non-current_Assets9"/>
      <sheetName val="Provisions_for_HR9"/>
      <sheetName val="Valuation_of_FI9"/>
      <sheetName val="Net_Gains_or_Losses9"/>
      <sheetName val="Financial_Liabilities9"/>
      <sheetName val="Discontinued_Operations9"/>
      <sheetName val="Other_Add__Specif__BS9"/>
      <sheetName val="Other_Add__Specif__P&amp;L9"/>
      <sheetName val="DIFFERENCES_IN_THE_PACKAGE9"/>
      <sheetName val="IFRS_30_09_2009_-_TITAN3"/>
      <sheetName val="CA_-AGA3"/>
      <sheetName val="TB_09_RS_SI3"/>
      <sheetName val="Income_tax3"/>
      <sheetName val="Patrimoniul_imobiliar2"/>
      <sheetName val="EXPL_AGUA2"/>
      <sheetName val="_Coduri_sucursale"/>
      <sheetName val="inflation"/>
      <sheetName val="4080"/>
      <sheetName val="4180"/>
    </sheetNames>
    <sheetDataSet>
      <sheetData sheetId="0" refreshError="1"/>
      <sheetData sheetId="1"/>
      <sheetData sheetId="2">
        <row r="2">
          <cell r="C2" t="str">
            <v>ENG</v>
          </cell>
        </row>
        <row r="4">
          <cell r="A4" t="str">
            <v>ADELA</v>
          </cell>
        </row>
        <row r="5">
          <cell r="A5" t="str">
            <v>AGRHOL</v>
          </cell>
        </row>
        <row r="6">
          <cell r="A6" t="str">
            <v>AGRINV</v>
          </cell>
        </row>
        <row r="7">
          <cell r="A7" t="str">
            <v>AMIGO</v>
          </cell>
        </row>
        <row r="8">
          <cell r="A8" t="str">
            <v>AMPA</v>
          </cell>
        </row>
        <row r="12">
          <cell r="A12" t="str">
            <v>BEATA</v>
          </cell>
        </row>
        <row r="13">
          <cell r="A13" t="str">
            <v>BELLA</v>
          </cell>
        </row>
        <row r="14">
          <cell r="A14" t="str">
            <v>BENVE</v>
          </cell>
        </row>
        <row r="15">
          <cell r="A15" t="str">
            <v>BLRBA</v>
          </cell>
        </row>
        <row r="16">
          <cell r="A16" t="str">
            <v>BORTA</v>
          </cell>
        </row>
        <row r="18">
          <cell r="A18" t="str">
            <v>CIWAM</v>
          </cell>
        </row>
        <row r="20">
          <cell r="A20" t="str">
            <v>DEBIE</v>
          </cell>
        </row>
        <row r="23">
          <cell r="A23" t="str">
            <v>DEBRÜ</v>
          </cell>
        </row>
        <row r="25">
          <cell r="A25" t="str">
            <v>DELIK</v>
          </cell>
        </row>
        <row r="26">
          <cell r="A26" t="str">
            <v>DELTA</v>
          </cell>
        </row>
        <row r="27">
          <cell r="A27" t="str">
            <v>DEMAR</v>
          </cell>
        </row>
        <row r="29">
          <cell r="A29" t="str">
            <v>DEVEL</v>
          </cell>
        </row>
        <row r="34">
          <cell r="A34" t="str">
            <v>DUT</v>
          </cell>
        </row>
        <row r="35">
          <cell r="A35" t="str">
            <v>DZR</v>
          </cell>
        </row>
        <row r="36">
          <cell r="A36" t="str">
            <v>ERCOM</v>
          </cell>
        </row>
        <row r="37">
          <cell r="A37" t="str">
            <v>ESTEZ</v>
          </cell>
        </row>
        <row r="38">
          <cell r="A38" t="str">
            <v>FARINA</v>
          </cell>
        </row>
        <row r="40">
          <cell r="A40" t="str">
            <v>FIDBE</v>
          </cell>
        </row>
        <row r="41">
          <cell r="A41" t="str">
            <v>FILIU</v>
          </cell>
        </row>
        <row r="42">
          <cell r="A42" t="str">
            <v>FRIRA</v>
          </cell>
        </row>
        <row r="43">
          <cell r="A43" t="str">
            <v>FRITS</v>
          </cell>
        </row>
        <row r="44">
          <cell r="A44" t="str">
            <v>GABON</v>
          </cell>
        </row>
        <row r="50">
          <cell r="A50" t="str">
            <v>KÜKAB</v>
          </cell>
        </row>
        <row r="53">
          <cell r="A53" t="str">
            <v>LLIAG</v>
          </cell>
        </row>
        <row r="55">
          <cell r="A55" t="str">
            <v>MARMA</v>
          </cell>
        </row>
        <row r="56">
          <cell r="A56" t="str">
            <v>MAZ</v>
          </cell>
        </row>
        <row r="58">
          <cell r="A58" t="str">
            <v>MORUS</v>
          </cell>
        </row>
        <row r="60">
          <cell r="A60" t="str">
            <v>MZ</v>
          </cell>
        </row>
        <row r="61">
          <cell r="A61" t="str">
            <v>NBV</v>
          </cell>
        </row>
        <row r="62">
          <cell r="A62" t="str">
            <v>NÖMAG</v>
          </cell>
        </row>
        <row r="63">
          <cell r="A63" t="str">
            <v>NÖMHO</v>
          </cell>
        </row>
        <row r="64">
          <cell r="A64" t="str">
            <v>OCTAV</v>
          </cell>
        </row>
        <row r="65">
          <cell r="A65" t="str">
            <v>OLIGO</v>
          </cell>
        </row>
        <row r="69">
          <cell r="A69" t="str">
            <v>PANMI</v>
          </cell>
        </row>
        <row r="70">
          <cell r="A70" t="str">
            <v>PROCS</v>
          </cell>
        </row>
        <row r="71">
          <cell r="A71" t="str">
            <v>PROFO</v>
          </cell>
        </row>
        <row r="72">
          <cell r="A72" t="str">
            <v>PROKA</v>
          </cell>
        </row>
        <row r="73">
          <cell r="A73" t="str">
            <v>RAIHO</v>
          </cell>
        </row>
        <row r="74">
          <cell r="A74" t="str">
            <v>RARIT</v>
          </cell>
        </row>
        <row r="75">
          <cell r="A75" t="str">
            <v>RBT</v>
          </cell>
        </row>
        <row r="76">
          <cell r="A76" t="str">
            <v>RFT</v>
          </cell>
        </row>
        <row r="77">
          <cell r="A77" t="str">
            <v>RFTBE</v>
          </cell>
        </row>
        <row r="78">
          <cell r="A78" t="str">
            <v>RIALT</v>
          </cell>
        </row>
        <row r="79">
          <cell r="A79" t="str">
            <v>RLBAG</v>
          </cell>
        </row>
        <row r="80">
          <cell r="A80" t="str">
            <v>RLBAV</v>
          </cell>
        </row>
        <row r="81">
          <cell r="A81" t="str">
            <v>RLBFB</v>
          </cell>
        </row>
        <row r="82">
          <cell r="A82" t="str">
            <v>RLBHO</v>
          </cell>
        </row>
        <row r="83">
          <cell r="A83" t="str">
            <v>RLBVH</v>
          </cell>
        </row>
        <row r="84">
          <cell r="A84" t="str">
            <v>ROB</v>
          </cell>
        </row>
        <row r="85">
          <cell r="A85" t="str">
            <v>RSB</v>
          </cell>
        </row>
        <row r="86">
          <cell r="A86" t="str">
            <v>RUMOR</v>
          </cell>
        </row>
        <row r="87">
          <cell r="A87" t="str">
            <v>SEPTO</v>
          </cell>
        </row>
        <row r="88">
          <cell r="A88" t="str">
            <v>SLEO</v>
          </cell>
        </row>
        <row r="89">
          <cell r="A89" t="str">
            <v>SMÜHL</v>
          </cell>
        </row>
        <row r="90">
          <cell r="A90" t="str">
            <v>SOMEL</v>
          </cell>
        </row>
        <row r="91">
          <cell r="A91" t="str">
            <v>SPENG</v>
          </cell>
        </row>
        <row r="92">
          <cell r="A92" t="str">
            <v>TATHO</v>
          </cell>
        </row>
        <row r="93">
          <cell r="A93" t="str">
            <v>TITAN</v>
          </cell>
        </row>
        <row r="94">
          <cell r="A94" t="str">
            <v>TOPCU</v>
          </cell>
        </row>
        <row r="95">
          <cell r="A95" t="str">
            <v>TRANS</v>
          </cell>
        </row>
        <row r="97">
          <cell r="A97" t="str">
            <v>UNIMIL</v>
          </cell>
        </row>
        <row r="98">
          <cell r="A98" t="str">
            <v>UNIMIX</v>
          </cell>
        </row>
        <row r="100">
          <cell r="A100" t="str">
            <v>VENDA</v>
          </cell>
        </row>
        <row r="101">
          <cell r="A101" t="str">
            <v>VENDI</v>
          </cell>
        </row>
        <row r="102">
          <cell r="A102" t="str">
            <v>VENIA</v>
          </cell>
        </row>
        <row r="105">
          <cell r="A105" t="str">
            <v>VKMÜHL</v>
          </cell>
        </row>
        <row r="106">
          <cell r="A106" t="str">
            <v>VONWG</v>
          </cell>
        </row>
        <row r="107">
          <cell r="A107" t="str">
            <v>VONWI</v>
          </cell>
        </row>
        <row r="108">
          <cell r="A108" t="str">
            <v>WANKO</v>
          </cell>
        </row>
        <row r="110">
          <cell r="A110" t="str">
            <v>ZBG</v>
          </cell>
        </row>
        <row r="111">
          <cell r="A111" t="str">
            <v>ZSG</v>
          </cell>
        </row>
        <row r="112">
          <cell r="A112" t="str">
            <v>ZSGBR</v>
          </cell>
        </row>
        <row r="113">
          <cell r="A113" t="str">
            <v>ZVG</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refreshError="1"/>
      <sheetData sheetId="2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refreshError="1"/>
      <sheetData sheetId="258" refreshError="1"/>
      <sheetData sheetId="259" refreshError="1"/>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den"/>
      <sheetName val="Struktur"/>
      <sheetName val="A 1"/>
      <sheetName val="A 2"/>
      <sheetName val="Dateneingabe MIS"/>
      <sheetName val="666"/>
      <sheetName val="A_1"/>
      <sheetName val="A_2"/>
      <sheetName val="Dateneingabe_MIS"/>
      <sheetName val="Fx"/>
      <sheetName val="General data"/>
      <sheetName val="A_11"/>
      <sheetName val="A_21"/>
      <sheetName val="Dateneingabe_MIS1"/>
      <sheetName val="General_data"/>
      <sheetName val="Rates"/>
      <sheetName val="Data"/>
      <sheetName val="3"/>
      <sheetName val="balance sheet"/>
      <sheetName val="JA_2010___0904"/>
      <sheetName val="A_12"/>
      <sheetName val="A_22"/>
      <sheetName val="Dateneingabe_MIS2"/>
      <sheetName val="General_data1"/>
      <sheetName val="balance_sheet"/>
      <sheetName val="OtherKPI"/>
      <sheetName val="Bankruptcies"/>
      <sheetName val="#REF"/>
      <sheetName val="Sheet"/>
      <sheetName val="AlbPrint"/>
      <sheetName val="A_13"/>
      <sheetName val="A_23"/>
      <sheetName val="Dateneingabe_MIS3"/>
      <sheetName val="General_data2"/>
      <sheetName val="balance_sheet1"/>
      <sheetName val="General info"/>
      <sheetName val="A_14"/>
      <sheetName val="A_24"/>
      <sheetName val="Dateneingabe_MIS4"/>
      <sheetName val="General_data3"/>
      <sheetName val="balance_sheet2"/>
      <sheetName val="A_15"/>
      <sheetName val="A_25"/>
      <sheetName val="Dateneingabe_MIS5"/>
      <sheetName val="A_16"/>
      <sheetName val="A_26"/>
      <sheetName val="Dateneingabe_MIS6"/>
      <sheetName val="A_17"/>
      <sheetName val="A_27"/>
      <sheetName val="Dateneingabe_MIS7"/>
      <sheetName val="31.07.2002"/>
      <sheetName val="3174442 - Costs Report"/>
      <sheetName val="3173386 - Cost overview"/>
      <sheetName val="3174947 - Margin Calc"/>
      <sheetName val="3173386 - Margin calculation"/>
    </sheetNames>
    <sheetDataSet>
      <sheetData sheetId="0" refreshError="1">
        <row r="3">
          <cell r="G3" t="str">
            <v>EUR</v>
          </cell>
        </row>
        <row r="12">
          <cell r="B12" t="str">
            <v>10000</v>
          </cell>
        </row>
        <row r="13">
          <cell r="B13" t="str">
            <v>10100</v>
          </cell>
        </row>
        <row r="15">
          <cell r="B15" t="str">
            <v>10200</v>
          </cell>
        </row>
        <row r="20">
          <cell r="B20" t="str">
            <v>10300</v>
          </cell>
        </row>
        <row r="21">
          <cell r="B21" t="str">
            <v>10350</v>
          </cell>
        </row>
        <row r="22">
          <cell r="B22" t="str">
            <v>10400</v>
          </cell>
        </row>
        <row r="23">
          <cell r="B23" t="str">
            <v>10600</v>
          </cell>
        </row>
        <row r="25">
          <cell r="B25" t="str">
            <v>10700</v>
          </cell>
        </row>
        <row r="26">
          <cell r="B26" t="str">
            <v>10800</v>
          </cell>
        </row>
        <row r="27">
          <cell r="B27" t="str">
            <v>10900</v>
          </cell>
        </row>
        <row r="28">
          <cell r="B28" t="str">
            <v>11000</v>
          </cell>
        </row>
        <row r="29">
          <cell r="B29" t="str">
            <v>11100</v>
          </cell>
        </row>
        <row r="33">
          <cell r="B33" t="str">
            <v>11200</v>
          </cell>
        </row>
        <row r="34">
          <cell r="B34" t="str">
            <v>11300</v>
          </cell>
        </row>
        <row r="36">
          <cell r="B36" t="str">
            <v>11400</v>
          </cell>
        </row>
        <row r="37">
          <cell r="B37" t="str">
            <v>11405</v>
          </cell>
        </row>
        <row r="39">
          <cell r="B39" t="str">
            <v>11500</v>
          </cell>
        </row>
        <row r="40">
          <cell r="B40" t="str">
            <v>11600</v>
          </cell>
        </row>
        <row r="41">
          <cell r="B41" t="str">
            <v>11700</v>
          </cell>
        </row>
        <row r="43">
          <cell r="B43" t="str">
            <v>11800</v>
          </cell>
        </row>
        <row r="45">
          <cell r="B45" t="str">
            <v>11900</v>
          </cell>
        </row>
        <row r="47">
          <cell r="B47" t="str">
            <v>12000</v>
          </cell>
        </row>
        <row r="48">
          <cell r="B48" t="str">
            <v>12100</v>
          </cell>
        </row>
        <row r="56">
          <cell r="B56" t="str">
            <v>12200</v>
          </cell>
        </row>
        <row r="57">
          <cell r="B57" t="str">
            <v>12300</v>
          </cell>
        </row>
        <row r="58">
          <cell r="B58" t="str">
            <v>12350</v>
          </cell>
        </row>
        <row r="59">
          <cell r="B59" t="str">
            <v>12400</v>
          </cell>
        </row>
        <row r="60">
          <cell r="B60" t="str">
            <v>12450</v>
          </cell>
        </row>
        <row r="61">
          <cell r="B61" t="str">
            <v>12500</v>
          </cell>
        </row>
        <row r="62">
          <cell r="B62" t="str">
            <v>12550</v>
          </cell>
        </row>
        <row r="63">
          <cell r="B63" t="str">
            <v>12600</v>
          </cell>
        </row>
        <row r="65">
          <cell r="B65" t="str">
            <v>12700</v>
          </cell>
        </row>
        <row r="72">
          <cell r="B72" t="str">
            <v>12800</v>
          </cell>
        </row>
        <row r="73">
          <cell r="B73" t="str">
            <v>12900</v>
          </cell>
        </row>
        <row r="74">
          <cell r="B74" t="str">
            <v>13000</v>
          </cell>
        </row>
        <row r="75">
          <cell r="B75" t="str">
            <v>13100</v>
          </cell>
        </row>
        <row r="77">
          <cell r="B77" t="str">
            <v>13200</v>
          </cell>
        </row>
        <row r="78">
          <cell r="B78" t="str">
            <v>13300</v>
          </cell>
        </row>
        <row r="79">
          <cell r="B79" t="str">
            <v>13400</v>
          </cell>
        </row>
        <row r="80">
          <cell r="B80" t="str">
            <v>13500</v>
          </cell>
        </row>
        <row r="82">
          <cell r="B82" t="str">
            <v>13600</v>
          </cell>
        </row>
        <row r="83">
          <cell r="B83" t="str">
            <v>13700</v>
          </cell>
        </row>
        <row r="88">
          <cell r="B88" t="str">
            <v>13800</v>
          </cell>
        </row>
        <row r="89">
          <cell r="B89" t="str">
            <v>13805</v>
          </cell>
        </row>
        <row r="90">
          <cell r="B90" t="str">
            <v>13900</v>
          </cell>
        </row>
        <row r="91">
          <cell r="B91" t="str">
            <v>13905</v>
          </cell>
        </row>
        <row r="93">
          <cell r="B93" t="str">
            <v>14000</v>
          </cell>
        </row>
        <row r="94">
          <cell r="B94" t="str">
            <v>14005</v>
          </cell>
        </row>
        <row r="95">
          <cell r="B95" t="str">
            <v>14100</v>
          </cell>
        </row>
        <row r="96">
          <cell r="B96" t="str">
            <v>14105</v>
          </cell>
        </row>
        <row r="100">
          <cell r="B100" t="str">
            <v>14200</v>
          </cell>
        </row>
        <row r="101">
          <cell r="B101" t="str">
            <v>14300</v>
          </cell>
        </row>
        <row r="105">
          <cell r="B105" t="str">
            <v>15700</v>
          </cell>
        </row>
        <row r="107">
          <cell r="B107" t="str">
            <v>14400</v>
          </cell>
        </row>
        <row r="108">
          <cell r="B108" t="str">
            <v>14500</v>
          </cell>
        </row>
        <row r="109">
          <cell r="B109" t="str">
            <v>14600</v>
          </cell>
        </row>
        <row r="111">
          <cell r="B111" t="str">
            <v>14700</v>
          </cell>
        </row>
        <row r="112">
          <cell r="B112" t="str">
            <v>14800</v>
          </cell>
        </row>
        <row r="113">
          <cell r="B113" t="str">
            <v>14900</v>
          </cell>
        </row>
        <row r="114">
          <cell r="B114" t="str">
            <v>15000</v>
          </cell>
        </row>
        <row r="115">
          <cell r="B115" t="str">
            <v>15100</v>
          </cell>
        </row>
        <row r="117">
          <cell r="B117" t="str">
            <v>15200</v>
          </cell>
        </row>
        <row r="118">
          <cell r="B118" t="str">
            <v>15300</v>
          </cell>
        </row>
        <row r="119">
          <cell r="B119" t="str">
            <v>15400</v>
          </cell>
        </row>
        <row r="120">
          <cell r="B120" t="str">
            <v>15500</v>
          </cell>
        </row>
        <row r="121">
          <cell r="B121" t="str">
            <v>15600</v>
          </cell>
        </row>
        <row r="126">
          <cell r="B126" t="str">
            <v>15800</v>
          </cell>
        </row>
        <row r="127">
          <cell r="B127" t="str">
            <v>15900</v>
          </cell>
        </row>
        <row r="128">
          <cell r="B128" t="str">
            <v>16000</v>
          </cell>
        </row>
        <row r="131">
          <cell r="B131" t="str">
            <v>16100</v>
          </cell>
        </row>
        <row r="132">
          <cell r="B132" t="str">
            <v>16200</v>
          </cell>
        </row>
        <row r="137">
          <cell r="B137" t="str">
            <v>16300</v>
          </cell>
        </row>
        <row r="138">
          <cell r="B138" t="str">
            <v>16350</v>
          </cell>
        </row>
        <row r="140">
          <cell r="B140" t="str">
            <v>16400</v>
          </cell>
        </row>
        <row r="141">
          <cell r="B141" t="str">
            <v>16500</v>
          </cell>
        </row>
        <row r="145">
          <cell r="B145" t="str">
            <v>16600</v>
          </cell>
        </row>
        <row r="151">
          <cell r="B151" t="str">
            <v>20000</v>
          </cell>
        </row>
        <row r="152">
          <cell r="B152" t="str">
            <v>20100</v>
          </cell>
        </row>
        <row r="154">
          <cell r="B154" t="str">
            <v>20200</v>
          </cell>
        </row>
        <row r="156">
          <cell r="B156" t="str">
            <v>20600</v>
          </cell>
        </row>
        <row r="157">
          <cell r="B157" t="str">
            <v>20700</v>
          </cell>
        </row>
        <row r="158">
          <cell r="B158" t="str">
            <v>20800</v>
          </cell>
        </row>
        <row r="159">
          <cell r="B159" t="str">
            <v>20900</v>
          </cell>
        </row>
        <row r="160">
          <cell r="B160" t="str">
            <v>21000</v>
          </cell>
        </row>
        <row r="161">
          <cell r="B161" t="str">
            <v>21100</v>
          </cell>
        </row>
        <row r="165">
          <cell r="B165" t="str">
            <v>22700</v>
          </cell>
        </row>
        <row r="169">
          <cell r="B169" t="str">
            <v>23100</v>
          </cell>
        </row>
        <row r="170">
          <cell r="B170" t="str">
            <v>23200</v>
          </cell>
        </row>
        <row r="173">
          <cell r="B173" t="str">
            <v>23300</v>
          </cell>
        </row>
        <row r="177">
          <cell r="B177" t="str">
            <v>23400</v>
          </cell>
        </row>
        <row r="179">
          <cell r="B179" t="str">
            <v>23500</v>
          </cell>
        </row>
        <row r="180">
          <cell r="B180" t="str">
            <v>23600</v>
          </cell>
        </row>
        <row r="181">
          <cell r="B181" t="str">
            <v>23700</v>
          </cell>
        </row>
        <row r="182">
          <cell r="B182" t="str">
            <v>23800</v>
          </cell>
        </row>
        <row r="183">
          <cell r="B183" t="str">
            <v>23900</v>
          </cell>
        </row>
        <row r="184">
          <cell r="B184" t="str">
            <v>24000</v>
          </cell>
        </row>
        <row r="186">
          <cell r="B186" t="str">
            <v>24100</v>
          </cell>
        </row>
        <row r="187">
          <cell r="B187" t="str">
            <v>24200</v>
          </cell>
        </row>
        <row r="188">
          <cell r="B188" t="str">
            <v>24300</v>
          </cell>
        </row>
        <row r="189">
          <cell r="B189" t="str">
            <v>24400</v>
          </cell>
        </row>
        <row r="190">
          <cell r="B190" t="str">
            <v>24500</v>
          </cell>
        </row>
        <row r="191">
          <cell r="B191" t="str">
            <v>24600</v>
          </cell>
        </row>
        <row r="192">
          <cell r="B192" t="str">
            <v>24700</v>
          </cell>
        </row>
        <row r="193">
          <cell r="B193" t="str">
            <v>24800</v>
          </cell>
        </row>
        <row r="194">
          <cell r="B194" t="str">
            <v>24900</v>
          </cell>
        </row>
        <row r="195">
          <cell r="B195" t="str">
            <v>25000</v>
          </cell>
        </row>
        <row r="196">
          <cell r="B196" t="str">
            <v>25100</v>
          </cell>
        </row>
        <row r="197">
          <cell r="B197" t="str">
            <v>25200</v>
          </cell>
        </row>
        <row r="198">
          <cell r="B198" t="str">
            <v>25300</v>
          </cell>
        </row>
        <row r="199">
          <cell r="B199" t="str">
            <v>25400</v>
          </cell>
        </row>
        <row r="200">
          <cell r="B200" t="str">
            <v>25500</v>
          </cell>
        </row>
        <row r="201">
          <cell r="B201" t="str">
            <v>25600</v>
          </cell>
        </row>
        <row r="202">
          <cell r="B202" t="str">
            <v>25700</v>
          </cell>
        </row>
        <row r="203">
          <cell r="B203" t="str">
            <v>25800</v>
          </cell>
        </row>
        <row r="204">
          <cell r="B204" t="str">
            <v>25900</v>
          </cell>
        </row>
        <row r="205">
          <cell r="B205" t="str">
            <v>26000</v>
          </cell>
        </row>
        <row r="206">
          <cell r="B206" t="str">
            <v>26100</v>
          </cell>
        </row>
        <row r="207">
          <cell r="B207" t="str">
            <v>26200</v>
          </cell>
        </row>
        <row r="208">
          <cell r="B208" t="str">
            <v>26300</v>
          </cell>
        </row>
        <row r="209">
          <cell r="B209" t="str">
            <v>26400</v>
          </cell>
        </row>
        <row r="214">
          <cell r="B214" t="str">
            <v>27000</v>
          </cell>
        </row>
        <row r="215">
          <cell r="B215" t="str">
            <v>27050</v>
          </cell>
        </row>
        <row r="216">
          <cell r="B216" t="str">
            <v>27100</v>
          </cell>
        </row>
        <row r="218">
          <cell r="B218" t="str">
            <v>27150</v>
          </cell>
        </row>
        <row r="220">
          <cell r="B220" t="str">
            <v>27200</v>
          </cell>
        </row>
        <row r="223">
          <cell r="B223" t="str">
            <v>27250</v>
          </cell>
        </row>
        <row r="224">
          <cell r="B224" t="str">
            <v>27300</v>
          </cell>
        </row>
        <row r="225">
          <cell r="B225" t="str">
            <v>27350</v>
          </cell>
        </row>
        <row r="227">
          <cell r="B227" t="str">
            <v>27400</v>
          </cell>
        </row>
        <row r="230">
          <cell r="B230" t="str">
            <v>27450</v>
          </cell>
        </row>
        <row r="231">
          <cell r="B231" t="str">
            <v>27500</v>
          </cell>
        </row>
        <row r="232">
          <cell r="B232" t="str">
            <v>27550</v>
          </cell>
        </row>
        <row r="235">
          <cell r="B235" t="str">
            <v>27600</v>
          </cell>
        </row>
        <row r="236">
          <cell r="B236" t="str">
            <v>27650</v>
          </cell>
        </row>
        <row r="237">
          <cell r="B237" t="str">
            <v>27700</v>
          </cell>
        </row>
        <row r="239">
          <cell r="B239" t="str">
            <v>27750</v>
          </cell>
        </row>
        <row r="240">
          <cell r="B240" t="str">
            <v>27800</v>
          </cell>
        </row>
        <row r="241">
          <cell r="B241" t="str">
            <v>27850</v>
          </cell>
        </row>
        <row r="243">
          <cell r="B243" t="str">
            <v>27900</v>
          </cell>
        </row>
        <row r="244">
          <cell r="B244" t="str">
            <v>27950</v>
          </cell>
        </row>
        <row r="245">
          <cell r="B245" t="str">
            <v>28000</v>
          </cell>
        </row>
        <row r="249">
          <cell r="B249" t="str">
            <v>28050</v>
          </cell>
        </row>
        <row r="250">
          <cell r="B250" t="str">
            <v>28055</v>
          </cell>
        </row>
        <row r="251">
          <cell r="B251" t="str">
            <v>28100</v>
          </cell>
        </row>
        <row r="252">
          <cell r="B252" t="str">
            <v>28105</v>
          </cell>
        </row>
        <row r="253">
          <cell r="B253" t="str">
            <v>28150</v>
          </cell>
        </row>
        <row r="254">
          <cell r="B254" t="str">
            <v>28155</v>
          </cell>
        </row>
        <row r="256">
          <cell r="B256" t="str">
            <v>28200</v>
          </cell>
        </row>
        <row r="257">
          <cell r="B257" t="str">
            <v>28205</v>
          </cell>
        </row>
        <row r="258">
          <cell r="B258" t="str">
            <v>28210</v>
          </cell>
        </row>
        <row r="259">
          <cell r="B259" t="str">
            <v>28215</v>
          </cell>
        </row>
        <row r="260">
          <cell r="B260" t="str">
            <v>28250</v>
          </cell>
        </row>
        <row r="261">
          <cell r="B261" t="str">
            <v>28255</v>
          </cell>
        </row>
        <row r="264">
          <cell r="B264" t="str">
            <v>28300</v>
          </cell>
        </row>
        <row r="265">
          <cell r="B265" t="str">
            <v>28350</v>
          </cell>
        </row>
        <row r="266">
          <cell r="B266" t="str">
            <v>28400</v>
          </cell>
        </row>
        <row r="271">
          <cell r="B271" t="str">
            <v>28450</v>
          </cell>
        </row>
        <row r="272">
          <cell r="B272" t="str">
            <v>28500</v>
          </cell>
        </row>
        <row r="273">
          <cell r="B273" t="str">
            <v>28550</v>
          </cell>
        </row>
        <row r="274">
          <cell r="B274" t="str">
            <v>28600</v>
          </cell>
        </row>
        <row r="276">
          <cell r="B276" t="str">
            <v>28650</v>
          </cell>
        </row>
        <row r="277">
          <cell r="B277" t="str">
            <v>28700</v>
          </cell>
        </row>
        <row r="278">
          <cell r="B278" t="str">
            <v>28750</v>
          </cell>
        </row>
        <row r="279">
          <cell r="B279" t="str">
            <v>28900</v>
          </cell>
        </row>
        <row r="284">
          <cell r="B284" t="str">
            <v>28800</v>
          </cell>
        </row>
        <row r="285">
          <cell r="B285" t="str">
            <v>28950</v>
          </cell>
        </row>
        <row r="289">
          <cell r="B289" t="str">
            <v>28850</v>
          </cell>
        </row>
        <row r="290">
          <cell r="B290" t="str">
            <v>29000</v>
          </cell>
        </row>
        <row r="296">
          <cell r="B296" t="str">
            <v>29900</v>
          </cell>
        </row>
        <row r="301">
          <cell r="B301" t="str">
            <v>80000</v>
          </cell>
        </row>
        <row r="302">
          <cell r="B302" t="str">
            <v>80050</v>
          </cell>
        </row>
        <row r="303">
          <cell r="B303" t="str">
            <v>80150</v>
          </cell>
        </row>
        <row r="304">
          <cell r="B304" t="str">
            <v>80250</v>
          </cell>
        </row>
        <row r="305">
          <cell r="B305" t="str">
            <v>80350</v>
          </cell>
        </row>
        <row r="306">
          <cell r="B306" t="str">
            <v>80450</v>
          </cell>
        </row>
        <row r="309">
          <cell r="B309" t="str">
            <v>81150</v>
          </cell>
        </row>
        <row r="310">
          <cell r="B310" t="str">
            <v>81250</v>
          </cell>
        </row>
        <row r="311">
          <cell r="B311" t="str">
            <v>81350</v>
          </cell>
        </row>
        <row r="313">
          <cell r="B313" t="str">
            <v>81750</v>
          </cell>
        </row>
        <row r="314">
          <cell r="B314" t="str">
            <v>81850</v>
          </cell>
        </row>
        <row r="315">
          <cell r="B315" t="str">
            <v>81950</v>
          </cell>
        </row>
        <row r="323">
          <cell r="B323" t="str">
            <v>83000</v>
          </cell>
        </row>
        <row r="324">
          <cell r="B324" t="str">
            <v>83010</v>
          </cell>
        </row>
        <row r="326">
          <cell r="B326" t="str">
            <v>83020</v>
          </cell>
        </row>
        <row r="327">
          <cell r="B327" t="str">
            <v>83030</v>
          </cell>
        </row>
        <row r="329">
          <cell r="B329" t="str">
            <v>83040</v>
          </cell>
        </row>
        <row r="330">
          <cell r="B330" t="str">
            <v>83050</v>
          </cell>
        </row>
        <row r="332">
          <cell r="B332" t="str">
            <v>83060</v>
          </cell>
        </row>
        <row r="333">
          <cell r="B333" t="str">
            <v>83070</v>
          </cell>
        </row>
        <row r="336">
          <cell r="B336" t="str">
            <v>83100</v>
          </cell>
        </row>
        <row r="337">
          <cell r="B337" t="str">
            <v>83110</v>
          </cell>
        </row>
        <row r="338">
          <cell r="B338" t="str">
            <v>83120</v>
          </cell>
        </row>
        <row r="341">
          <cell r="B341" t="str">
            <v>83150</v>
          </cell>
        </row>
        <row r="342">
          <cell r="B342" t="str">
            <v>83160</v>
          </cell>
        </row>
        <row r="344">
          <cell r="B344" t="str">
            <v>83170</v>
          </cell>
        </row>
        <row r="345">
          <cell r="B345" t="str">
            <v>83180</v>
          </cell>
        </row>
        <row r="347">
          <cell r="B347" t="str">
            <v>83190</v>
          </cell>
        </row>
        <row r="348">
          <cell r="B348" t="str">
            <v>83200</v>
          </cell>
        </row>
        <row r="350">
          <cell r="B350" t="str">
            <v>83210</v>
          </cell>
        </row>
        <row r="351">
          <cell r="B351" t="str">
            <v>83220</v>
          </cell>
        </row>
        <row r="356">
          <cell r="B356" t="str">
            <v>83230</v>
          </cell>
        </row>
        <row r="357">
          <cell r="B357" t="str">
            <v>83240</v>
          </cell>
        </row>
        <row r="358">
          <cell r="B358" t="str">
            <v>83250</v>
          </cell>
        </row>
        <row r="359">
          <cell r="B359" t="str">
            <v>83260</v>
          </cell>
        </row>
        <row r="361">
          <cell r="B361" t="str">
            <v>83270</v>
          </cell>
        </row>
        <row r="362">
          <cell r="B362" t="str">
            <v>83280</v>
          </cell>
        </row>
        <row r="363">
          <cell r="B363" t="str">
            <v>83290</v>
          </cell>
        </row>
        <row r="367">
          <cell r="B367" t="str">
            <v>83295</v>
          </cell>
        </row>
        <row r="369">
          <cell r="B369" t="str">
            <v>83300</v>
          </cell>
        </row>
        <row r="370">
          <cell r="B370" t="str">
            <v>83310</v>
          </cell>
        </row>
        <row r="371">
          <cell r="B371" t="str">
            <v>83320</v>
          </cell>
        </row>
        <row r="372">
          <cell r="B372" t="str">
            <v>83330</v>
          </cell>
        </row>
        <row r="374">
          <cell r="B374" t="str">
            <v>83340</v>
          </cell>
        </row>
        <row r="379">
          <cell r="B379" t="str">
            <v>83350</v>
          </cell>
        </row>
        <row r="381">
          <cell r="B381" t="str">
            <v>83360</v>
          </cell>
        </row>
        <row r="383">
          <cell r="B383" t="str">
            <v>83365</v>
          </cell>
        </row>
        <row r="385">
          <cell r="B385" t="str">
            <v>83370</v>
          </cell>
        </row>
        <row r="386">
          <cell r="B386" t="str">
            <v>83380</v>
          </cell>
        </row>
        <row r="387">
          <cell r="B387" t="str">
            <v>83390</v>
          </cell>
        </row>
        <row r="388">
          <cell r="B388" t="str">
            <v>83400</v>
          </cell>
        </row>
        <row r="389">
          <cell r="B389" t="str">
            <v>83410</v>
          </cell>
        </row>
        <row r="390">
          <cell r="B390" t="str">
            <v>83420</v>
          </cell>
        </row>
        <row r="391">
          <cell r="B391" t="str">
            <v>83430</v>
          </cell>
        </row>
        <row r="394">
          <cell r="B394" t="str">
            <v>83450</v>
          </cell>
        </row>
        <row r="397">
          <cell r="B397" t="str">
            <v>83500</v>
          </cell>
        </row>
        <row r="399">
          <cell r="B399" t="str">
            <v>83510</v>
          </cell>
        </row>
        <row r="400">
          <cell r="B400" t="str">
            <v>83520</v>
          </cell>
        </row>
        <row r="404">
          <cell r="B404" t="str">
            <v>83600</v>
          </cell>
        </row>
        <row r="406">
          <cell r="B406" t="str">
            <v>83610</v>
          </cell>
        </row>
        <row r="408">
          <cell r="B408" t="str">
            <v>83620</v>
          </cell>
        </row>
        <row r="410">
          <cell r="B410" t="str">
            <v>83630</v>
          </cell>
        </row>
        <row r="414">
          <cell r="B414" t="str">
            <v>83700</v>
          </cell>
        </row>
        <row r="416">
          <cell r="B416" t="str">
            <v>83710</v>
          </cell>
        </row>
        <row r="418">
          <cell r="B418" t="str">
            <v>83720</v>
          </cell>
        </row>
        <row r="425">
          <cell r="B425" t="str">
            <v>30000</v>
          </cell>
        </row>
        <row r="426">
          <cell r="B426" t="str">
            <v>30100</v>
          </cell>
        </row>
        <row r="427">
          <cell r="B427" t="str">
            <v>30200</v>
          </cell>
        </row>
        <row r="428">
          <cell r="B428" t="str">
            <v>30300</v>
          </cell>
        </row>
        <row r="429">
          <cell r="B429" t="str">
            <v>30400</v>
          </cell>
        </row>
        <row r="430">
          <cell r="B430" t="str">
            <v>30500</v>
          </cell>
        </row>
        <row r="431">
          <cell r="B431" t="str">
            <v>30600</v>
          </cell>
        </row>
        <row r="432">
          <cell r="B432" t="str">
            <v>30700</v>
          </cell>
        </row>
        <row r="433">
          <cell r="B433" t="str">
            <v>30800</v>
          </cell>
        </row>
        <row r="434">
          <cell r="B434" t="str">
            <v>30900</v>
          </cell>
        </row>
        <row r="435">
          <cell r="B435" t="str">
            <v>31000</v>
          </cell>
        </row>
        <row r="436">
          <cell r="B436" t="str">
            <v>31100</v>
          </cell>
        </row>
        <row r="437">
          <cell r="B437" t="str">
            <v>31200</v>
          </cell>
        </row>
        <row r="439">
          <cell r="B439" t="str">
            <v>32000</v>
          </cell>
        </row>
        <row r="440">
          <cell r="B440" t="str">
            <v>32100</v>
          </cell>
        </row>
        <row r="442">
          <cell r="B442" t="str">
            <v>33000</v>
          </cell>
        </row>
        <row r="443">
          <cell r="B443" t="str">
            <v>33100</v>
          </cell>
        </row>
        <row r="448">
          <cell r="B448" t="str">
            <v>34000</v>
          </cell>
        </row>
        <row r="449">
          <cell r="B449" t="str">
            <v>34100</v>
          </cell>
        </row>
        <row r="450">
          <cell r="B450" t="str">
            <v>34200</v>
          </cell>
        </row>
        <row r="451">
          <cell r="B451" t="str">
            <v>34300</v>
          </cell>
        </row>
        <row r="452">
          <cell r="B452" t="str">
            <v>34400</v>
          </cell>
        </row>
        <row r="453">
          <cell r="B453" t="str">
            <v>34410</v>
          </cell>
        </row>
        <row r="455">
          <cell r="B455" t="str">
            <v>34420</v>
          </cell>
        </row>
        <row r="456">
          <cell r="B456" t="str">
            <v>34430</v>
          </cell>
        </row>
        <row r="457">
          <cell r="B457" t="str">
            <v>34440</v>
          </cell>
        </row>
        <row r="458">
          <cell r="B458" t="str">
            <v>34450</v>
          </cell>
        </row>
        <row r="459">
          <cell r="B459" t="str">
            <v>34460</v>
          </cell>
        </row>
        <row r="460">
          <cell r="B460" t="str">
            <v>34470</v>
          </cell>
        </row>
        <row r="461">
          <cell r="B461" t="str">
            <v>34480</v>
          </cell>
        </row>
        <row r="462">
          <cell r="B462" t="str">
            <v>34490</v>
          </cell>
        </row>
        <row r="463">
          <cell r="B463" t="str">
            <v>34500</v>
          </cell>
        </row>
        <row r="464">
          <cell r="B464" t="str">
            <v>34510</v>
          </cell>
        </row>
        <row r="465">
          <cell r="B465" t="str">
            <v>34520</v>
          </cell>
        </row>
        <row r="466">
          <cell r="B466" t="str">
            <v>34530</v>
          </cell>
        </row>
        <row r="467">
          <cell r="B467" t="str">
            <v>34535</v>
          </cell>
        </row>
        <row r="468">
          <cell r="B468" t="str">
            <v>34540</v>
          </cell>
        </row>
        <row r="469">
          <cell r="B469" t="str">
            <v>34550</v>
          </cell>
        </row>
        <row r="470">
          <cell r="B470" t="str">
            <v>34555</v>
          </cell>
        </row>
        <row r="471">
          <cell r="B471" t="str">
            <v>34560</v>
          </cell>
        </row>
        <row r="472">
          <cell r="B472" t="str">
            <v>34570</v>
          </cell>
        </row>
        <row r="473">
          <cell r="B473" t="str">
            <v>34580</v>
          </cell>
        </row>
        <row r="474">
          <cell r="B474" t="str">
            <v>34590</v>
          </cell>
        </row>
        <row r="475">
          <cell r="B475" t="str">
            <v>34600</v>
          </cell>
        </row>
        <row r="480">
          <cell r="B480" t="str">
            <v>40400</v>
          </cell>
        </row>
        <row r="482">
          <cell r="B482" t="str">
            <v>40000</v>
          </cell>
        </row>
        <row r="483">
          <cell r="B483" t="str">
            <v>40100</v>
          </cell>
        </row>
        <row r="485">
          <cell r="B485" t="str">
            <v>40200</v>
          </cell>
        </row>
        <row r="486">
          <cell r="B486" t="str">
            <v>40300</v>
          </cell>
        </row>
        <row r="491">
          <cell r="B491" t="str">
            <v>41950</v>
          </cell>
        </row>
        <row r="493">
          <cell r="B493" t="str">
            <v>41000</v>
          </cell>
        </row>
        <row r="494">
          <cell r="B494" t="str">
            <v>41100</v>
          </cell>
        </row>
        <row r="495">
          <cell r="B495" t="str">
            <v>41500</v>
          </cell>
        </row>
        <row r="496">
          <cell r="B496" t="str">
            <v>41600</v>
          </cell>
        </row>
        <row r="498">
          <cell r="B498" t="str">
            <v>41200</v>
          </cell>
        </row>
        <row r="499">
          <cell r="B499" t="str">
            <v>41300</v>
          </cell>
        </row>
        <row r="500">
          <cell r="B500" t="str">
            <v>41400</v>
          </cell>
        </row>
        <row r="501">
          <cell r="B501" t="str">
            <v>41700</v>
          </cell>
        </row>
        <row r="502">
          <cell r="B502" t="str">
            <v>41800</v>
          </cell>
        </row>
        <row r="503">
          <cell r="B503" t="str">
            <v>41900</v>
          </cell>
        </row>
        <row r="507">
          <cell r="B507" t="str">
            <v>42000</v>
          </cell>
        </row>
        <row r="508">
          <cell r="B508" t="str">
            <v>42100</v>
          </cell>
        </row>
        <row r="510">
          <cell r="B510" t="str">
            <v>42300</v>
          </cell>
        </row>
        <row r="512">
          <cell r="B512" t="str">
            <v>42400</v>
          </cell>
        </row>
        <row r="517">
          <cell r="B517" t="str">
            <v>45000</v>
          </cell>
        </row>
        <row r="518">
          <cell r="B518" t="str">
            <v>45010</v>
          </cell>
        </row>
        <row r="519">
          <cell r="B519" t="str">
            <v>45020</v>
          </cell>
        </row>
        <row r="521">
          <cell r="B521" t="str">
            <v>45030</v>
          </cell>
        </row>
        <row r="522">
          <cell r="B522" t="str">
            <v>45040</v>
          </cell>
        </row>
        <row r="523">
          <cell r="B523" t="str">
            <v>45050</v>
          </cell>
        </row>
        <row r="524">
          <cell r="B524" t="str">
            <v>45060</v>
          </cell>
        </row>
        <row r="525">
          <cell r="B525" t="str">
            <v>45070</v>
          </cell>
        </row>
        <row r="526">
          <cell r="B526" t="str">
            <v>45080</v>
          </cell>
        </row>
        <row r="527">
          <cell r="B527" t="str">
            <v>45090</v>
          </cell>
        </row>
        <row r="528">
          <cell r="B528" t="str">
            <v>45100</v>
          </cell>
        </row>
        <row r="529">
          <cell r="B529" t="str">
            <v>45110</v>
          </cell>
        </row>
        <row r="530">
          <cell r="B530" t="str">
            <v>45120</v>
          </cell>
        </row>
        <row r="531">
          <cell r="B531" t="str">
            <v>45130</v>
          </cell>
        </row>
        <row r="532">
          <cell r="B532" t="str">
            <v>45140</v>
          </cell>
        </row>
        <row r="533">
          <cell r="B533" t="str">
            <v>45145</v>
          </cell>
        </row>
        <row r="534">
          <cell r="B534" t="str">
            <v>45146</v>
          </cell>
        </row>
        <row r="535">
          <cell r="B535" t="str">
            <v>45150</v>
          </cell>
        </row>
        <row r="536">
          <cell r="B536" t="str">
            <v>45160</v>
          </cell>
        </row>
        <row r="537">
          <cell r="B537" t="str">
            <v>45161</v>
          </cell>
        </row>
        <row r="538">
          <cell r="B538" t="str">
            <v>45162</v>
          </cell>
        </row>
        <row r="539">
          <cell r="B539" t="str">
            <v>45170</v>
          </cell>
        </row>
        <row r="540">
          <cell r="B540" t="str">
            <v>45180</v>
          </cell>
        </row>
        <row r="541">
          <cell r="B541" t="str">
            <v>45190</v>
          </cell>
        </row>
        <row r="542">
          <cell r="B542" t="str">
            <v>45200</v>
          </cell>
        </row>
        <row r="543">
          <cell r="B543" t="str">
            <v>45210</v>
          </cell>
        </row>
        <row r="544">
          <cell r="B544" t="str">
            <v>45220</v>
          </cell>
        </row>
        <row r="545">
          <cell r="B545" t="str">
            <v>45230</v>
          </cell>
        </row>
        <row r="546">
          <cell r="B546" t="str">
            <v>45240</v>
          </cell>
        </row>
        <row r="550">
          <cell r="B550" t="str">
            <v>50000</v>
          </cell>
        </row>
        <row r="551">
          <cell r="B551" t="str">
            <v>50005</v>
          </cell>
        </row>
        <row r="552">
          <cell r="B552" t="str">
            <v>50100</v>
          </cell>
        </row>
        <row r="553">
          <cell r="B553" t="str">
            <v>50200</v>
          </cell>
        </row>
        <row r="554">
          <cell r="B554" t="str">
            <v>50300</v>
          </cell>
        </row>
        <row r="555">
          <cell r="B555" t="str">
            <v>50400</v>
          </cell>
        </row>
        <row r="556">
          <cell r="B556" t="str">
            <v>50500</v>
          </cell>
        </row>
        <row r="559">
          <cell r="B559" t="str">
            <v>50600</v>
          </cell>
        </row>
        <row r="560">
          <cell r="B560" t="str">
            <v>50700</v>
          </cell>
        </row>
        <row r="563">
          <cell r="B563" t="str">
            <v>50800</v>
          </cell>
        </row>
        <row r="564">
          <cell r="B564" t="str">
            <v>50900</v>
          </cell>
        </row>
        <row r="565">
          <cell r="B565" t="str">
            <v>51000</v>
          </cell>
        </row>
        <row r="568">
          <cell r="B568" t="str">
            <v>51050</v>
          </cell>
        </row>
        <row r="571">
          <cell r="B571" t="str">
            <v>51100</v>
          </cell>
        </row>
        <row r="572">
          <cell r="B572" t="str">
            <v>51200</v>
          </cell>
        </row>
        <row r="573">
          <cell r="B573" t="str">
            <v>51300</v>
          </cell>
        </row>
        <row r="576">
          <cell r="B576" t="str">
            <v>51350</v>
          </cell>
        </row>
        <row r="580">
          <cell r="B580" t="str">
            <v>51400</v>
          </cell>
        </row>
        <row r="581">
          <cell r="B581" t="str">
            <v>51450</v>
          </cell>
        </row>
        <row r="582">
          <cell r="B582" t="str">
            <v>51500</v>
          </cell>
        </row>
        <row r="588">
          <cell r="B588" t="str">
            <v>60000</v>
          </cell>
        </row>
        <row r="589">
          <cell r="B589" t="str">
            <v>60100</v>
          </cell>
        </row>
        <row r="590">
          <cell r="B590" t="str">
            <v>60200</v>
          </cell>
        </row>
        <row r="591">
          <cell r="B591" t="str">
            <v>60300</v>
          </cell>
        </row>
        <row r="593">
          <cell r="B593" t="str">
            <v>70000</v>
          </cell>
        </row>
        <row r="597">
          <cell r="B597" t="str">
            <v>70100</v>
          </cell>
        </row>
        <row r="598">
          <cell r="B598" t="str">
            <v>70150</v>
          </cell>
        </row>
        <row r="599">
          <cell r="B599" t="str">
            <v>70200</v>
          </cell>
        </row>
        <row r="600">
          <cell r="B600" t="str">
            <v>70300</v>
          </cell>
        </row>
        <row r="601">
          <cell r="B601" t="str">
            <v>70400</v>
          </cell>
        </row>
        <row r="602">
          <cell r="B602" t="str">
            <v>70500</v>
          </cell>
        </row>
        <row r="603">
          <cell r="B603" t="str">
            <v>70600</v>
          </cell>
        </row>
        <row r="604">
          <cell r="B604" t="str">
            <v>70650</v>
          </cell>
        </row>
        <row r="605">
          <cell r="B605" t="str">
            <v>70700</v>
          </cell>
        </row>
        <row r="607">
          <cell r="B607" t="str">
            <v>70650</v>
          </cell>
        </row>
        <row r="608">
          <cell r="B608" t="str">
            <v>70700</v>
          </cell>
        </row>
        <row r="610">
          <cell r="B610" t="str">
            <v>70800</v>
          </cell>
        </row>
        <row r="612">
          <cell r="B612" t="str">
            <v>70900</v>
          </cell>
        </row>
        <row r="615">
          <cell r="B615" t="str">
            <v>22000</v>
          </cell>
        </row>
        <row r="617">
          <cell r="B617" t="str">
            <v>75100</v>
          </cell>
        </row>
        <row r="618">
          <cell r="B618" t="str">
            <v>75200</v>
          </cell>
        </row>
        <row r="619">
          <cell r="B619" t="str">
            <v>75300</v>
          </cell>
        </row>
        <row r="620">
          <cell r="B620" t="str">
            <v>75400</v>
          </cell>
        </row>
        <row r="621">
          <cell r="B621" t="str">
            <v>75500</v>
          </cell>
        </row>
        <row r="623">
          <cell r="B623" t="str">
            <v>75600</v>
          </cell>
        </row>
        <row r="625">
          <cell r="B625" t="str">
            <v>75000</v>
          </cell>
        </row>
        <row r="626">
          <cell r="B626" t="str">
            <v>75900</v>
          </cell>
        </row>
        <row r="627">
          <cell r="B627" t="str">
            <v>76000</v>
          </cell>
        </row>
        <row r="628">
          <cell r="B628" t="str">
            <v>76100</v>
          </cell>
        </row>
        <row r="629">
          <cell r="B629" t="str">
            <v>76200</v>
          </cell>
        </row>
        <row r="631">
          <cell r="B631" t="str">
            <v>76600</v>
          </cell>
        </row>
        <row r="632">
          <cell r="B632" t="str">
            <v>76605</v>
          </cell>
        </row>
      </sheetData>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refreshError="1"/>
      <sheetData sheetId="26" refreshError="1"/>
      <sheetData sheetId="27" refreshError="1"/>
      <sheetData sheetId="28" refreshError="1"/>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PY"/>
      <sheetName val="Cover"/>
      <sheetName val="TB"/>
      <sheetName val="BS (10)"/>
      <sheetName val="Informative Dates (30)"/>
      <sheetName val="CF"/>
      <sheetName val="SOCE"/>
      <sheetName val="Fixed Assets (40) "/>
      <sheetName val="N2 Provisions"/>
      <sheetName val="N3 Profit distribution"/>
      <sheetName val="P&amp;L (20)"/>
      <sheetName val="N4 Operational result"/>
      <sheetName val="N5 AP AR"/>
      <sheetName val="N7 Shares"/>
      <sheetName val="N8 Employees"/>
      <sheetName val="N9 Ratios"/>
      <sheetName val="N10 Other info"/>
      <sheetName val="Admin rep Shareholder res"/>
    </sheetNames>
    <sheetDataSet>
      <sheetData sheetId="0" refreshError="1"/>
      <sheetData sheetId="1" refreshError="1"/>
      <sheetData sheetId="2">
        <row r="2">
          <cell r="B2">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X Rates"/>
      <sheetName val="Annual budget FY08"/>
      <sheetName val="Period 1"/>
      <sheetName val="Period 2"/>
      <sheetName val="Period 3"/>
      <sheetName val="Period 4"/>
      <sheetName val="Period 5"/>
      <sheetName val="Period 6"/>
      <sheetName val="Period 7"/>
      <sheetName val="Period 8"/>
      <sheetName val="Period 9"/>
      <sheetName val="Period 10"/>
      <sheetName val="Period 11"/>
      <sheetName val="Period 12"/>
      <sheetName val="Support-lines"/>
      <sheetName val="Process Data"/>
      <sheetName val="Prices"/>
      <sheetName val="MIJ.99"/>
      <sheetName val="General data"/>
      <sheetName val="Description"/>
      <sheetName val="FX_Rates"/>
      <sheetName val="Annual_budget_FY08"/>
      <sheetName val="Period_1"/>
      <sheetName val="Period_2"/>
      <sheetName val="Period_3"/>
      <sheetName val="Period_4"/>
      <sheetName val="Period_5"/>
      <sheetName val="Period_6"/>
      <sheetName val="Period_7"/>
      <sheetName val="Period_8"/>
      <sheetName val="Period_9"/>
      <sheetName val="Period_10"/>
      <sheetName val="Period_11"/>
      <sheetName val="Period_12"/>
      <sheetName val="Process_Data"/>
      <sheetName val="MIJ_99"/>
      <sheetName val="General_data"/>
      <sheetName val="Salden"/>
      <sheetName val="AlbPrint"/>
      <sheetName val="analiza de risc"/>
      <sheetName val="cls7+venitP&amp;L"/>
      <sheetName val="121+anal711"/>
      <sheetName val="Struktur"/>
      <sheetName val="FX_Rates1"/>
      <sheetName val="Annual_budget_FY081"/>
      <sheetName val="Period_13"/>
      <sheetName val="Period_21"/>
      <sheetName val="Period_31"/>
      <sheetName val="Period_41"/>
      <sheetName val="Period_51"/>
      <sheetName val="Period_61"/>
      <sheetName val="Period_71"/>
      <sheetName val="Period_81"/>
      <sheetName val="Period_91"/>
      <sheetName val="Period_101"/>
      <sheetName val="Period_111"/>
      <sheetName val="Period_121"/>
      <sheetName val="Process_Data1"/>
      <sheetName val="MIJ_991"/>
      <sheetName val="General_data1"/>
      <sheetName val="analiza_de_risc"/>
      <sheetName val="原単位表"/>
      <sheetName val="FX_Rates2"/>
      <sheetName val="Annual_budget_FY082"/>
      <sheetName val="Period_14"/>
      <sheetName val="Period_22"/>
      <sheetName val="Period_32"/>
      <sheetName val="Period_42"/>
      <sheetName val="Period_52"/>
      <sheetName val="Period_62"/>
      <sheetName val="Period_72"/>
      <sheetName val="Period_82"/>
      <sheetName val="Period_92"/>
      <sheetName val="Period_102"/>
      <sheetName val="Period_112"/>
      <sheetName val="Period_122"/>
      <sheetName val="Process_Data2"/>
      <sheetName val="MIJ_992"/>
      <sheetName val="General_data2"/>
      <sheetName val="analiza_de_risc1"/>
      <sheetName val="FX_Rates3"/>
      <sheetName val="Annual_budget_FY083"/>
      <sheetName val="Period_15"/>
      <sheetName val="Period_23"/>
      <sheetName val="Period_33"/>
      <sheetName val="Period_43"/>
      <sheetName val="Period_53"/>
      <sheetName val="Period_63"/>
      <sheetName val="Period_73"/>
      <sheetName val="Period_83"/>
      <sheetName val="Period_93"/>
      <sheetName val="Period_103"/>
      <sheetName val="Period_113"/>
      <sheetName val="Period_123"/>
      <sheetName val="Process_Data3"/>
      <sheetName val="0-Basic"/>
      <sheetName val="PreContrat_P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Группы ОС"/>
      <sheetName val="XLR_NoRangeSheet"/>
      <sheetName val="Свод"/>
      <sheetName val="Сумм"/>
      <sheetName val="АНАЛИТ"/>
      <sheetName val="Данные для расчета"/>
      <sheetName val="Взз"/>
      <sheetName val="DB2002"/>
      <sheetName val="ВСЕГО  2010"/>
      <sheetName val="КлассЗСМК"/>
      <sheetName val="A5 SAD turn around affect"/>
      <sheetName val="FX"/>
      <sheetName val="База"/>
      <sheetName val="Cover"/>
      <sheetName val="Data USA Cdn$"/>
      <sheetName val="Data USA US$"/>
      <sheetName val="i2"/>
      <sheetName val="КлассНТМК"/>
      <sheetName val="payments"/>
      <sheetName val="Data"/>
      <sheetName val="Rate"/>
      <sheetName val="Rates"/>
      <sheetName val="INFO"/>
      <sheetName val="Группы ОС1"/>
      <sheetName val="04b"/>
      <sheetName val="Bankruptcies"/>
      <sheetName val="Sheet1"/>
      <sheetName val="AlbPrint"/>
      <sheetName val="Period 1"/>
      <sheetName val="Capital"/>
      <sheetName val="GuV"/>
      <sheetName val="Перечень данных"/>
      <sheetName val="U1.3_Transformation"/>
      <sheetName val="OB 2000"/>
      <sheetName val="Turnover 2000"/>
      <sheetName val="Assumptions"/>
      <sheetName val="#ССЫЛКА"/>
      <sheetName val="Допущения"/>
      <sheetName val="MAIN_PARAMETERS"/>
      <sheetName val="Suppliers circularisation"/>
      <sheetName val="P&amp;L Detail"/>
      <sheetName val="Financial Summary"/>
      <sheetName val="Plgru"/>
      <sheetName val="Final schedule"/>
      <sheetName val="Exploration Cost centres NGS"/>
      <sheetName val="_BILANZ"/>
    </sheetNames>
    <sheetDataSet>
      <sheetData sheetId="0" refreshError="1"/>
      <sheetData sheetId="1" refreshError="1">
        <row r="8">
          <cell r="B8">
            <v>599213854</v>
          </cell>
          <cell r="C8">
            <v>192244334</v>
          </cell>
          <cell r="D8">
            <v>155945342</v>
          </cell>
          <cell r="E8">
            <v>1115927132</v>
          </cell>
          <cell r="F8">
            <v>63355957</v>
          </cell>
          <cell r="G8">
            <v>324372</v>
          </cell>
          <cell r="H8">
            <v>2862859</v>
          </cell>
          <cell r="I8">
            <v>3598165</v>
          </cell>
          <cell r="J8">
            <v>-1140845884.4300001</v>
          </cell>
          <cell r="K8">
            <v>0</v>
          </cell>
          <cell r="L8">
            <v>0</v>
          </cell>
          <cell r="M8">
            <v>429897331.35000002</v>
          </cell>
          <cell r="N8">
            <v>641680559</v>
          </cell>
          <cell r="O8">
            <v>146974435</v>
          </cell>
          <cell r="P8">
            <v>156696135</v>
          </cell>
          <cell r="Q8">
            <v>1312611786</v>
          </cell>
          <cell r="R8">
            <v>67260138</v>
          </cell>
          <cell r="S8">
            <v>259721</v>
          </cell>
          <cell r="T8">
            <v>2592735</v>
          </cell>
          <cell r="U8">
            <v>3335870</v>
          </cell>
          <cell r="V8">
            <v>-1114198687.6500001</v>
          </cell>
          <cell r="W8">
            <v>0</v>
          </cell>
          <cell r="X8">
            <v>0</v>
          </cell>
          <cell r="Y8">
            <v>321523742.06</v>
          </cell>
          <cell r="Z8">
            <v>50441435.869999997</v>
          </cell>
          <cell r="AA8">
            <v>44849590.82</v>
          </cell>
          <cell r="AB8">
            <v>1472964897.79</v>
          </cell>
          <cell r="AC8">
            <v>1583586024.23</v>
          </cell>
          <cell r="AD8">
            <v>0</v>
          </cell>
          <cell r="AE8">
            <v>0</v>
          </cell>
        </row>
      </sheetData>
      <sheetData sheetId="2">
        <row r="8">
          <cell r="B8">
            <v>64201028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stments (2)"/>
      <sheetName val="Sub.Dev."/>
      <sheetName val="Traffic"/>
      <sheetName val="#REF"/>
      <sheetName val="Master"/>
      <sheetName val="TB"/>
      <sheetName val="General_assumptions"/>
      <sheetName val="AlbPrint"/>
      <sheetName val="FAR '04"/>
      <sheetName val="Idx"/>
      <sheetName val="SIG_LANGUE"/>
      <sheetName val="Piper Heidsieck"/>
      <sheetName val="Loss"/>
      <sheetName val="Data"/>
      <sheetName val="XLR_NoRangeSheet"/>
      <sheetName val="investments_(2)"/>
      <sheetName val="Sub_Dev_"/>
      <sheetName val="FAR_'04"/>
      <sheetName val="Piper_Heidsieck"/>
      <sheetName val="assumptions"/>
      <sheetName val="General info"/>
      <sheetName val="tB_01"/>
      <sheetName val="tb_02"/>
      <sheetName val="ID"/>
      <sheetName val="ebit"/>
      <sheetName val="param"/>
      <sheetName val="investments_(2)1"/>
      <sheetName val="Sub_Dev_1"/>
      <sheetName val="FAR_'041"/>
      <sheetName val="Piper_Heidsieck1"/>
      <sheetName val="Options"/>
    </sheetNames>
    <sheetDataSet>
      <sheetData sheetId="0"/>
      <sheetData sheetId="1"/>
      <sheetData sheetId="2">
        <row r="31">
          <cell r="F31">
            <v>130</v>
          </cell>
        </row>
        <row r="45">
          <cell r="D45">
            <v>225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s"/>
      <sheetName val="crude"/>
      <sheetName val="coal"/>
      <sheetName val="total"/>
      <sheetName val="chart data"/>
      <sheetName val="Chart1"/>
      <sheetName val="ROOUT95"/>
      <sheetName val="Rom_print"/>
      <sheetName val="Platt's TOE"/>
      <sheetName val="o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L4"/>
      <sheetName val="Comp"/>
      <sheetName val="TB"/>
      <sheetName val="Sheet1"/>
      <sheetName val="ian"/>
      <sheetName val="iul"/>
      <sheetName val="iun"/>
      <sheetName val="mai"/>
      <sheetName val="#REF"/>
      <sheetName val="Zarnesti"/>
      <sheetName val="General_assumptions"/>
      <sheetName val="Main"/>
      <sheetName val="Traffic"/>
      <sheetName val="FAR99"/>
      <sheetName val="COS"/>
      <sheetName val="Jan 05"/>
      <sheetName val="Struktur"/>
      <sheetName val="Salden"/>
      <sheetName val="Jan_05"/>
      <sheetName val="MIJ.99"/>
      <sheetName val="ISSUE一覧"/>
      <sheetName val="Jan_051"/>
      <sheetName val="MIJ_99"/>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Свод"/>
      <sheetName val="ОС RUS - ДВИЖЕНИЕ_Data"/>
      <sheetName val="Группы ОС"/>
      <sheetName val="ОС RUS - ДВИЖЕНИЕ"/>
      <sheetName val="КВ RUS - ДВИЖЕНИЕ_Data"/>
      <sheetName val="ОС GAAP NGW - ДВИЖЕНИЕ_Data"/>
      <sheetName val="ОС GAAP - ДВИЖЕНИЕ"/>
      <sheetName val="КВ GAAP - ДВИЖЕНИЕ_Data"/>
      <sheetName val="ОС GAAP - ДВИЖЕНИЕ_Data"/>
      <sheetName val="ОС GAAP NGW - ДВИЖЕНИЕ"/>
      <sheetName val="КВ RUS - ДВИЖЕНИЕ"/>
      <sheetName val="КВ GAAP NGW - ДВИЖЕНИЕ_Data"/>
      <sheetName val="КВ GAAP - ДВИЖЕНИЕ"/>
      <sheetName val="КВ GAAP NGW - ДВИЖЕНИЕ"/>
      <sheetName val="XLR_NoRangeSheet"/>
      <sheetName val="MASTER"/>
      <sheetName val="Data"/>
      <sheetName val="Salden"/>
      <sheetName val="HypVars"/>
      <sheetName val="UNIT LEVEL"/>
      <sheetName val="AlbPrint"/>
      <sheetName val="DIL4"/>
      <sheetName val="Funds"/>
      <sheetName val="Xrates"/>
      <sheetName val="PGP"/>
      <sheetName val="SIG_LANGUE"/>
      <sheetName val="ОС_RUS_-_ДВИЖЕНИЕ_Data"/>
      <sheetName val="Группы_ОС"/>
      <sheetName val="ОС_RUS_-_ДВИЖЕНИЕ"/>
      <sheetName val="КВ_RUS_-_ДВИЖЕНИЕ_Data"/>
      <sheetName val="ОС_GAAP_NGW_-_ДВИЖЕНИЕ_Data"/>
      <sheetName val="ОС_GAAP_-_ДВИЖЕНИЕ"/>
      <sheetName val="КВ_GAAP_-_ДВИЖЕНИЕ_Data"/>
      <sheetName val="ОС_GAAP_-_ДВИЖЕНИЕ_Data"/>
      <sheetName val="ОС_GAAP_NGW_-_ДВИЖЕНИЕ"/>
      <sheetName val="КВ_RUS_-_ДВИЖЕНИЕ"/>
      <sheetName val="КВ_GAAP_NGW_-_ДВИЖЕНИЕ_Data"/>
      <sheetName val="КВ_GAAP_-_ДВИЖЕНИЕ"/>
      <sheetName val="КВ_GAAP_NGW_-_ДВИЖЕНИЕ"/>
      <sheetName val="UNIT_LEVEL"/>
      <sheetName val="ОС_RUS_-_ДВИЖЕНИЕ_Data1"/>
      <sheetName val="Группы_ОС1"/>
      <sheetName val="ОС_RUS_-_ДВИЖЕНИЕ1"/>
      <sheetName val="КВ_RUS_-_ДВИЖЕНИЕ_Data1"/>
      <sheetName val="ОС_GAAP_NGW_-_ДВИЖЕНИЕ_Data1"/>
      <sheetName val="ОС_GAAP_-_ДВИЖЕНИЕ1"/>
      <sheetName val="КВ_GAAP_-_ДВИЖЕНИЕ_Data1"/>
      <sheetName val="ОС_GAAP_-_ДВИЖЕНИЕ_Data1"/>
      <sheetName val="ОС_GAAP_NGW_-_ДВИЖЕНИЕ1"/>
      <sheetName val="КВ_RUS_-_ДВИЖЕНИЕ1"/>
      <sheetName val="КВ_GAAP_NGW_-_ДВИЖЕНИЕ_Data1"/>
      <sheetName val="КВ_GAAP_-_ДВИЖЕНИЕ1"/>
      <sheetName val="КВ_GAAP_NGW_-_ДВИЖЕНИЕ1"/>
      <sheetName val="UNIT_LEVEL1"/>
      <sheetName val="ОС_RUS_-_ДВИЖЕНИЕ_Data2"/>
      <sheetName val="Группы_ОС2"/>
      <sheetName val="ОС_RUS_-_ДВИЖЕНИЕ2"/>
      <sheetName val="КВ_RUS_-_ДВИЖЕНИЕ_Data2"/>
      <sheetName val="ОС_GAAP_NGW_-_ДВИЖЕНИЕ_Data2"/>
      <sheetName val="ОС_GAAP_-_ДВИЖЕНИЕ2"/>
      <sheetName val="КВ_GAAP_-_ДВИЖЕНИЕ_Data2"/>
      <sheetName val="ОС_GAAP_-_ДВИЖЕНИЕ_Data2"/>
      <sheetName val="ОС_GAAP_NGW_-_ДВИЖЕНИЕ2"/>
      <sheetName val="КВ_RUS_-_ДВИЖЕНИЕ2"/>
      <sheetName val="КВ_GAAP_NGW_-_ДВИЖЕНИЕ_Data2"/>
      <sheetName val="КВ_GAAP_-_ДВИЖЕНИЕ2"/>
      <sheetName val="КВ_GAAP_NGW_-_ДВИЖЕНИЕ2"/>
      <sheetName val="UNIT_LEVEL2"/>
      <sheetName val="ОС_RUS_-_ДВИЖЕНИЕ_Data3"/>
      <sheetName val="Группы_ОС3"/>
      <sheetName val="ОС_RUS_-_ДВИЖЕНИЕ3"/>
      <sheetName val="КВ_RUS_-_ДВИЖЕНИЕ_Data3"/>
      <sheetName val="ОС_GAAP_NGW_-_ДВИЖЕНИЕ_Data3"/>
      <sheetName val="ОС_GAAP_-_ДВИЖЕНИЕ3"/>
      <sheetName val="КВ_GAAP_-_ДВИЖЕНИЕ_Data3"/>
      <sheetName val="ОС_GAAP_-_ДВИЖЕНИЕ_Data3"/>
      <sheetName val="ОС_GAAP_NGW_-_ДВИЖЕНИЕ3"/>
      <sheetName val="КВ_RUS_-_ДВИЖЕНИЕ3"/>
      <sheetName val="КВ_GAAP_NGW_-_ДВИЖЕНИЕ_Data3"/>
      <sheetName val="КВ_GAAP_-_ДВИЖЕНИЕ3"/>
      <sheetName val="КВ_GAAP_NGW_-_ДВИЖЕНИЕ3"/>
      <sheetName val="UNIT_LEVEL3"/>
      <sheetName val="Period 1"/>
      <sheetName val="ОС_RUS_-_ДВИЖЕНИЕ_Data4"/>
      <sheetName val="Группы_ОС4"/>
      <sheetName val="ОС_RUS_-_ДВИЖЕНИЕ4"/>
      <sheetName val="КВ_RUS_-_ДВИЖЕНИЕ_Data4"/>
      <sheetName val="ОС_GAAP_NGW_-_ДВИЖЕНИЕ_Data4"/>
      <sheetName val="ОС_GAAP_-_ДВИЖЕНИЕ4"/>
      <sheetName val="КВ_GAAP_-_ДВИЖЕНИЕ_Data4"/>
      <sheetName val="ОС_GAAP_-_ДВИЖЕНИЕ_Data4"/>
      <sheetName val="ОС_GAAP_NGW_-_ДВИЖЕНИЕ4"/>
      <sheetName val="КВ_RUS_-_ДВИЖЕНИЕ4"/>
      <sheetName val="КВ_GAAP_NGW_-_ДВИЖЕНИЕ_Data4"/>
      <sheetName val="КВ_GAAP_-_ДВИЖЕНИЕ4"/>
      <sheetName val="КВ_GAAP_NGW_-_ДВИЖЕНИЕ4"/>
      <sheetName val="UNIT_LEVEL4"/>
      <sheetName val="Summary"/>
      <sheetName val="f"/>
      <sheetName val="ОС_RUS_-_ДВИЖЕНИЕ_Data5"/>
      <sheetName val="Группы_ОС5"/>
      <sheetName val="ОС_RUS_-_ДВИЖЕНИЕ5"/>
      <sheetName val="КВ_RUS_-_ДВИЖЕНИЕ_Data5"/>
      <sheetName val="ОС_GAAP_NGW_-_ДВИЖЕНИЕ_Data5"/>
      <sheetName val="ОС_GAAP_-_ДВИЖЕНИЕ5"/>
      <sheetName val="КВ_GAAP_-_ДВИЖЕНИЕ_Data5"/>
      <sheetName val="ОС_GAAP_-_ДВИЖЕНИЕ_Data5"/>
      <sheetName val="ОС_GAAP_NGW_-_ДВИЖЕНИЕ5"/>
      <sheetName val="КВ_RUS_-_ДВИЖЕНИЕ5"/>
      <sheetName val="КВ_GAAP_NGW_-_ДВИЖЕНИЕ_Data5"/>
      <sheetName val="КВ_GAAP_-_ДВИЖЕНИЕ5"/>
      <sheetName val="КВ_GAAP_NGW_-_ДВИЖЕНИЕ5"/>
      <sheetName val="UNIT_LEVEL5"/>
      <sheetName val="Period_1"/>
      <sheetName val="2007"/>
      <sheetName val="KONSOLIDE"/>
      <sheetName val="input"/>
      <sheetName val="Comps"/>
      <sheetName val="7.materiale auxiliare "/>
      <sheetName val="materiale tehnologice"/>
      <sheetName val="23.Production_Sales"/>
      <sheetName val="8.spare_parts"/>
      <sheetName val="fte"/>
      <sheetName val="Cladiri"/>
      <sheetName val="Supplier"/>
      <sheetName val="title"/>
      <sheetName val="ОС_RUS_-_ДВИЖЕНИЕ_Data6"/>
      <sheetName val="Группы_ОС6"/>
      <sheetName val="ОС_RUS_-_ДВИЖЕНИЕ6"/>
      <sheetName val="КВ_RUS_-_ДВИЖЕНИЕ_Data6"/>
      <sheetName val="ОС_GAAP_NGW_-_ДВИЖЕНИЕ_Data6"/>
      <sheetName val="ОС_GAAP_-_ДВИЖЕНИЕ6"/>
      <sheetName val="КВ_GAAP_-_ДВИЖЕНИЕ_Data6"/>
      <sheetName val="ОС_GAAP_-_ДВИЖЕНИЕ_Data6"/>
      <sheetName val="ОС_GAAP_NGW_-_ДВИЖЕНИЕ6"/>
      <sheetName val="КВ_RUS_-_ДВИЖЕНИЕ6"/>
      <sheetName val="КВ_GAAP_NGW_-_ДВИЖЕНИЕ_Data6"/>
      <sheetName val="КВ_GAAP_-_ДВИЖЕНИЕ6"/>
      <sheetName val="КВ_GAAP_NGW_-_ДВИЖЕНИЕ6"/>
      <sheetName val="UNIT_LEVEL6"/>
      <sheetName val="ОС_RUS_-_ДВИЖЕНИЕ_Data7"/>
      <sheetName val="Группы_ОС7"/>
      <sheetName val="ОС_RUS_-_ДВИЖЕНИЕ7"/>
      <sheetName val="КВ_RUS_-_ДВИЖЕНИЕ_Data7"/>
      <sheetName val="ОС_GAAP_NGW_-_ДВИЖЕНИЕ_Data7"/>
      <sheetName val="ОС_GAAP_-_ДВИЖЕНИЕ7"/>
      <sheetName val="КВ_GAAP_-_ДВИЖЕНИЕ_Data7"/>
      <sheetName val="ОС_GAAP_-_ДВИЖЕНИЕ_Data7"/>
      <sheetName val="ОС_GAAP_NGW_-_ДВИЖЕНИЕ7"/>
      <sheetName val="КВ_RUS_-_ДВИЖЕНИЕ7"/>
      <sheetName val="КВ_GAAP_NGW_-_ДВИЖЕНИЕ_Data7"/>
      <sheetName val="КВ_GAAP_-_ДВИЖЕНИЕ7"/>
      <sheetName val="КВ_GAAP_NGW_-_ДВИЖЕНИЕ7"/>
      <sheetName val="UNIT_LEVEL7"/>
      <sheetName val="ОС_RUS_-_ДВИЖЕНИЕ_Data8"/>
      <sheetName val="Группы_ОС8"/>
      <sheetName val="ОС_RUS_-_ДВИЖЕНИЕ8"/>
      <sheetName val="КВ_RUS_-_ДВИЖЕНИЕ_Data8"/>
      <sheetName val="ОС_GAAP_NGW_-_ДВИЖЕНИЕ_Data8"/>
      <sheetName val="ОС_GAAP_-_ДВИЖЕНИЕ8"/>
      <sheetName val="КВ_GAAP_-_ДВИЖЕНИЕ_Data8"/>
      <sheetName val="ОС_GAAP_-_ДВИЖЕНИЕ_Data8"/>
      <sheetName val="ОС_GAAP_NGW_-_ДВИЖЕНИЕ8"/>
      <sheetName val="КВ_RUS_-_ДВИЖЕНИЕ8"/>
      <sheetName val="КВ_GAAP_NGW_-_ДВИЖЕНИЕ_Data8"/>
      <sheetName val="КВ_GAAP_-_ДВИЖЕНИЕ8"/>
      <sheetName val="КВ_GAAP_NGW_-_ДВИЖЕНИЕ8"/>
      <sheetName val="UNIT_LEVEL8"/>
      <sheetName val="Period_11"/>
      <sheetName val="GLOSAR"/>
      <sheetName val="ОС_RUS_-_ДВИЖЕНИЕ_Data9"/>
      <sheetName val="Группы_ОС9"/>
      <sheetName val="ОС_RUS_-_ДВИЖЕНИЕ9"/>
      <sheetName val="КВ_RUS_-_ДВИЖЕНИЕ_Data9"/>
      <sheetName val="ОС_GAAP_NGW_-_ДВИЖЕНИЕ_Data9"/>
      <sheetName val="ОС_GAAP_-_ДВИЖЕНИЕ9"/>
      <sheetName val="КВ_GAAP_-_ДВИЖЕНИЕ_Data9"/>
      <sheetName val="ОС_GAAP_-_ДВИЖЕНИЕ_Data9"/>
      <sheetName val="ОС_GAAP_NGW_-_ДВИЖЕНИЕ9"/>
      <sheetName val="КВ_RUS_-_ДВИЖЕНИЕ9"/>
      <sheetName val="КВ_GAAP_NGW_-_ДВИЖЕНИЕ_Data9"/>
      <sheetName val="КВ_GAAP_-_ДВИЖЕНИЕ9"/>
      <sheetName val="КВ_GAAP_NGW_-_ДВИЖЕНИЕ9"/>
      <sheetName val="UNIT_LEVEL9"/>
      <sheetName val="7_materiale_auxiliare_"/>
      <sheetName val="materiale_tehnologice"/>
      <sheetName val="23_Production_Sales"/>
      <sheetName val="8_spare_p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0">
          <cell r="G10">
            <v>0</v>
          </cell>
        </row>
        <row r="11">
          <cell r="M11">
            <v>-19532764.43</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dex"/>
      <sheetName val="01"/>
      <sheetName val="02"/>
      <sheetName val="03a"/>
      <sheetName val="03b"/>
      <sheetName val="04a"/>
      <sheetName val="04b"/>
      <sheetName val="04c"/>
      <sheetName val="05"/>
      <sheetName val="06"/>
      <sheetName val="07"/>
      <sheetName val="08"/>
      <sheetName val="09"/>
      <sheetName val="10"/>
      <sheetName val="11"/>
      <sheetName val="12"/>
      <sheetName val="13"/>
      <sheetName val="14"/>
      <sheetName val="AlbPrint"/>
      <sheetName val="DIL4"/>
      <sheetName val="Salden"/>
      <sheetName val="F"/>
      <sheetName val="MOD 99"/>
      <sheetName val="DIF REEF 99"/>
      <sheetName val="Setup"/>
      <sheetName val="Inflated investments"/>
      <sheetName val="Calculation detailed beet"/>
      <sheetName val="Trans Sum"/>
      <sheetName val="XLR_NoRangeSheet"/>
      <sheetName val="Master"/>
      <sheetName val="MOD_99"/>
      <sheetName val="DIF_REEF_99"/>
      <sheetName val="Beverage Volume"/>
      <sheetName val="info"/>
      <sheetName val="2007"/>
      <sheetName val="MOD_991"/>
      <sheetName val="DIF_REEF_991"/>
      <sheetName val="Inflated_investments"/>
      <sheetName val="Calculation_detailed_beet"/>
      <sheetName val="Trans_Sum"/>
      <sheetName val="Beverage_Volume"/>
    </sheetNames>
    <sheetDataSet>
      <sheetData sheetId="0"/>
      <sheetData sheetId="1" refreshError="1"/>
      <sheetData sheetId="2">
        <row r="2">
          <cell r="B2" t="str">
            <v>3.2.120.4.01</v>
          </cell>
        </row>
      </sheetData>
      <sheetData sheetId="3">
        <row r="2">
          <cell r="B2" t="str">
            <v>3.2.120.4.02</v>
          </cell>
        </row>
      </sheetData>
      <sheetData sheetId="4">
        <row r="2">
          <cell r="B2" t="str">
            <v>3.2.120.4.03a</v>
          </cell>
        </row>
      </sheetData>
      <sheetData sheetId="5">
        <row r="2">
          <cell r="B2" t="str">
            <v>3.2.120.4.03b</v>
          </cell>
        </row>
      </sheetData>
      <sheetData sheetId="6">
        <row r="2">
          <cell r="B2" t="str">
            <v>3.2.120.4.04a</v>
          </cell>
        </row>
      </sheetData>
      <sheetData sheetId="7">
        <row r="2">
          <cell r="B2" t="str">
            <v>3.2.120.4.04b</v>
          </cell>
        </row>
      </sheetData>
      <sheetData sheetId="8">
        <row r="2">
          <cell r="B2" t="str">
            <v>3.2.120.4.04c</v>
          </cell>
        </row>
      </sheetData>
      <sheetData sheetId="9">
        <row r="2">
          <cell r="B2" t="str">
            <v>3.2.120.4.05</v>
          </cell>
        </row>
      </sheetData>
      <sheetData sheetId="10">
        <row r="2">
          <cell r="B2" t="str">
            <v>3.2.120.4.06</v>
          </cell>
        </row>
      </sheetData>
      <sheetData sheetId="11">
        <row r="2">
          <cell r="B2" t="str">
            <v>3.2.120.4.07</v>
          </cell>
        </row>
      </sheetData>
      <sheetData sheetId="12">
        <row r="2">
          <cell r="B2" t="str">
            <v>3.2.120.4.08</v>
          </cell>
        </row>
      </sheetData>
      <sheetData sheetId="13">
        <row r="2">
          <cell r="B2" t="str">
            <v>3.2.120.4.09</v>
          </cell>
        </row>
      </sheetData>
      <sheetData sheetId="14">
        <row r="2">
          <cell r="B2" t="str">
            <v>3.2.120.4.10</v>
          </cell>
        </row>
      </sheetData>
      <sheetData sheetId="15">
        <row r="2">
          <cell r="B2" t="str">
            <v>3.2.120.4.11</v>
          </cell>
        </row>
      </sheetData>
      <sheetData sheetId="16">
        <row r="2">
          <cell r="B2" t="str">
            <v>3.2.120.4.12</v>
          </cell>
        </row>
      </sheetData>
      <sheetData sheetId="17">
        <row r="2">
          <cell r="B2" t="str">
            <v>3.2.120.4.13</v>
          </cell>
        </row>
      </sheetData>
      <sheetData sheetId="18">
        <row r="2">
          <cell r="B2" t="str">
            <v>3.2.120.4.14</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sheetData sheetId="39"/>
      <sheetData sheetId="40"/>
      <sheetData sheetId="4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BAL96"/>
      <sheetName val="Alebal96"/>
      <sheetName val="gas"/>
      <sheetName val="crude"/>
      <sheetName val="coal"/>
      <sheetName val="total"/>
      <sheetName val="chart data"/>
      <sheetName val="CroatSim"/>
      <sheetName val="print"/>
      <sheetName val="Platt's TOE"/>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Ф11.3"/>
      <sheetName val="XLR_NoRangeSheet"/>
      <sheetName val="Salden"/>
      <sheetName val="Data"/>
      <sheetName val="Period 1"/>
      <sheetName val="6355"/>
      <sheetName val="Форма 11.3 за 9 мес. 2004 г."/>
      <sheetName val="GuV"/>
      <sheetName val="Deva"/>
      <sheetName val="Oseas Off con"/>
      <sheetName val="CroatSim"/>
      <sheetName val="Nota 1_E"/>
      <sheetName val="intrari"/>
      <sheetName val="ROCE"/>
      <sheetName val="Cover"/>
      <sheetName val="Traffic"/>
      <sheetName val="Ф11_3"/>
      <sheetName val="Форма_11_3_за_9_мес__2004_г_"/>
      <sheetName val="Ф11_31"/>
      <sheetName val="Форма_11_3_за_9_мес__2004_г_1"/>
      <sheetName val="Ф11_32"/>
      <sheetName val="Форма_11_3_за_9_мес__2004_г_2"/>
      <sheetName val="Ф11_33"/>
      <sheetName val="Форма_11_3_за_9_мес__2004_г_3"/>
      <sheetName val="Oseas_Off_con"/>
      <sheetName val="Period_1"/>
      <sheetName val="Nota_1_E"/>
      <sheetName val="Ф11_34"/>
      <sheetName val="Форма_11_3_за_9_мес__2004_г_4"/>
      <sheetName val=".investments list"/>
      <sheetName val="Movement Krol"/>
      <sheetName val="Ф11_35"/>
      <sheetName val="Форма_11_3_за_9_мес__2004_г_5"/>
      <sheetName val="Period_11"/>
      <sheetName val="Oseas_Off_con1"/>
      <sheetName val="Nota_1_E1"/>
      <sheetName val="Setup"/>
      <sheetName val="8.spare_parts"/>
      <sheetName val="23.production_sales"/>
      <sheetName val="production"/>
      <sheetName val="Selling Expenses"/>
      <sheetName val="margin"/>
      <sheetName val="Feuil3"/>
      <sheetName val="WACC Analysis"/>
      <sheetName val="Sheet4"/>
      <sheetName val="162.01"/>
      <sheetName val="162.02"/>
      <sheetName val="162.03"/>
      <sheetName val="162.04"/>
      <sheetName val="162.05"/>
      <sheetName val="162.06"/>
      <sheetName val="162.07"/>
      <sheetName val="162.08"/>
      <sheetName val="162.09"/>
      <sheetName val="162_01"/>
      <sheetName val="162_02"/>
      <sheetName val="162_03"/>
      <sheetName val="162_04"/>
      <sheetName val="162_05"/>
      <sheetName val="162_06"/>
      <sheetName val="162_07"/>
      <sheetName val="162_08"/>
      <sheetName val="162_09"/>
      <sheetName val="162_011"/>
      <sheetName val="162_021"/>
      <sheetName val="162_031"/>
      <sheetName val="162_041"/>
      <sheetName val="162_051"/>
      <sheetName val="162_061"/>
      <sheetName val="162_071"/>
      <sheetName val="162_081"/>
      <sheetName val="162_091"/>
      <sheetName val="162_012"/>
      <sheetName val="162_022"/>
      <sheetName val="162_032"/>
      <sheetName val="162_042"/>
      <sheetName val="162_052"/>
      <sheetName val="162_062"/>
      <sheetName val="162_072"/>
      <sheetName val="162_082"/>
      <sheetName val="162_092"/>
      <sheetName val="Ф11_36"/>
      <sheetName val="Форма_11_3_за_9_мес__2004_г_6"/>
      <sheetName val="162_013"/>
      <sheetName val="162_023"/>
      <sheetName val="162_033"/>
      <sheetName val="162_043"/>
      <sheetName val="162_053"/>
      <sheetName val="162_063"/>
      <sheetName val="162_073"/>
      <sheetName val="162_083"/>
      <sheetName val="162_093"/>
      <sheetName val="Ф11_37"/>
      <sheetName val="Форма_11_3_за_9_мес__2004_г_7"/>
      <sheetName val="162_014"/>
      <sheetName val="162_024"/>
      <sheetName val="162_034"/>
      <sheetName val="162_044"/>
      <sheetName val="162_054"/>
      <sheetName val="162_064"/>
      <sheetName val="162_074"/>
      <sheetName val="162_084"/>
      <sheetName val="162_094"/>
      <sheetName val="Ф11_38"/>
      <sheetName val="Форма_11_3_за_9_мес__2004_г_8"/>
      <sheetName val="Oseas_Off_con2"/>
      <sheetName val="Period_12"/>
      <sheetName val="Nota_1_E2"/>
      <sheetName val="_investments_list"/>
      <sheetName val="Movement_Krol"/>
      <sheetName val="АНАЛИТ"/>
      <sheetName val="40.1(имущество)"/>
      <sheetName val="40.3(имущество)"/>
      <sheetName val="40.4(имущество)"/>
      <sheetName val="40.5(имущество)"/>
      <sheetName val="40.6(имущество)"/>
      <sheetName val="Cover &amp; Parameters"/>
      <sheetName val="40.2(имущество)"/>
      <sheetName val="ПК"/>
      <sheetName val="Продажи реальные и прогноз 20 л"/>
      <sheetName val="Исх данные"/>
      <sheetName val="Параметры"/>
      <sheetName val="импортеры99"/>
      <sheetName val="импортеры96"/>
      <sheetName val="импортеры97"/>
      <sheetName val="1"/>
      <sheetName val="BD_60"/>
      <sheetName val="BD_62"/>
      <sheetName val="BD_76"/>
      <sheetName val="FA"/>
      <sheetName val="LTI_MOV"/>
      <sheetName val="INTANG"/>
      <sheetName val="Допущения"/>
      <sheetName val="DEI"/>
      <sheetName val="Система"/>
      <sheetName val="2"/>
      <sheetName val="3"/>
      <sheetName val="5.1"/>
      <sheetName val="5.1.1"/>
      <sheetName val="5.2"/>
      <sheetName val="Ф 5.2.1 ТДМ"/>
      <sheetName val="5.3"/>
      <sheetName val="Ф5.4A"/>
      <sheetName val="Ф5.4А ТДМ"/>
      <sheetName val="Ф5.4А ЧМК"/>
      <sheetName val="Ф5.4А Спецсталь"/>
      <sheetName val="Ф5.4А Касли"/>
      <sheetName val="Ф5.4А УралКуз"/>
      <sheetName val="Ф5.4А Мечел-Центр ЧОП"/>
      <sheetName val="Ф5.4А Мечел-Сервис"/>
      <sheetName val="Ф5.4А Мечел-Энерго"/>
      <sheetName val="Ф5.4А Мечел ОАО"/>
      <sheetName val="Ф5.4А Мечел-Материалы"/>
      <sheetName val="Ф5.4А Финвест"/>
      <sheetName val="Ф5.4А "/>
      <sheetName val="Лист1"/>
      <sheetName val="Ф5.4В МИХ"/>
      <sheetName val="5.4A Мечел-Финансы"/>
      <sheetName val="5.4A"/>
      <sheetName val="i2"/>
      <sheetName val="A5 SAD turn around affect"/>
      <sheetName val="ф сплавы"/>
      <sheetName val="MACRO"/>
      <sheetName val="Rates"/>
      <sheetName val="Data USA Cdn$"/>
      <sheetName val="Data USA US$"/>
      <sheetName val="ЮжКузбас"/>
      <sheetName val="Data USA Adj US$"/>
      <sheetName val="кварталы"/>
      <sheetName val="Вып.П.П."/>
      <sheetName val="База"/>
      <sheetName val="полугодие"/>
      <sheetName val="#REF"/>
      <sheetName val="A5.1 SAD list 31_12_01"/>
      <sheetName val="Info"/>
      <sheetName val="список_процессов"/>
      <sheetName val="XRates"/>
      <sheetName val="Фин план"/>
      <sheetName val="год"/>
      <sheetName val="payments"/>
      <sheetName val="Ref"/>
      <sheetName val="Ф11_39"/>
      <sheetName val="Форма_11_3_за_9_мес__2004_г_9"/>
      <sheetName val="8_spare_parts"/>
      <sheetName val="23_production_sales"/>
      <sheetName val="Selling_Expenses"/>
      <sheetName val="162_015"/>
      <sheetName val="162_025"/>
      <sheetName val="162_035"/>
      <sheetName val="162_045"/>
      <sheetName val="162_055"/>
      <sheetName val="162_065"/>
      <sheetName val="162_075"/>
      <sheetName val="162_085"/>
      <sheetName val="162_095"/>
    </sheetNames>
    <sheetDataSet>
      <sheetData sheetId="0" refreshError="1"/>
      <sheetData sheetId="1" refreshError="1">
        <row r="6">
          <cell r="F6">
            <v>37987</v>
          </cell>
          <cell r="G6">
            <v>38260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6">
          <cell r="F6"/>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Covenants"/>
      <sheetName val="Montana BS 1"/>
      <sheetName val="Montana BS 2"/>
      <sheetName val="Montana IS"/>
      <sheetName val="Com IS"/>
      <sheetName val="Montana CF"/>
      <sheetName val="Com OH"/>
      <sheetName val="Com BS"/>
      <sheetName val="Montana BS 1 mapping"/>
      <sheetName val="Com Accruals"/>
      <sheetName val="Deferred Tax Impact"/>
      <sheetName val="Com S&amp;U"/>
      <sheetName val="Com CWIP"/>
      <sheetName val="Com Interest"/>
      <sheetName val="Facility A"/>
      <sheetName val="LP IS"/>
      <sheetName val="LP OH"/>
      <sheetName val="LP Inv"/>
      <sheetName val="HP IS"/>
      <sheetName val="HP OH"/>
      <sheetName val="HP Inv"/>
      <sheetName val="Plate IS"/>
      <sheetName val="Plate OH"/>
      <sheetName val="Headcount"/>
      <sheetName val="LP - Labor Sum"/>
      <sheetName val="G&amp;A - Summary"/>
      <sheetName val="PS - Summary"/>
      <sheetName val="Labor - Anaheim"/>
      <sheetName val="Labor - Canton SIE"/>
      <sheetName val="Labor - HP"/>
      <sheetName val="Labor - Wichita"/>
      <sheetName val="Labor Notes"/>
      <sheetName val="G&amp;A - Exempt"/>
      <sheetName val="G&amp;A - Non-Exempt"/>
      <sheetName val="PS - Exempt"/>
      <sheetName val="PS - Non-Exempt"/>
      <sheetName val="Payroll Taxes"/>
      <sheetName val="Vacation Wages"/>
      <sheetName val="Worker Comp"/>
      <sheetName val="Com - Consultants"/>
      <sheetName val="Com - Ins. - Group"/>
      <sheetName val="Com Ins. - Gen"/>
      <sheetName val="To Do"/>
      <sheetName val="Plate Inv"/>
      <sheetName val="Sales"/>
      <sheetName val="Depr &amp; Amort- Book"/>
      <sheetName val="Restricted Shares Valuation"/>
      <sheetName val="2007 YE Sales"/>
      <sheetName val="07 - 11 Fin Sum"/>
      <sheetName val="GEP IS"/>
      <sheetName val="GEP BS"/>
      <sheetName val="Com AR Other"/>
      <sheetName val="Stats"/>
      <sheetName val="Chart Data"/>
      <sheetName val="7.2.1 Growth in Net Sales"/>
      <sheetName val="7.2.2 Growth in Profits"/>
      <sheetName val="7.2.3 Dividends &amp; Home Office"/>
      <sheetName val="7.2.4 Return on Avg Cap Chart"/>
      <sheetName val="7.2.5 Debt to Equity Chart"/>
      <sheetName val="GEP BS Budget Comparison"/>
      <sheetName val="GEP BS Actual Comparison"/>
      <sheetName val="GEP IS Budget Comparison"/>
      <sheetName val="GEP IS Actual Comparison"/>
      <sheetName val="MTC Loan &amp; Dividends"/>
      <sheetName val="Plate - Labor"/>
      <sheetName val="Utilities"/>
      <sheetName val="Employee Benefits"/>
      <sheetName val="Discounts"/>
      <sheetName val="Com Bonus"/>
      <sheetName val="R&amp;D"/>
      <sheetName val="Off Life"/>
      <sheetName val="LP - Rent Exp"/>
      <sheetName val="LP Other Income"/>
      <sheetName val="Com Prepaids"/>
      <sheetName val="Com Other Assets"/>
      <sheetName val="Swiss E"/>
      <sheetName val="Swiss B"/>
      <sheetName val="Swiss KFR"/>
      <sheetName val="Swiss W"/>
      <sheetName val="Cost %'s"/>
      <sheetName val="Fixed Cost"/>
      <sheetName val="Hist Data"/>
      <sheetName val="Ytd Actual"/>
      <sheetName val="07 Forecast Sum"/>
      <sheetName val="Hist Fin Sum"/>
      <sheetName val="Restat Long Term Assets"/>
      <sheetName val="XLR_NoRangeSheet"/>
      <sheetName val="BSLA"/>
      <sheetName val="xxxx"/>
      <sheetName val="Traffic"/>
      <sheetName val="Montana_BS_1"/>
      <sheetName val="Montana_BS_2"/>
      <sheetName val="Montana_IS"/>
      <sheetName val="Com_IS"/>
      <sheetName val="Montana_CF"/>
      <sheetName val="Com_OH"/>
      <sheetName val="Com_BS"/>
      <sheetName val="Montana_BS_1_mapping"/>
      <sheetName val="Com_Accruals"/>
      <sheetName val="Deferred_Tax_Impact"/>
      <sheetName val="Com_S&amp;U"/>
      <sheetName val="Com_CWIP"/>
      <sheetName val="Com_Interest"/>
      <sheetName val="Facility_A"/>
      <sheetName val="LP_IS"/>
      <sheetName val="LP_OH"/>
      <sheetName val="LP_Inv"/>
      <sheetName val="HP_IS"/>
      <sheetName val="HP_OH"/>
      <sheetName val="HP_Inv"/>
      <sheetName val="Plate_IS"/>
      <sheetName val="Plate_OH"/>
      <sheetName val="LP_-_Labor_Sum"/>
      <sheetName val="G&amp;A_-_Summary"/>
      <sheetName val="PS_-_Summary"/>
      <sheetName val="Labor_-_Anaheim"/>
      <sheetName val="Labor_-_Canton_SIE"/>
      <sheetName val="Labor_-_HP"/>
      <sheetName val="Labor_-_Wichita"/>
      <sheetName val="Labor_Notes"/>
      <sheetName val="G&amp;A_-_Exempt"/>
      <sheetName val="G&amp;A_-_Non-Exempt"/>
      <sheetName val="PS_-_Exempt"/>
      <sheetName val="PS_-_Non-Exempt"/>
      <sheetName val="Payroll_Taxes"/>
      <sheetName val="Vacation_Wages"/>
      <sheetName val="Worker_Comp"/>
      <sheetName val="Com_-_Consultants"/>
      <sheetName val="Com_-_Ins__-_Group"/>
      <sheetName val="Com_Ins__-_Gen"/>
      <sheetName val="To_Do"/>
      <sheetName val="Plate_Inv"/>
      <sheetName val="Depr_&amp;_Amort-_Book"/>
      <sheetName val="Restricted_Shares_Valuation"/>
      <sheetName val="2007_YE_Sales"/>
      <sheetName val="07_-_11_Fin_Sum"/>
      <sheetName val="GEP_IS"/>
      <sheetName val="GEP_BS"/>
      <sheetName val="Com_AR_Other"/>
      <sheetName val="Chart_Data"/>
      <sheetName val="7_2_1_Growth_in_Net_Sales"/>
      <sheetName val="7_2_2_Growth_in_Profits"/>
      <sheetName val="7_2_3_Dividends_&amp;_Home_Office"/>
      <sheetName val="7_2_4_Return_on_Avg_Cap_Chart"/>
      <sheetName val="7_2_5_Debt_to_Equity_Chart"/>
      <sheetName val="GEP_BS_Budget_Comparison"/>
      <sheetName val="GEP_BS_Actual_Comparison"/>
      <sheetName val="GEP_IS_Budget_Comparison"/>
      <sheetName val="GEP_IS_Actual_Comparison"/>
      <sheetName val="MTC_Loan_&amp;_Dividends"/>
      <sheetName val="Plate_-_Labor"/>
      <sheetName val="Employee_Benefits"/>
      <sheetName val="Com_Bonus"/>
      <sheetName val="Off_Life"/>
      <sheetName val="LP_-_Rent_Exp"/>
      <sheetName val="LP_Other_Income"/>
      <sheetName val="Com_Prepaids"/>
      <sheetName val="Com_Other_Assets"/>
      <sheetName val="Swiss_E"/>
      <sheetName val="Swiss_B"/>
      <sheetName val="Swiss_KFR"/>
      <sheetName val="Swiss_W"/>
      <sheetName val="Cost_%'s"/>
      <sheetName val="Fixed_Cost"/>
      <sheetName val="Hist_Data"/>
      <sheetName val="Ytd_Actual"/>
      <sheetName val="07_Forecast_Sum"/>
      <sheetName val="Hist_Fin_Sum"/>
      <sheetName val="Restat_Long_Term_Assets"/>
      <sheetName val="Jan 05"/>
      <sheetName val="Movement Krol"/>
      <sheetName val="CODURI"/>
      <sheetName val="Struktur"/>
      <sheetName val="Salden"/>
      <sheetName val=".TB"/>
      <sheetName val="FA register&amp;mvm for 2000"/>
      <sheetName val="lista"/>
      <sheetName val="intrari2000"/>
      <sheetName val="Cover"/>
      <sheetName val="Piper Heidsieck"/>
      <sheetName val="ABILANZ"/>
      <sheetName val="DOLAR"/>
      <sheetName val="Assumptions &amp; Results"/>
      <sheetName val="Scenario"/>
      <sheetName val="Montana_BS_11"/>
      <sheetName val="Montana_BS_21"/>
      <sheetName val="Montana_IS1"/>
      <sheetName val="Com_IS1"/>
      <sheetName val="Montana_CF1"/>
      <sheetName val="Com_OH1"/>
      <sheetName val="Com_BS1"/>
      <sheetName val="Montana_BS_1_mapping1"/>
      <sheetName val="Com_Accruals1"/>
      <sheetName val="Deferred_Tax_Impact1"/>
      <sheetName val="Com_S&amp;U1"/>
      <sheetName val="Com_CWIP1"/>
      <sheetName val="Com_Interest1"/>
      <sheetName val="Facility_A1"/>
      <sheetName val="LP_IS1"/>
      <sheetName val="LP_OH1"/>
      <sheetName val="LP_Inv1"/>
      <sheetName val="HP_IS1"/>
      <sheetName val="HP_OH1"/>
      <sheetName val="HP_Inv1"/>
      <sheetName val="Plate_IS1"/>
      <sheetName val="Plate_OH1"/>
      <sheetName val="LP_-_Labor_Sum1"/>
      <sheetName val="G&amp;A_-_Summary1"/>
      <sheetName val="PS_-_Summary1"/>
      <sheetName val="Labor_-_Anaheim1"/>
      <sheetName val="Labor_-_Canton_SIE1"/>
      <sheetName val="Labor_-_HP1"/>
      <sheetName val="Labor_-_Wichita1"/>
      <sheetName val="Labor_Notes1"/>
      <sheetName val="G&amp;A_-_Exempt1"/>
      <sheetName val="G&amp;A_-_Non-Exempt1"/>
      <sheetName val="PS_-_Exempt1"/>
      <sheetName val="PS_-_Non-Exempt1"/>
      <sheetName val="Payroll_Taxes1"/>
      <sheetName val="Vacation_Wages1"/>
      <sheetName val="Worker_Comp1"/>
      <sheetName val="Com_-_Consultants1"/>
      <sheetName val="Com_-_Ins__-_Group1"/>
      <sheetName val="Com_Ins__-_Gen1"/>
      <sheetName val="To_Do1"/>
      <sheetName val="Plate_Inv1"/>
      <sheetName val="Depr_&amp;_Amort-_Book1"/>
      <sheetName val="Restricted_Shares_Valuation1"/>
      <sheetName val="2007_YE_Sales1"/>
      <sheetName val="07_-_11_Fin_Sum1"/>
      <sheetName val="GEP_IS1"/>
      <sheetName val="GEP_BS1"/>
      <sheetName val="Com_AR_Other1"/>
      <sheetName val="Chart_Data1"/>
      <sheetName val="7_2_1_Growth_in_Net_Sales1"/>
      <sheetName val="7_2_2_Growth_in_Profits1"/>
      <sheetName val="7_2_3_Dividends_&amp;_Home_Office1"/>
      <sheetName val="7_2_4_Return_on_Avg_Cap_Chart1"/>
      <sheetName val="7_2_5_Debt_to_Equity_Chart1"/>
      <sheetName val="GEP_BS_Budget_Comparison1"/>
      <sheetName val="GEP_BS_Actual_Comparison1"/>
      <sheetName val="GEP_IS_Budget_Comparison1"/>
      <sheetName val="GEP_IS_Actual_Comparison1"/>
      <sheetName val="MTC_Loan_&amp;_Dividends1"/>
      <sheetName val="Plate_-_Labor1"/>
      <sheetName val="Employee_Benefits1"/>
      <sheetName val="Com_Bonus1"/>
      <sheetName val="Off_Life1"/>
      <sheetName val="LP_-_Rent_Exp1"/>
      <sheetName val="LP_Other_Income1"/>
      <sheetName val="Com_Prepaids1"/>
      <sheetName val="Com_Other_Assets1"/>
      <sheetName val="Swiss_E1"/>
      <sheetName val="Swiss_B1"/>
      <sheetName val="Swiss_KFR1"/>
      <sheetName val="Swiss_W1"/>
      <sheetName val="Cost_%'s1"/>
      <sheetName val="Fixed_Cost1"/>
      <sheetName val="Hist_Data1"/>
      <sheetName val="Ytd_Actual1"/>
      <sheetName val="07_Forecast_Sum1"/>
      <sheetName val="Hist_Fin_Sum1"/>
      <sheetName val="Restat_Long_Term_Assets1"/>
      <sheetName val="Jan_05"/>
      <sheetName val="Movement_Krol"/>
      <sheetName val="FA_register&amp;mvm_for_2000"/>
      <sheetName val="_TB"/>
      <sheetName val="Piper_Heidsieck"/>
      <sheetName val="Assumptions_&amp;_Results"/>
      <sheetName val="Summary"/>
      <sheetName val="расш.кальк."/>
      <sheetName val="7"/>
      <sheetName val="3"/>
      <sheetName val="9"/>
      <sheetName val="Retrieve"/>
      <sheetName val="GuV"/>
      <sheetName val="Description"/>
      <sheetName val="AlbPrint"/>
      <sheetName val="Capital"/>
      <sheetName val="Sheet1"/>
      <sheetName val="MO P&amp;L var"/>
      <sheetName val="Add drilldown on new projection"/>
      <sheetName val="Montana_BS_12"/>
      <sheetName val="Montana_BS_22"/>
      <sheetName val="Montana_IS2"/>
      <sheetName val="Com_IS2"/>
      <sheetName val="Montana_CF2"/>
      <sheetName val="Com_OH2"/>
      <sheetName val="Com_BS2"/>
      <sheetName val="Montana_BS_1_mapping2"/>
      <sheetName val="Com_Accruals2"/>
      <sheetName val="Deferred_Tax_Impact2"/>
      <sheetName val="Com_S&amp;U2"/>
      <sheetName val="Com_CWIP2"/>
      <sheetName val="Com_Interest2"/>
      <sheetName val="Facility_A2"/>
      <sheetName val="LP_IS2"/>
      <sheetName val="LP_OH2"/>
      <sheetName val="LP_Inv2"/>
      <sheetName val="HP_IS2"/>
      <sheetName val="HP_OH2"/>
      <sheetName val="HP_Inv2"/>
      <sheetName val="Plate_IS2"/>
      <sheetName val="Plate_OH2"/>
      <sheetName val="LP_-_Labor_Sum2"/>
      <sheetName val="G&amp;A_-_Summary2"/>
      <sheetName val="PS_-_Summary2"/>
      <sheetName val="Labor_-_Anaheim2"/>
      <sheetName val="Labor_-_Canton_SIE2"/>
      <sheetName val="Labor_-_HP2"/>
      <sheetName val="Labor_-_Wichita2"/>
      <sheetName val="Labor_Notes2"/>
      <sheetName val="G&amp;A_-_Exempt2"/>
      <sheetName val="G&amp;A_-_Non-Exempt2"/>
      <sheetName val="PS_-_Exempt2"/>
      <sheetName val="PS_-_Non-Exempt2"/>
      <sheetName val="Payroll_Taxes2"/>
      <sheetName val="Vacation_Wages2"/>
      <sheetName val="Worker_Comp2"/>
      <sheetName val="Com_-_Consultants2"/>
      <sheetName val="Com_-_Ins__-_Group2"/>
      <sheetName val="Com_Ins__-_Gen2"/>
      <sheetName val="To_Do2"/>
      <sheetName val="Plate_Inv2"/>
      <sheetName val="Depr_&amp;_Amort-_Book2"/>
      <sheetName val="Restricted_Shares_Valuation2"/>
      <sheetName val="2007_YE_Sales2"/>
      <sheetName val="07_-_11_Fin_Sum2"/>
      <sheetName val="GEP_IS2"/>
      <sheetName val="GEP_BS2"/>
      <sheetName val="Com_AR_Other2"/>
      <sheetName val="Chart_Data2"/>
      <sheetName val="7_2_1_Growth_in_Net_Sales2"/>
      <sheetName val="7_2_2_Growth_in_Profits2"/>
      <sheetName val="7_2_3_Dividends_&amp;_Home_Office2"/>
      <sheetName val="7_2_4_Return_on_Avg_Cap_Chart2"/>
      <sheetName val="7_2_5_Debt_to_Equity_Chart2"/>
      <sheetName val="GEP_BS_Budget_Comparison2"/>
      <sheetName val="GEP_BS_Actual_Comparison2"/>
      <sheetName val="GEP_IS_Budget_Comparison2"/>
      <sheetName val="GEP_IS_Actual_Comparison2"/>
      <sheetName val="MTC_Loan_&amp;_Dividends2"/>
      <sheetName val="Plate_-_Labor2"/>
      <sheetName val="Employee_Benefits2"/>
      <sheetName val="Com_Bonus2"/>
      <sheetName val="Off_Life2"/>
      <sheetName val="LP_-_Rent_Exp2"/>
      <sheetName val="LP_Other_Income2"/>
      <sheetName val="Com_Prepaids2"/>
      <sheetName val="Com_Other_Assets2"/>
      <sheetName val="Swiss_E2"/>
      <sheetName val="Swiss_B2"/>
      <sheetName val="Swiss_KFR2"/>
      <sheetName val="Swiss_W2"/>
      <sheetName val="Cost_%'s2"/>
      <sheetName val="Fixed_Cost2"/>
      <sheetName val="Hist_Data2"/>
      <sheetName val="Ytd_Actual2"/>
      <sheetName val="07_Forecast_Sum2"/>
      <sheetName val="Hist_Fin_Sum2"/>
      <sheetName val="Restat_Long_Term_Assets2"/>
      <sheetName val="Jan_051"/>
      <sheetName val="Movement_Krol1"/>
      <sheetName val="FA_register&amp;mvm_for_20001"/>
      <sheetName val="_TB1"/>
      <sheetName val="Piper_Heidsieck1"/>
      <sheetName val="Assumptions_&amp;_Results1"/>
      <sheetName val="расш_кальк_"/>
      <sheetName val="MO_P&amp;L_var"/>
      <sheetName val="movem FA"/>
      <sheetName val="Taxes recove"/>
      <sheetName val="Trade receiv"/>
      <sheetName val="XREF"/>
      <sheetName val="Test-Valuation"/>
      <sheetName val="Montana_BS_13"/>
      <sheetName val="Montana_BS_23"/>
      <sheetName val="Montana_IS3"/>
      <sheetName val="Com_IS3"/>
      <sheetName val="Montana_CF3"/>
      <sheetName val="Com_OH3"/>
      <sheetName val="Com_BS3"/>
      <sheetName val="Montana_BS_1_mapping3"/>
      <sheetName val="Com_Accruals3"/>
      <sheetName val="Deferred_Tax_Impact3"/>
      <sheetName val="Com_S&amp;U3"/>
      <sheetName val="Com_CWIP3"/>
      <sheetName val="Com_Interest3"/>
      <sheetName val="Facility_A3"/>
      <sheetName val="LP_IS3"/>
      <sheetName val="LP_OH3"/>
      <sheetName val="LP_Inv3"/>
      <sheetName val="HP_IS3"/>
      <sheetName val="HP_OH3"/>
      <sheetName val="HP_Inv3"/>
      <sheetName val="Plate_IS3"/>
      <sheetName val="Plate_OH3"/>
      <sheetName val="LP_-_Labor_Sum3"/>
      <sheetName val="G&amp;A_-_Summary3"/>
      <sheetName val="PS_-_Summary3"/>
      <sheetName val="Labor_-_Anaheim3"/>
      <sheetName val="Labor_-_Canton_SIE3"/>
      <sheetName val="Labor_-_HP3"/>
      <sheetName val="Labor_-_Wichita3"/>
      <sheetName val="Labor_Notes3"/>
      <sheetName val="G&amp;A_-_Exempt3"/>
      <sheetName val="G&amp;A_-_Non-Exempt3"/>
      <sheetName val="PS_-_Exempt3"/>
      <sheetName val="PS_-_Non-Exempt3"/>
      <sheetName val="Payroll_Taxes3"/>
      <sheetName val="Vacation_Wages3"/>
      <sheetName val="Worker_Comp3"/>
      <sheetName val="Com_-_Consultants3"/>
      <sheetName val="Com_-_Ins__-_Group3"/>
      <sheetName val="Com_Ins__-_Gen3"/>
      <sheetName val="To_Do3"/>
      <sheetName val="Plate_Inv3"/>
      <sheetName val="Depr_&amp;_Amort-_Book3"/>
      <sheetName val="Restricted_Shares_Valuation3"/>
      <sheetName val="2007_YE_Sales3"/>
      <sheetName val="07_-_11_Fin_Sum3"/>
      <sheetName val="GEP_IS3"/>
      <sheetName val="GEP_BS3"/>
      <sheetName val="Com_AR_Other3"/>
      <sheetName val="Chart_Data3"/>
      <sheetName val="7_2_1_Growth_in_Net_Sales3"/>
      <sheetName val="7_2_2_Growth_in_Profits3"/>
      <sheetName val="7_2_3_Dividends_&amp;_Home_Office3"/>
      <sheetName val="7_2_4_Return_on_Avg_Cap_Chart3"/>
      <sheetName val="7_2_5_Debt_to_Equity_Chart3"/>
      <sheetName val="GEP_BS_Budget_Comparison3"/>
      <sheetName val="GEP_BS_Actual_Comparison3"/>
      <sheetName val="GEP_IS_Budget_Comparison3"/>
      <sheetName val="GEP_IS_Actual_Comparison3"/>
      <sheetName val="MTC_Loan_&amp;_Dividends3"/>
      <sheetName val="Plate_-_Labor3"/>
      <sheetName val="Employee_Benefits3"/>
      <sheetName val="Com_Bonus3"/>
      <sheetName val="Off_Life3"/>
      <sheetName val="LP_-_Rent_Exp3"/>
      <sheetName val="LP_Other_Income3"/>
      <sheetName val="Com_Prepaids3"/>
      <sheetName val="Com_Other_Assets3"/>
      <sheetName val="Swiss_E3"/>
      <sheetName val="Swiss_B3"/>
      <sheetName val="Swiss_KFR3"/>
      <sheetName val="Swiss_W3"/>
      <sheetName val="Cost_%'s3"/>
      <sheetName val="Fixed_Cost3"/>
      <sheetName val="Hist_Data3"/>
      <sheetName val="Ytd_Actual3"/>
      <sheetName val="07_Forecast_Sum3"/>
      <sheetName val="Hist_Fin_Sum3"/>
      <sheetName val="Restat_Long_Term_Assets3"/>
      <sheetName val="Jan_052"/>
      <sheetName val="Movement_Krol2"/>
      <sheetName val="FA_register&amp;mvm_for_20002"/>
      <sheetName val="_TB2"/>
      <sheetName val="Piper_Heidsieck2"/>
      <sheetName val="Assumptions_&amp;_Results2"/>
      <sheetName val="расш_кальк_1"/>
      <sheetName val="MO_P&amp;L_var1"/>
      <sheetName val="Add_drilldown_on_new_projection"/>
      <sheetName val="movem_FA"/>
      <sheetName val="rec_tb"/>
      <sheetName val="Montana_BS_14"/>
      <sheetName val="Montana_BS_24"/>
      <sheetName val="Montana_IS4"/>
      <sheetName val="Com_IS4"/>
      <sheetName val="Montana_CF4"/>
      <sheetName val="Com_OH4"/>
      <sheetName val="Com_BS4"/>
      <sheetName val="Montana_BS_1_mapping4"/>
      <sheetName val="Com_Accruals4"/>
      <sheetName val="Deferred_Tax_Impact4"/>
      <sheetName val="Com_S&amp;U4"/>
      <sheetName val="Com_CWIP4"/>
      <sheetName val="Com_Interest4"/>
      <sheetName val="Facility_A4"/>
      <sheetName val="LP_IS4"/>
      <sheetName val="LP_OH4"/>
      <sheetName val="LP_Inv4"/>
      <sheetName val="HP_IS4"/>
      <sheetName val="HP_OH4"/>
      <sheetName val="HP_Inv4"/>
      <sheetName val="Plate_IS4"/>
      <sheetName val="Plate_OH4"/>
      <sheetName val="LP_-_Labor_Sum4"/>
      <sheetName val="G&amp;A_-_Summary4"/>
      <sheetName val="PS_-_Summary4"/>
      <sheetName val="Labor_-_Anaheim4"/>
      <sheetName val="Labor_-_Canton_SIE4"/>
      <sheetName val="Labor_-_HP4"/>
      <sheetName val="Labor_-_Wichita4"/>
      <sheetName val="Labor_Notes4"/>
      <sheetName val="G&amp;A_-_Exempt4"/>
      <sheetName val="G&amp;A_-_Non-Exempt4"/>
      <sheetName val="PS_-_Exempt4"/>
      <sheetName val="PS_-_Non-Exempt4"/>
      <sheetName val="Payroll_Taxes4"/>
      <sheetName val="Vacation_Wages4"/>
      <sheetName val="Worker_Comp4"/>
      <sheetName val="Com_-_Consultants4"/>
      <sheetName val="Com_-_Ins__-_Group4"/>
      <sheetName val="Com_Ins__-_Gen4"/>
      <sheetName val="To_Do4"/>
      <sheetName val="Plate_Inv4"/>
      <sheetName val="Depr_&amp;_Amort-_Book4"/>
      <sheetName val="Restricted_Shares_Valuation4"/>
      <sheetName val="2007_YE_Sales4"/>
      <sheetName val="07_-_11_Fin_Sum4"/>
      <sheetName val="GEP_IS4"/>
      <sheetName val="GEP_BS4"/>
      <sheetName val="Com_AR_Other4"/>
      <sheetName val="Chart_Data4"/>
      <sheetName val="7_2_1_Growth_in_Net_Sales4"/>
      <sheetName val="7_2_2_Growth_in_Profits4"/>
      <sheetName val="7_2_3_Dividends_&amp;_Home_Office4"/>
      <sheetName val="7_2_4_Return_on_Avg_Cap_Chart4"/>
      <sheetName val="7_2_5_Debt_to_Equity_Chart4"/>
      <sheetName val="GEP_BS_Budget_Comparison4"/>
      <sheetName val="GEP_BS_Actual_Comparison4"/>
      <sheetName val="GEP_IS_Budget_Comparison4"/>
      <sheetName val="GEP_IS_Actual_Comparison4"/>
      <sheetName val="MTC_Loan_&amp;_Dividends4"/>
      <sheetName val="Plate_-_Labor4"/>
      <sheetName val="Employee_Benefits4"/>
      <sheetName val="Com_Bonus4"/>
      <sheetName val="Off_Life4"/>
      <sheetName val="LP_-_Rent_Exp4"/>
      <sheetName val="LP_Other_Income4"/>
      <sheetName val="Com_Prepaids4"/>
      <sheetName val="Com_Other_Assets4"/>
      <sheetName val="Swiss_E4"/>
      <sheetName val="Swiss_B4"/>
      <sheetName val="Swiss_KFR4"/>
      <sheetName val="Swiss_W4"/>
      <sheetName val="Cost_%'s4"/>
      <sheetName val="Fixed_Cost4"/>
      <sheetName val="Hist_Data4"/>
      <sheetName val="Ytd_Actual4"/>
      <sheetName val="07_Forecast_Sum4"/>
      <sheetName val="Hist_Fin_Sum4"/>
      <sheetName val="Restat_Long_Term_Assets4"/>
      <sheetName val="Jan_053"/>
      <sheetName val="Movement_Krol3"/>
      <sheetName val="_TB3"/>
      <sheetName val="FA_register&amp;mvm_for_20003"/>
      <sheetName val="Piper_Heidsieck3"/>
      <sheetName val="Montana_BS_15"/>
      <sheetName val="Montana_BS_25"/>
      <sheetName val="Montana_IS5"/>
      <sheetName val="Com_IS5"/>
      <sheetName val="Montana_CF5"/>
      <sheetName val="Com_OH5"/>
      <sheetName val="Com_BS5"/>
      <sheetName val="Montana_BS_1_mapping5"/>
      <sheetName val="Com_Accruals5"/>
      <sheetName val="Deferred_Tax_Impact5"/>
      <sheetName val="Com_S&amp;U5"/>
      <sheetName val="Com_CWIP5"/>
      <sheetName val="Com_Interest5"/>
      <sheetName val="Facility_A5"/>
      <sheetName val="LP_IS5"/>
      <sheetName val="LP_OH5"/>
      <sheetName val="LP_Inv5"/>
      <sheetName val="HP_IS5"/>
      <sheetName val="HP_OH5"/>
      <sheetName val="HP_Inv5"/>
      <sheetName val="Plate_IS5"/>
      <sheetName val="Plate_OH5"/>
      <sheetName val="LP_-_Labor_Sum5"/>
      <sheetName val="G&amp;A_-_Summary5"/>
      <sheetName val="PS_-_Summary5"/>
      <sheetName val="Labor_-_Anaheim5"/>
      <sheetName val="Labor_-_Canton_SIE5"/>
      <sheetName val="Labor_-_HP5"/>
      <sheetName val="Labor_-_Wichita5"/>
      <sheetName val="Labor_Notes5"/>
      <sheetName val="G&amp;A_-_Exempt5"/>
      <sheetName val="G&amp;A_-_Non-Exempt5"/>
      <sheetName val="PS_-_Exempt5"/>
      <sheetName val="PS_-_Non-Exempt5"/>
      <sheetName val="Payroll_Taxes5"/>
      <sheetName val="Vacation_Wages5"/>
      <sheetName val="Worker_Comp5"/>
      <sheetName val="Com_-_Consultants5"/>
      <sheetName val="Com_-_Ins__-_Group5"/>
      <sheetName val="Com_Ins__-_Gen5"/>
      <sheetName val="To_Do5"/>
      <sheetName val="Plate_Inv5"/>
      <sheetName val="Depr_&amp;_Amort-_Book5"/>
      <sheetName val="Restricted_Shares_Valuation5"/>
      <sheetName val="2007_YE_Sales5"/>
      <sheetName val="07_-_11_Fin_Sum5"/>
      <sheetName val="GEP_IS5"/>
      <sheetName val="GEP_BS5"/>
      <sheetName val="Com_AR_Other5"/>
      <sheetName val="Chart_Data5"/>
      <sheetName val="7_2_1_Growth_in_Net_Sales5"/>
      <sheetName val="7_2_2_Growth_in_Profits5"/>
      <sheetName val="7_2_3_Dividends_&amp;_Home_Office5"/>
      <sheetName val="7_2_4_Return_on_Avg_Cap_Chart5"/>
      <sheetName val="7_2_5_Debt_to_Equity_Chart5"/>
      <sheetName val="GEP_BS_Budget_Comparison5"/>
      <sheetName val="GEP_BS_Actual_Comparison5"/>
      <sheetName val="GEP_IS_Budget_Comparison5"/>
      <sheetName val="GEP_IS_Actual_Comparison5"/>
      <sheetName val="MTC_Loan_&amp;_Dividends5"/>
      <sheetName val="Plate_-_Labor5"/>
      <sheetName val="Employee_Benefits5"/>
      <sheetName val="Com_Bonus5"/>
      <sheetName val="Off_Life5"/>
      <sheetName val="LP_-_Rent_Exp5"/>
      <sheetName val="LP_Other_Income5"/>
      <sheetName val="Com_Prepaids5"/>
      <sheetName val="Com_Other_Assets5"/>
      <sheetName val="Swiss_E5"/>
      <sheetName val="Swiss_B5"/>
      <sheetName val="Swiss_KFR5"/>
      <sheetName val="Swiss_W5"/>
      <sheetName val="Cost_%'s5"/>
      <sheetName val="Fixed_Cost5"/>
      <sheetName val="Hist_Data5"/>
      <sheetName val="Ytd_Actual5"/>
      <sheetName val="07_Forecast_Sum5"/>
      <sheetName val="Hist_Fin_Sum5"/>
      <sheetName val="Restat_Long_Term_Assets5"/>
      <sheetName val="Jan_054"/>
      <sheetName val="Movement_Krol4"/>
      <sheetName val="_TB4"/>
      <sheetName val="FA_register&amp;mvm_for_20004"/>
      <sheetName val="Piper_Heidsieck4"/>
      <sheetName val="Montana_BS_16"/>
      <sheetName val="Montana_BS_26"/>
      <sheetName val="Montana_IS6"/>
      <sheetName val="Com_IS6"/>
      <sheetName val="Montana_CF6"/>
      <sheetName val="Com_OH6"/>
      <sheetName val="Com_BS6"/>
      <sheetName val="Montana_BS_1_mapping6"/>
      <sheetName val="Com_Accruals6"/>
      <sheetName val="Deferred_Tax_Impact6"/>
      <sheetName val="Com_S&amp;U6"/>
      <sheetName val="Com_CWIP6"/>
      <sheetName val="Com_Interest6"/>
      <sheetName val="Facility_A6"/>
      <sheetName val="LP_IS6"/>
      <sheetName val="LP_OH6"/>
      <sheetName val="LP_Inv6"/>
      <sheetName val="HP_IS6"/>
      <sheetName val="HP_OH6"/>
      <sheetName val="HP_Inv6"/>
      <sheetName val="Plate_IS6"/>
      <sheetName val="Plate_OH6"/>
      <sheetName val="LP_-_Labor_Sum6"/>
      <sheetName val="G&amp;A_-_Summary6"/>
      <sheetName val="PS_-_Summary6"/>
      <sheetName val="Labor_-_Anaheim6"/>
      <sheetName val="Labor_-_Canton_SIE6"/>
      <sheetName val="Labor_-_HP6"/>
      <sheetName val="Labor_-_Wichita6"/>
      <sheetName val="Labor_Notes6"/>
      <sheetName val="G&amp;A_-_Exempt6"/>
      <sheetName val="G&amp;A_-_Non-Exempt6"/>
      <sheetName val="PS_-_Exempt6"/>
      <sheetName val="PS_-_Non-Exempt6"/>
      <sheetName val="Payroll_Taxes6"/>
      <sheetName val="Vacation_Wages6"/>
      <sheetName val="Worker_Comp6"/>
      <sheetName val="Com_-_Consultants6"/>
      <sheetName val="Com_-_Ins__-_Group6"/>
      <sheetName val="Com_Ins__-_Gen6"/>
      <sheetName val="To_Do6"/>
      <sheetName val="Plate_Inv6"/>
      <sheetName val="Depr_&amp;_Amort-_Book6"/>
      <sheetName val="Restricted_Shares_Valuation6"/>
      <sheetName val="2007_YE_Sales6"/>
      <sheetName val="07_-_11_Fin_Sum6"/>
      <sheetName val="GEP_IS6"/>
      <sheetName val="GEP_BS6"/>
      <sheetName val="Com_AR_Other6"/>
      <sheetName val="Chart_Data6"/>
      <sheetName val="7_2_1_Growth_in_Net_Sales6"/>
      <sheetName val="7_2_2_Growth_in_Profits6"/>
      <sheetName val="7_2_3_Dividends_&amp;_Home_Office6"/>
      <sheetName val="7_2_4_Return_on_Avg_Cap_Chart6"/>
      <sheetName val="7_2_5_Debt_to_Equity_Chart6"/>
      <sheetName val="GEP_BS_Budget_Comparison6"/>
      <sheetName val="GEP_BS_Actual_Comparison6"/>
      <sheetName val="GEP_IS_Budget_Comparison6"/>
      <sheetName val="GEP_IS_Actual_Comparison6"/>
      <sheetName val="MTC_Loan_&amp;_Dividends6"/>
      <sheetName val="Plate_-_Labor6"/>
      <sheetName val="Employee_Benefits6"/>
      <sheetName val="Com_Bonus6"/>
      <sheetName val="Off_Life6"/>
      <sheetName val="LP_-_Rent_Exp6"/>
      <sheetName val="LP_Other_Income6"/>
      <sheetName val="Com_Prepaids6"/>
      <sheetName val="Com_Other_Assets6"/>
      <sheetName val="Swiss_E6"/>
      <sheetName val="Swiss_B6"/>
      <sheetName val="Swiss_KFR6"/>
      <sheetName val="Swiss_W6"/>
      <sheetName val="Cost_%'s6"/>
      <sheetName val="Fixed_Cost6"/>
      <sheetName val="Hist_Data6"/>
      <sheetName val="Ytd_Actual6"/>
      <sheetName val="07_Forecast_Sum6"/>
      <sheetName val="Hist_Fin_Sum6"/>
      <sheetName val="Restat_Long_Term_Assets6"/>
      <sheetName val="Jan_055"/>
      <sheetName val="Movement_Krol5"/>
      <sheetName val="_TB5"/>
      <sheetName val="FA_register&amp;mvm_for_20005"/>
      <sheetName val="Piper_Heidsieck5"/>
      <sheetName val="Montana_BS_17"/>
      <sheetName val="Montana_BS_27"/>
      <sheetName val="Montana_IS7"/>
      <sheetName val="Com_IS7"/>
      <sheetName val="Montana_CF7"/>
      <sheetName val="Com_OH7"/>
      <sheetName val="Com_BS7"/>
      <sheetName val="Montana_BS_1_mapping7"/>
      <sheetName val="Com_Accruals7"/>
      <sheetName val="Deferred_Tax_Impact7"/>
      <sheetName val="Com_S&amp;U7"/>
      <sheetName val="Com_CWIP7"/>
      <sheetName val="Com_Interest7"/>
      <sheetName val="Facility_A7"/>
      <sheetName val="LP_IS7"/>
      <sheetName val="LP_OH7"/>
      <sheetName val="LP_Inv7"/>
      <sheetName val="HP_IS7"/>
      <sheetName val="HP_OH7"/>
      <sheetName val="HP_Inv7"/>
      <sheetName val="Plate_IS7"/>
      <sheetName val="Plate_OH7"/>
      <sheetName val="LP_-_Labor_Sum7"/>
      <sheetName val="G&amp;A_-_Summary7"/>
      <sheetName val="PS_-_Summary7"/>
      <sheetName val="Labor_-_Anaheim7"/>
      <sheetName val="Labor_-_Canton_SIE7"/>
      <sheetName val="Labor_-_HP7"/>
      <sheetName val="Labor_-_Wichita7"/>
      <sheetName val="Labor_Notes7"/>
      <sheetName val="G&amp;A_-_Exempt7"/>
      <sheetName val="G&amp;A_-_Non-Exempt7"/>
      <sheetName val="PS_-_Exempt7"/>
      <sheetName val="PS_-_Non-Exempt7"/>
      <sheetName val="Payroll_Taxes7"/>
      <sheetName val="Vacation_Wages7"/>
      <sheetName val="Worker_Comp7"/>
      <sheetName val="Com_-_Consultants7"/>
      <sheetName val="Com_-_Ins__-_Group7"/>
      <sheetName val="Com_Ins__-_Gen7"/>
      <sheetName val="To_Do7"/>
      <sheetName val="Plate_Inv7"/>
      <sheetName val="Depr_&amp;_Amort-_Book7"/>
      <sheetName val="Restricted_Shares_Valuation7"/>
      <sheetName val="2007_YE_Sales7"/>
      <sheetName val="07_-_11_Fin_Sum7"/>
      <sheetName val="GEP_IS7"/>
      <sheetName val="GEP_BS7"/>
      <sheetName val="Com_AR_Other7"/>
      <sheetName val="Chart_Data7"/>
      <sheetName val="7_2_1_Growth_in_Net_Sales7"/>
      <sheetName val="7_2_2_Growth_in_Profits7"/>
      <sheetName val="7_2_3_Dividends_&amp;_Home_Office7"/>
      <sheetName val="7_2_4_Return_on_Avg_Cap_Chart7"/>
      <sheetName val="7_2_5_Debt_to_Equity_Chart7"/>
      <sheetName val="GEP_BS_Budget_Comparison7"/>
      <sheetName val="GEP_BS_Actual_Comparison7"/>
      <sheetName val="GEP_IS_Budget_Comparison7"/>
      <sheetName val="GEP_IS_Actual_Comparison7"/>
      <sheetName val="MTC_Loan_&amp;_Dividends7"/>
      <sheetName val="Plate_-_Labor7"/>
      <sheetName val="Employee_Benefits7"/>
      <sheetName val="Com_Bonus7"/>
      <sheetName val="Off_Life7"/>
      <sheetName val="LP_-_Rent_Exp7"/>
      <sheetName val="LP_Other_Income7"/>
      <sheetName val="Com_Prepaids7"/>
      <sheetName val="Com_Other_Assets7"/>
      <sheetName val="Swiss_E7"/>
      <sheetName val="Swiss_B7"/>
      <sheetName val="Swiss_KFR7"/>
      <sheetName val="Swiss_W7"/>
      <sheetName val="Cost_%'s7"/>
      <sheetName val="Fixed_Cost7"/>
      <sheetName val="Hist_Data7"/>
      <sheetName val="Ytd_Actual7"/>
      <sheetName val="07_Forecast_Sum7"/>
      <sheetName val="Hist_Fin_Sum7"/>
      <sheetName val="Restat_Long_Term_Assets7"/>
      <sheetName val="Jan_056"/>
      <sheetName val="Movement_Krol6"/>
      <sheetName val="_TB6"/>
      <sheetName val="FA_register&amp;mvm_for_20006"/>
      <sheetName val="Piper_Heidsieck6"/>
      <sheetName val="Assumptions_&amp;_Results3"/>
      <sheetName val="расш_кальк_2"/>
      <sheetName val="MO_P&amp;L_var2"/>
      <sheetName val="Add_drilldown_on_new_projectio1"/>
      <sheetName val="movem_FA1"/>
      <sheetName val="6.3 Assmptions"/>
      <sheetName val="Montana_BS_18"/>
      <sheetName val="Montana_BS_28"/>
      <sheetName val="Montana_IS8"/>
      <sheetName val="Com_IS8"/>
      <sheetName val="Montana_CF8"/>
      <sheetName val="Com_OH8"/>
      <sheetName val="Com_BS8"/>
      <sheetName val="Montana_BS_1_mapping8"/>
      <sheetName val="Com_Accruals8"/>
      <sheetName val="Deferred_Tax_Impact8"/>
      <sheetName val="Com_S&amp;U8"/>
      <sheetName val="Com_CWIP8"/>
      <sheetName val="Com_Interest8"/>
      <sheetName val="Facility_A8"/>
      <sheetName val="LP_IS8"/>
      <sheetName val="LP_OH8"/>
      <sheetName val="LP_Inv8"/>
      <sheetName val="HP_IS8"/>
      <sheetName val="HP_OH8"/>
      <sheetName val="HP_Inv8"/>
      <sheetName val="Plate_IS8"/>
      <sheetName val="Plate_OH8"/>
      <sheetName val="LP_-_Labor_Sum8"/>
      <sheetName val="G&amp;A_-_Summary8"/>
      <sheetName val="PS_-_Summary8"/>
      <sheetName val="Labor_-_Anaheim8"/>
      <sheetName val="Labor_-_Canton_SIE8"/>
      <sheetName val="Labor_-_HP8"/>
      <sheetName val="Labor_-_Wichita8"/>
      <sheetName val="Labor_Notes8"/>
      <sheetName val="G&amp;A_-_Exempt8"/>
      <sheetName val="G&amp;A_-_Non-Exempt8"/>
      <sheetName val="PS_-_Exempt8"/>
      <sheetName val="PS_-_Non-Exempt8"/>
      <sheetName val="Payroll_Taxes8"/>
      <sheetName val="Vacation_Wages8"/>
      <sheetName val="Worker_Comp8"/>
      <sheetName val="Com_-_Consultants8"/>
      <sheetName val="Com_-_Ins__-_Group8"/>
      <sheetName val="Com_Ins__-_Gen8"/>
      <sheetName val="To_Do8"/>
      <sheetName val="Plate_Inv8"/>
      <sheetName val="Depr_&amp;_Amort-_Book8"/>
      <sheetName val="Restricted_Shares_Valuation8"/>
      <sheetName val="2007_YE_Sales8"/>
      <sheetName val="07_-_11_Fin_Sum8"/>
      <sheetName val="GEP_IS8"/>
      <sheetName val="GEP_BS8"/>
      <sheetName val="Com_AR_Other8"/>
      <sheetName val="Chart_Data8"/>
      <sheetName val="7_2_1_Growth_in_Net_Sales8"/>
      <sheetName val="7_2_2_Growth_in_Profits8"/>
      <sheetName val="7_2_3_Dividends_&amp;_Home_Office8"/>
      <sheetName val="7_2_4_Return_on_Avg_Cap_Chart8"/>
      <sheetName val="7_2_5_Debt_to_Equity_Chart8"/>
      <sheetName val="GEP_BS_Budget_Comparison8"/>
      <sheetName val="GEP_BS_Actual_Comparison8"/>
      <sheetName val="GEP_IS_Budget_Comparison8"/>
      <sheetName val="GEP_IS_Actual_Comparison8"/>
      <sheetName val="MTC_Loan_&amp;_Dividends8"/>
      <sheetName val="Plate_-_Labor8"/>
      <sheetName val="Employee_Benefits8"/>
      <sheetName val="Com_Bonus8"/>
      <sheetName val="Off_Life8"/>
      <sheetName val="LP_-_Rent_Exp8"/>
      <sheetName val="LP_Other_Income8"/>
      <sheetName val="Com_Prepaids8"/>
      <sheetName val="Com_Other_Assets8"/>
      <sheetName val="Swiss_E8"/>
      <sheetName val="Swiss_B8"/>
      <sheetName val="Swiss_KFR8"/>
      <sheetName val="Swiss_W8"/>
      <sheetName val="Cost_%'s8"/>
      <sheetName val="Fixed_Cost8"/>
      <sheetName val="Hist_Data8"/>
      <sheetName val="Ytd_Actual8"/>
      <sheetName val="07_Forecast_Sum8"/>
      <sheetName val="Hist_Fin_Sum8"/>
      <sheetName val="Restat_Long_Term_Assets8"/>
      <sheetName val="Jan_057"/>
      <sheetName val="Movement_Krol7"/>
      <sheetName val="_TB7"/>
      <sheetName val="FA_register&amp;mvm_for_20007"/>
      <sheetName val="Piper_Heidsieck7"/>
      <sheetName val="Assumptions_&amp;_Results4"/>
      <sheetName val="расш_кальк_3"/>
      <sheetName val="MO_P&amp;L_var3"/>
      <sheetName val="Add_drilldown_on_new_projectio2"/>
      <sheetName val="movem_FA2"/>
      <sheetName val="Taxes_recove"/>
      <sheetName val="Trade_receiv"/>
      <sheetName val="6_3_Ass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efreshError="1"/>
      <sheetData sheetId="371" refreshError="1"/>
      <sheetData sheetId="372" refreshError="1"/>
      <sheetData sheetId="373" refreshError="1"/>
      <sheetData sheetId="374" refreshError="1"/>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refreshError="1"/>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amp; Results"/>
      <sheetName val="Assumptions &amp; Results Euro"/>
      <sheetName val="Scenario Euro"/>
      <sheetName val="Scenario"/>
      <sheetName val="Sales"/>
      <sheetName val="NPV &amp; IRR Euro"/>
      <sheetName val="NPV &amp; IRR"/>
      <sheetName val="Inventory"/>
      <sheetName val="Freight &amp; Discounts"/>
      <sheetName val="Utilities"/>
      <sheetName val="Salaried"/>
      <sheetName val="Labor"/>
      <sheetName val="JM Manning 09 - 12"/>
      <sheetName val="JM Prod Ramp up"/>
      <sheetName val="Depreciation"/>
      <sheetName val="Initial Spending"/>
      <sheetName val="Capital"/>
      <sheetName val="Property Tax"/>
      <sheetName val="Rom Sal &amp; Wage"/>
      <sheetName val="Land"/>
      <sheetName val="Alternative Cost of Capital"/>
      <sheetName val="Assumptions_&amp;_Results"/>
      <sheetName val="Assumptions_&amp;_Results_Euro"/>
      <sheetName val="Scenario_Euro"/>
      <sheetName val="NPV_&amp;_IRR_Euro"/>
      <sheetName val="NPV_&amp;_IRR"/>
      <sheetName val="Freight_&amp;_Discounts"/>
      <sheetName val="JM_Manning_09_-_12"/>
      <sheetName val="JM_Prod_Ramp_up"/>
      <sheetName val="Initial_Spending"/>
      <sheetName val="Property_Tax"/>
      <sheetName val="Rom_Sal_&amp;_Wage"/>
      <sheetName val="Alternative_Cost_of_Capital"/>
      <sheetName val="Sheet1"/>
      <sheetName val="BalanceP&amp;L_BilanzGuV"/>
      <sheetName val="CARS"/>
      <sheetName val="Assumptions"/>
      <sheetName val="原単位表"/>
      <sheetName val="XLR_NoRangeSheet"/>
      <sheetName val="movem FA"/>
      <sheetName val="Assumptions_&amp;_Results1"/>
      <sheetName val="Assumptions_&amp;_Results_Euro1"/>
      <sheetName val="Scenario_Euro1"/>
      <sheetName val="NPV_&amp;_IRR_Euro1"/>
      <sheetName val="NPV_&amp;_IRR1"/>
      <sheetName val="Freight_&amp;_Discounts1"/>
      <sheetName val="JM_Manning_09_-_121"/>
      <sheetName val="JM_Prod_Ramp_up1"/>
      <sheetName val="Initial_Spending1"/>
      <sheetName val="Property_Tax1"/>
      <sheetName val="Rom_Sal_&amp;_Wage1"/>
      <sheetName val="Alternative_Cost_of_Capital1"/>
      <sheetName val="movem_FA"/>
      <sheetName val="Period 1"/>
      <sheetName val="#REF"/>
      <sheetName val="MASTER"/>
      <sheetName val="MFIXE"/>
      <sheetName val="Cover"/>
      <sheetName val="Assumptions_&amp;_Results2"/>
      <sheetName val="Assumptions_&amp;_Results_Euro2"/>
      <sheetName val="Scenario_Euro2"/>
      <sheetName val="NPV_&amp;_IRR_Euro2"/>
      <sheetName val="NPV_&amp;_IRR2"/>
      <sheetName val="Freight_&amp;_Discounts2"/>
      <sheetName val="JM_Manning_09_-_122"/>
      <sheetName val="JM_Prod_Ramp_up2"/>
      <sheetName val="Initial_Spending2"/>
      <sheetName val="Property_Tax2"/>
      <sheetName val="Rom_Sal_&amp;_Wage2"/>
      <sheetName val="Alternative_Cost_of_Capital2"/>
      <sheetName val="movem_FA1"/>
      <sheetName val="Period_1"/>
      <sheetName val="CroatSim"/>
      <sheetName val="Inflation"/>
      <sheetName val="Assumptions_&amp;_Results3"/>
      <sheetName val="Assumptions_&amp;_Results_Euro3"/>
      <sheetName val="Scenario_Euro3"/>
      <sheetName val="NPV_&amp;_IRR_Euro3"/>
      <sheetName val="NPV_&amp;_IRR3"/>
      <sheetName val="Freight_&amp;_Discounts3"/>
      <sheetName val="JM_Manning_09_-_123"/>
      <sheetName val="JM_Prod_Ramp_up3"/>
      <sheetName val="Initial_Spending3"/>
      <sheetName val="Property_Tax3"/>
      <sheetName val="Rom_Sal_&amp;_Wage3"/>
      <sheetName val="Alternative_Cost_of_Capital3"/>
      <sheetName val="movem_FA2"/>
      <sheetName val="Period_11"/>
      <sheetName val="Test-Sales"/>
      <sheetName val="Taxes recove"/>
      <sheetName val="Trade receiv"/>
      <sheetName val="XREF"/>
      <sheetName val="Lead"/>
      <sheetName val="headcount"/>
      <sheetName val="1. Cladiri - comp"/>
      <sheetName val="Assumptions_&amp;_Results4"/>
      <sheetName val="Assumptions_&amp;_Results_Euro4"/>
      <sheetName val="Scenario_Euro4"/>
      <sheetName val="NPV_&amp;_IRR_Euro4"/>
      <sheetName val="NPV_&amp;_IRR4"/>
      <sheetName val="Freight_&amp;_Discounts4"/>
      <sheetName val="JM_Manning_09_-_124"/>
      <sheetName val="JM_Prod_Ramp_up4"/>
      <sheetName val="Initial_Spending4"/>
      <sheetName val="Property_Tax4"/>
      <sheetName val="Rom_Sal_&amp;_Wage4"/>
      <sheetName val="Alternative_Cost_of_Capital4"/>
      <sheetName val="Assumptions_&amp;_Results5"/>
      <sheetName val="Assumptions_&amp;_Results_Euro5"/>
      <sheetName val="Scenario_Euro5"/>
      <sheetName val="NPV_&amp;_IRR_Euro5"/>
      <sheetName val="NPV_&amp;_IRR5"/>
      <sheetName val="Freight_&amp;_Discounts5"/>
      <sheetName val="JM_Manning_09_-_125"/>
      <sheetName val="JM_Prod_Ramp_up5"/>
      <sheetName val="Initial_Spending5"/>
      <sheetName val="Property_Tax5"/>
      <sheetName val="Rom_Sal_&amp;_Wage5"/>
      <sheetName val="Alternative_Cost_of_Capital5"/>
      <sheetName val="Assumptions_&amp;_Results6"/>
      <sheetName val="Assumptions_&amp;_Results_Euro6"/>
      <sheetName val="Scenario_Euro6"/>
      <sheetName val="NPV_&amp;_IRR_Euro6"/>
      <sheetName val="NPV_&amp;_IRR6"/>
      <sheetName val="Freight_&amp;_Discounts6"/>
      <sheetName val="JM_Manning_09_-_126"/>
      <sheetName val="JM_Prod_Ramp_up6"/>
      <sheetName val="Initial_Spending6"/>
      <sheetName val="Property_Tax6"/>
      <sheetName val="Rom_Sal_&amp;_Wage6"/>
      <sheetName val="Alternative_Cost_of_Capital6"/>
      <sheetName val="Assumptions_&amp;_Results7"/>
      <sheetName val="Assumptions_&amp;_Results_Euro7"/>
      <sheetName val="Scenario_Euro7"/>
      <sheetName val="NPV_&amp;_IRR_Euro7"/>
      <sheetName val="NPV_&amp;_IRR7"/>
      <sheetName val="Freight_&amp;_Discounts7"/>
      <sheetName val="JM_Manning_09_-_127"/>
      <sheetName val="JM_Prod_Ramp_up7"/>
      <sheetName val="Initial_Spending7"/>
      <sheetName val="Property_Tax7"/>
      <sheetName val="Rom_Sal_&amp;_Wage7"/>
      <sheetName val="Alternative_Cost_of_Capital7"/>
      <sheetName val="movem_FA3"/>
      <sheetName val="Period_12"/>
      <sheetName val="Cash"/>
      <sheetName val="BS"/>
    </sheetNames>
    <sheetDataSet>
      <sheetData sheetId="0">
        <row r="2">
          <cell r="D2" t="str">
            <v>2008</v>
          </cell>
          <cell r="E2" t="str">
            <v>2009</v>
          </cell>
          <cell r="F2" t="str">
            <v>2010</v>
          </cell>
          <cell r="G2" t="str">
            <v>2011</v>
          </cell>
          <cell r="H2" t="str">
            <v>2012</v>
          </cell>
          <cell r="I2" t="str">
            <v>2013</v>
          </cell>
          <cell r="J2" t="str">
            <v>2014</v>
          </cell>
          <cell r="K2" t="str">
            <v>2015</v>
          </cell>
          <cell r="L2" t="str">
            <v>2016</v>
          </cell>
          <cell r="M2" t="str">
            <v>2017</v>
          </cell>
        </row>
        <row r="3">
          <cell r="A3" t="str">
            <v>Top Line Results:</v>
          </cell>
        </row>
        <row r="4">
          <cell r="A4" t="str">
            <v>NPV (000)</v>
          </cell>
        </row>
        <row r="5">
          <cell r="A5" t="str">
            <v>Profitability Index (NPV/Investment)</v>
          </cell>
        </row>
        <row r="6">
          <cell r="A6" t="str">
            <v>Discount Rate</v>
          </cell>
        </row>
        <row r="7">
          <cell r="A7" t="str">
            <v>Termination EBITDA Factor</v>
          </cell>
        </row>
        <row r="8">
          <cell r="A8" t="str">
            <v>Implied IRR</v>
          </cell>
        </row>
        <row r="9">
          <cell r="A9" t="str">
            <v>Payback Year (Nominal)</v>
          </cell>
        </row>
        <row r="10">
          <cell r="A10" t="str">
            <v>Return on Net Sales</v>
          </cell>
        </row>
        <row r="11">
          <cell r="A11" t="str">
            <v>Return on Avg. Capital</v>
          </cell>
        </row>
        <row r="12">
          <cell r="A12" t="str">
            <v>Investment Facility (000)</v>
          </cell>
        </row>
        <row r="13">
          <cell r="A13" t="str">
            <v>Revolving Credit (000)</v>
          </cell>
        </row>
        <row r="14">
          <cell r="A14" t="str">
            <v>Total Interest Bearing Debt (000)</v>
          </cell>
        </row>
        <row r="15">
          <cell r="A15" t="str">
            <v>Equity Infusion / (Withdrawal) (000)</v>
          </cell>
        </row>
        <row r="16">
          <cell r="A16" t="str">
            <v>Target Cash (000)</v>
          </cell>
        </row>
        <row r="17">
          <cell r="A17" t="str">
            <v>Debt / Equity Ratio</v>
          </cell>
        </row>
        <row r="18">
          <cell r="A18" t="str">
            <v>Sales:</v>
          </cell>
        </row>
        <row r="19">
          <cell r="A19" t="str">
            <v>Pounds</v>
          </cell>
        </row>
        <row r="20">
          <cell r="A20" t="str">
            <v>Price / lb.</v>
          </cell>
        </row>
        <row r="21">
          <cell r="A21" t="str">
            <v>Gross Revenue (000)</v>
          </cell>
        </row>
        <row r="22">
          <cell r="A22" t="str">
            <v>Sales Price Increases</v>
          </cell>
        </row>
        <row r="23">
          <cell r="A23" t="str">
            <v>Project Cost (000):</v>
          </cell>
        </row>
        <row r="24">
          <cell r="A24" t="str">
            <v>Detailed Direct</v>
          </cell>
        </row>
        <row r="25">
          <cell r="A25" t="str">
            <v>Financing</v>
          </cell>
        </row>
        <row r="26">
          <cell r="A26" t="str">
            <v>Contingency on Project</v>
          </cell>
        </row>
        <row r="27">
          <cell r="A27" t="str">
            <v>Resulting Project Cost</v>
          </cell>
        </row>
        <row r="28">
          <cell r="A28" t="str">
            <v>Approx. Sustained Work Cap. (2011)</v>
          </cell>
        </row>
        <row r="29">
          <cell r="A29" t="str">
            <v>Total "Investment"</v>
          </cell>
        </row>
        <row r="30">
          <cell r="A30" t="str">
            <v>Capital Additions after in-service:</v>
          </cell>
        </row>
        <row r="31">
          <cell r="A31" t="str">
            <v>Material:</v>
          </cell>
        </row>
        <row r="32">
          <cell r="A32" t="str">
            <v>LME Cost Prime</v>
          </cell>
        </row>
        <row r="33">
          <cell r="A33" t="str">
            <v>Premium</v>
          </cell>
        </row>
        <row r="34">
          <cell r="A34" t="str">
            <v>Total Prime Cost</v>
          </cell>
        </row>
        <row r="35">
          <cell r="A35" t="str">
            <v>Conversion</v>
          </cell>
        </row>
        <row r="36">
          <cell r="A36" t="str">
            <v>Recovery</v>
          </cell>
        </row>
        <row r="37">
          <cell r="A37" t="str">
            <v>Outside Processing</v>
          </cell>
        </row>
        <row r="38">
          <cell r="A38" t="str">
            <v>Human Resources:</v>
          </cell>
        </row>
        <row r="39">
          <cell r="A39" t="str">
            <v>Hourly Headcount (Avg for Yr)</v>
          </cell>
        </row>
        <row r="40">
          <cell r="A40" t="str">
            <v>Salaried Headcount</v>
          </cell>
        </row>
        <row r="41">
          <cell r="A41" t="str">
            <v>Total Headcount</v>
          </cell>
        </row>
        <row r="42">
          <cell r="A42" t="str">
            <v>Initial Hourly Wage &amp; Escalation</v>
          </cell>
        </row>
        <row r="43">
          <cell r="A43" t="str">
            <v>Resulting Wage per Hour</v>
          </cell>
        </row>
        <row r="44">
          <cell r="A44" t="str">
            <v>Hours per week at St. Time</v>
          </cell>
        </row>
        <row r="45">
          <cell r="A45" t="str">
            <v>OT %</v>
          </cell>
        </row>
        <row r="46">
          <cell r="A46" t="str">
            <v>OT Wage Factor</v>
          </cell>
        </row>
        <row r="47">
          <cell r="A47" t="str">
            <v>Salary Avg. Annual Pay (000)</v>
          </cell>
        </row>
        <row r="48">
          <cell r="A48" t="str">
            <v>Salary Esc. Per year</v>
          </cell>
        </row>
        <row r="49">
          <cell r="A49" t="str">
            <v>Balance Sheet:</v>
          </cell>
        </row>
        <row r="50">
          <cell r="A50" t="str">
            <v>A/R Days</v>
          </cell>
        </row>
        <row r="51">
          <cell r="A51" t="str">
            <v>Inventory Days - Raw</v>
          </cell>
        </row>
        <row r="52">
          <cell r="A52" t="str">
            <v>Inventory Days - Billet</v>
          </cell>
        </row>
        <row r="53">
          <cell r="A53" t="str">
            <v>Inventory Days - WIP</v>
          </cell>
        </row>
        <row r="54">
          <cell r="A54" t="str">
            <v>Inventory Days - Fin</v>
          </cell>
        </row>
        <row r="55">
          <cell r="A55" t="str">
            <v>Financing:</v>
          </cell>
        </row>
        <row r="56">
          <cell r="A56" t="str">
            <v>Initial Debt %</v>
          </cell>
        </row>
        <row r="57">
          <cell r="A57" t="str">
            <v>Interest Rate on Debt</v>
          </cell>
        </row>
        <row r="58">
          <cell r="A58" t="str">
            <v>Other Major:</v>
          </cell>
        </row>
        <row r="59">
          <cell r="A59" t="str">
            <v>Romania Income Tax Rate</v>
          </cell>
        </row>
        <row r="60">
          <cell r="A60" t="str">
            <v>Parent Income Tax Rate</v>
          </cell>
        </row>
        <row r="61">
          <cell r="A61" t="str">
            <v>Tax Rate differential</v>
          </cell>
        </row>
        <row r="62">
          <cell r="A62" t="str">
            <v>Bonus %</v>
          </cell>
        </row>
        <row r="63">
          <cell r="A63" t="str">
            <v>Romania General Inflation</v>
          </cell>
        </row>
        <row r="64">
          <cell r="A64" t="str">
            <v>Western Europe Inflation</v>
          </cell>
        </row>
        <row r="65">
          <cell r="A65" t="str">
            <v>Conversion Inflation</v>
          </cell>
        </row>
        <row r="66">
          <cell r="A66" t="str">
            <v>Dividend Rate</v>
          </cell>
        </row>
        <row r="67">
          <cell r="A67" t="str">
            <v>Home Office Rate</v>
          </cell>
        </row>
        <row r="68">
          <cell r="A68" t="str">
            <v>Exchange Rates:</v>
          </cell>
        </row>
        <row r="69">
          <cell r="A69" t="str">
            <v>LEI to $</v>
          </cell>
        </row>
        <row r="70">
          <cell r="A70" t="str">
            <v>Euro to $</v>
          </cell>
        </row>
        <row r="71">
          <cell r="A71" t="str">
            <v>CHF to $</v>
          </cell>
        </row>
        <row r="72">
          <cell r="A72" t="str">
            <v>Overheads:</v>
          </cell>
        </row>
        <row r="73">
          <cell r="A73" t="str">
            <v>(% of Sales except as Noted)</v>
          </cell>
        </row>
        <row r="74">
          <cell r="A74" t="str">
            <v>EDP</v>
          </cell>
        </row>
        <row r="75">
          <cell r="A75" t="str">
            <v>Liability Ins. ($ per K Sales)</v>
          </cell>
        </row>
        <row r="76">
          <cell r="A76" t="str">
            <v>Benefits (Inc. Ins.) of All Wages</v>
          </cell>
        </row>
        <row r="77">
          <cell r="A77" t="str">
            <v>Maintenance &amp; Rep. ($ per pound)</v>
          </cell>
        </row>
        <row r="78">
          <cell r="A78" t="str">
            <v>Supplies &amp; Small Tools ($ per pound)</v>
          </cell>
        </row>
        <row r="79">
          <cell r="A79" t="str">
            <v>QC</v>
          </cell>
        </row>
        <row r="80">
          <cell r="A80" t="str">
            <v>Entertainment</v>
          </cell>
        </row>
        <row r="81">
          <cell r="A81" t="str">
            <v>Outside Consultants</v>
          </cell>
        </row>
        <row r="82">
          <cell r="A82" t="str">
            <v>Stationary &amp; Printing</v>
          </cell>
        </row>
        <row r="83">
          <cell r="A83" t="str">
            <v>Discount % of Sales</v>
          </cell>
        </row>
        <row r="84">
          <cell r="A84" t="str">
            <v>Miscellaneous Expense (Cushion) ($000)</v>
          </cell>
        </row>
        <row r="87">
          <cell r="A87" t="str">
            <v>Cash</v>
          </cell>
        </row>
        <row r="88">
          <cell r="A88" t="str">
            <v>Cash Target</v>
          </cell>
        </row>
        <row r="89">
          <cell r="A89" t="str">
            <v>Property Tax Rates:</v>
          </cell>
        </row>
        <row r="90">
          <cell r="A90" t="str">
            <v>Building</v>
          </cell>
        </row>
        <row r="91">
          <cell r="A91" t="str">
            <v>Land</v>
          </cell>
        </row>
        <row r="95">
          <cell r="A95" t="str">
            <v>Checks:</v>
          </cell>
        </row>
        <row r="96">
          <cell r="A96" t="str">
            <v>Assets</v>
          </cell>
        </row>
        <row r="97">
          <cell r="A97" t="str">
            <v>Liabilities + OE</v>
          </cell>
        </row>
        <row r="98">
          <cell r="A98" t="str">
            <v>Difference</v>
          </cell>
        </row>
        <row r="100">
          <cell r="A100" t="str">
            <v>Cash Flow Balance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D2" t="str">
            <v>2008</v>
          </cell>
        </row>
      </sheetData>
      <sheetData sheetId="22">
        <row r="2">
          <cell r="D2" t="str">
            <v>2008</v>
          </cell>
        </row>
      </sheetData>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ow r="2">
          <cell r="D2" t="str">
            <v>2008</v>
          </cell>
        </row>
      </sheetData>
      <sheetData sheetId="41">
        <row r="2">
          <cell r="D2" t="str">
            <v>2008</v>
          </cell>
        </row>
      </sheetData>
      <sheetData sheetId="42">
        <row r="2">
          <cell r="D2" t="str">
            <v>2008</v>
          </cell>
        </row>
      </sheetData>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ow r="2">
          <cell r="D2" t="str">
            <v>2008</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ow r="2">
          <cell r="D2" t="str">
            <v>2008</v>
          </cell>
        </row>
      </sheetData>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ow r="2">
          <cell r="D2" t="str">
            <v>2008</v>
          </cell>
        </row>
      </sheetData>
      <sheetData sheetId="96"/>
      <sheetData sheetId="97"/>
      <sheetData sheetId="98"/>
      <sheetData sheetId="99"/>
      <sheetData sheetId="100"/>
      <sheetData sheetId="101"/>
      <sheetData sheetId="102"/>
      <sheetData sheetId="103"/>
      <sheetData sheetId="104"/>
      <sheetData sheetId="105"/>
      <sheetData sheetId="106"/>
      <sheetData sheetId="107">
        <row r="2">
          <cell r="D2" t="str">
            <v>2008</v>
          </cell>
        </row>
      </sheetData>
      <sheetData sheetId="108"/>
      <sheetData sheetId="109"/>
      <sheetData sheetId="110"/>
      <sheetData sheetId="111"/>
      <sheetData sheetId="112"/>
      <sheetData sheetId="113"/>
      <sheetData sheetId="114"/>
      <sheetData sheetId="115"/>
      <sheetData sheetId="116"/>
      <sheetData sheetId="117"/>
      <sheetData sheetId="118"/>
      <sheetData sheetId="119">
        <row r="2">
          <cell r="D2" t="str">
            <v>2008</v>
          </cell>
        </row>
      </sheetData>
      <sheetData sheetId="120"/>
      <sheetData sheetId="121"/>
      <sheetData sheetId="122"/>
      <sheetData sheetId="123"/>
      <sheetData sheetId="124"/>
      <sheetData sheetId="125"/>
      <sheetData sheetId="126"/>
      <sheetData sheetId="127"/>
      <sheetData sheetId="128"/>
      <sheetData sheetId="129"/>
      <sheetData sheetId="130"/>
      <sheetData sheetId="131">
        <row r="2">
          <cell r="D2" t="str">
            <v>2008</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квартал"/>
      <sheetName val="II квартал "/>
      <sheetName val="III квартал"/>
      <sheetName val="бюдж с расшифр(ст)"/>
      <sheetName val="июль2001"/>
      <sheetName val="цтс"/>
      <sheetName val="июнь ожид."/>
      <sheetName val="1 полуг"/>
      <sheetName val="Лист1 (2)"/>
      <sheetName val="Traffic"/>
      <sheetName val="бюдж с расшифр_ст_"/>
      <sheetName val="Report"/>
      <sheetName val="ЗАО_н.ит"/>
      <sheetName val="ЗАО_мес"/>
      <sheetName val="VLOOKUP"/>
      <sheetName val="INPUTMASTER"/>
      <sheetName val="ОснПок_с ЦО"/>
      <sheetName val="Forecast"/>
      <sheetName val="Лист3"/>
      <sheetName val="Справочники соответствия"/>
      <sheetName val="Списки"/>
      <sheetName val="I_квартал"/>
      <sheetName val="II_квартал_"/>
      <sheetName val="III_квартал"/>
      <sheetName val="бюдж_с_расшифр(ст)"/>
      <sheetName val="июнь_ожид_"/>
      <sheetName val="1_полуг"/>
      <sheetName val="Лист1_(2)"/>
      <sheetName val="бюдж_с_расшифр_ст_"/>
      <sheetName val="ЗАО_н_ит"/>
      <sheetName val="ОснПок_с_ЦО"/>
      <sheetName val="Справочники_соответствия"/>
      <sheetName val="ТПП Л-Усинск"/>
      <sheetName val="Спр_ пласт"/>
      <sheetName val="Assumptions &amp; Results"/>
      <sheetName val="Scenario"/>
      <sheetName val="Electronics"/>
      <sheetName val="Salden"/>
      <sheetName val="Справочник контрагента"/>
      <sheetName val="Список"/>
      <sheetName val="sapactivexlhiddensheet"/>
      <sheetName val="Prior year figures restatement"/>
      <sheetName val="2003"/>
      <sheetName val="G WACC"/>
      <sheetName val="DIL4"/>
      <sheetName val="Лист визирования"/>
      <sheetName val="Контрагенты"/>
      <sheetName val="Лист2"/>
      <sheetName val="бензин по авто"/>
      <sheetName val="ДД"/>
      <sheetName val="I_квартал1"/>
      <sheetName val="II_квартал_1"/>
      <sheetName val="III_квартал1"/>
      <sheetName val="бюдж_с_расшифр(ст)1"/>
      <sheetName val="июнь_ожид_1"/>
      <sheetName val="1_полуг1"/>
      <sheetName val="Лист1_(2)1"/>
      <sheetName val="бюдж_с_расшифр_ст_1"/>
      <sheetName val="ЗАО_н_ит1"/>
      <sheetName val="ОснПок_с_ЦО1"/>
      <sheetName val="Справочники_соответствия1"/>
      <sheetName val="ТПП_Л-Усинск"/>
      <sheetName val="Спр__пласт"/>
      <sheetName val="Assumptions_&amp;_Results"/>
      <sheetName val="Справочник_контрагента"/>
      <sheetName val="Prior_year_figures_restatement"/>
      <sheetName val="CARS"/>
      <sheetName val="COS"/>
      <sheetName val="XREF"/>
      <sheetName val="rollforward"/>
      <sheetName val="Др адм"/>
      <sheetName val="Осн.ср-ва"/>
      <sheetName val="Бюджет ИЮНЬ2001xls"/>
      <sheetName val="ГРУППА"/>
      <sheetName val="Language"/>
      <sheetName val="Calculator"/>
      <sheetName val="XLR_NoRangeSheet"/>
      <sheetName val="2006"/>
      <sheetName val="Справочник"/>
      <sheetName val="Cover"/>
      <sheetName val="Лист_визирования"/>
      <sheetName val="бензин_по_авто"/>
      <sheetName val="Др_адм"/>
      <sheetName val="Осн_ср-ва"/>
      <sheetName val="Бюджет_ИЮНЬ2001xls"/>
      <sheetName val="sheet"/>
      <sheetName val="Define1"/>
      <sheetName val="us&amp;euroearnings"/>
      <sheetName val="ARY tolf"/>
      <sheetName val="П"/>
    </sheetNames>
    <sheetDataSet>
      <sheetData sheetId="0">
        <row r="11">
          <cell r="B11" t="str">
            <v>СХПК "Прикамье"</v>
          </cell>
        </row>
      </sheetData>
      <sheetData sheetId="1"/>
      <sheetData sheetId="2"/>
      <sheetData sheetId="3" refreshError="1">
        <row r="11">
          <cell r="B11" t="str">
            <v>СХПК "Прикамье"</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207</v>
          </cell>
          <cell r="BT11">
            <v>0</v>
          </cell>
          <cell r="BU11">
            <v>207</v>
          </cell>
          <cell r="BV11">
            <v>0</v>
          </cell>
          <cell r="BW11">
            <v>0</v>
          </cell>
          <cell r="BX11">
            <v>207</v>
          </cell>
          <cell r="BY11">
            <v>0</v>
          </cell>
          <cell r="BZ11">
            <v>110</v>
          </cell>
          <cell r="CA11">
            <v>110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207</v>
          </cell>
          <cell r="CW11">
            <v>207</v>
          </cell>
          <cell r="CX11">
            <v>207</v>
          </cell>
          <cell r="CY11">
            <v>207</v>
          </cell>
          <cell r="CZ11">
            <v>207</v>
          </cell>
          <cell r="DA11">
            <v>207</v>
          </cell>
          <cell r="DB11">
            <v>0</v>
          </cell>
          <cell r="DC11">
            <v>207</v>
          </cell>
          <cell r="DD11">
            <v>207</v>
          </cell>
          <cell r="DE11">
            <v>0</v>
          </cell>
          <cell r="DF11">
            <v>207</v>
          </cell>
          <cell r="DG11">
            <v>207</v>
          </cell>
          <cell r="DH11">
            <v>0</v>
          </cell>
          <cell r="DI11">
            <v>110</v>
          </cell>
          <cell r="DJ11">
            <v>110</v>
          </cell>
          <cell r="DK11">
            <v>317</v>
          </cell>
          <cell r="DL11">
            <v>0</v>
          </cell>
          <cell r="DM11">
            <v>0</v>
          </cell>
          <cell r="DN11">
            <v>0</v>
          </cell>
          <cell r="DO11">
            <v>317</v>
          </cell>
          <cell r="DP11">
            <v>317</v>
          </cell>
          <cell r="DQ11">
            <v>0</v>
          </cell>
          <cell r="DR11">
            <v>207</v>
          </cell>
          <cell r="DS11">
            <v>207</v>
          </cell>
          <cell r="DT11">
            <v>634</v>
          </cell>
          <cell r="DU11">
            <v>634</v>
          </cell>
          <cell r="DV11">
            <v>634</v>
          </cell>
          <cell r="DW11">
            <v>634</v>
          </cell>
          <cell r="DX11">
            <v>634</v>
          </cell>
          <cell r="DY11">
            <v>634</v>
          </cell>
          <cell r="DZ11">
            <v>634</v>
          </cell>
          <cell r="EA11">
            <v>634</v>
          </cell>
          <cell r="EB11">
            <v>634</v>
          </cell>
          <cell r="EC11">
            <v>634</v>
          </cell>
          <cell r="ED11">
            <v>634</v>
          </cell>
          <cell r="EE11">
            <v>634</v>
          </cell>
          <cell r="EF11">
            <v>634</v>
          </cell>
          <cell r="EG11">
            <v>634</v>
          </cell>
          <cell r="EH11">
            <v>634</v>
          </cell>
          <cell r="EI11">
            <v>634</v>
          </cell>
          <cell r="EJ11">
            <v>634</v>
          </cell>
          <cell r="EK11">
            <v>634</v>
          </cell>
          <cell r="EL11">
            <v>634</v>
          </cell>
          <cell r="EM11">
            <v>634</v>
          </cell>
          <cell r="EN11">
            <v>634</v>
          </cell>
          <cell r="EO11">
            <v>634</v>
          </cell>
          <cell r="EP11">
            <v>634</v>
          </cell>
          <cell r="FM11">
            <v>634</v>
          </cell>
        </row>
        <row r="12">
          <cell r="B12" t="str">
            <v>СХПК " Ножовский"</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187</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187</v>
          </cell>
          <cell r="DI12">
            <v>187</v>
          </cell>
          <cell r="DJ12">
            <v>187</v>
          </cell>
          <cell r="DK12">
            <v>0</v>
          </cell>
          <cell r="DL12">
            <v>0</v>
          </cell>
          <cell r="DM12">
            <v>0</v>
          </cell>
          <cell r="DN12">
            <v>0</v>
          </cell>
          <cell r="DO12">
            <v>187</v>
          </cell>
          <cell r="DP12">
            <v>187</v>
          </cell>
          <cell r="DQ12">
            <v>0</v>
          </cell>
          <cell r="DR12">
            <v>0</v>
          </cell>
          <cell r="DS12">
            <v>0</v>
          </cell>
          <cell r="DT12">
            <v>374</v>
          </cell>
          <cell r="DU12">
            <v>374</v>
          </cell>
          <cell r="DV12">
            <v>374</v>
          </cell>
          <cell r="DW12">
            <v>374</v>
          </cell>
          <cell r="DX12">
            <v>374</v>
          </cell>
          <cell r="DY12">
            <v>374</v>
          </cell>
          <cell r="DZ12">
            <v>374</v>
          </cell>
          <cell r="EA12">
            <v>374</v>
          </cell>
          <cell r="EB12">
            <v>374</v>
          </cell>
          <cell r="EC12">
            <v>374</v>
          </cell>
          <cell r="ED12">
            <v>374</v>
          </cell>
          <cell r="EE12">
            <v>374</v>
          </cell>
          <cell r="EF12">
            <v>374</v>
          </cell>
          <cell r="EG12">
            <v>374</v>
          </cell>
          <cell r="EH12">
            <v>374</v>
          </cell>
          <cell r="EI12">
            <v>374</v>
          </cell>
          <cell r="EJ12">
            <v>374</v>
          </cell>
          <cell r="EK12">
            <v>374</v>
          </cell>
          <cell r="EL12">
            <v>374</v>
          </cell>
          <cell r="EM12">
            <v>374</v>
          </cell>
          <cell r="EN12">
            <v>374</v>
          </cell>
          <cell r="EO12">
            <v>374</v>
          </cell>
          <cell r="EP12">
            <v>374</v>
          </cell>
          <cell r="FM12">
            <v>374</v>
          </cell>
        </row>
        <row r="13">
          <cell r="B13" t="str">
            <v>ООО "Урал"</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39.1</v>
          </cell>
          <cell r="W13">
            <v>39.1</v>
          </cell>
          <cell r="X13">
            <v>0</v>
          </cell>
          <cell r="Y13">
            <v>0</v>
          </cell>
          <cell r="Z13">
            <v>39.1</v>
          </cell>
          <cell r="AA13">
            <v>39.1</v>
          </cell>
          <cell r="AB13">
            <v>0</v>
          </cell>
          <cell r="AC13">
            <v>0</v>
          </cell>
          <cell r="AD13">
            <v>0</v>
          </cell>
          <cell r="AE13">
            <v>0</v>
          </cell>
          <cell r="AF13">
            <v>0</v>
          </cell>
          <cell r="AG13">
            <v>0</v>
          </cell>
          <cell r="AH13">
            <v>0</v>
          </cell>
          <cell r="AI13">
            <v>39.1</v>
          </cell>
          <cell r="AJ13">
            <v>39.1</v>
          </cell>
          <cell r="AK13">
            <v>156.4</v>
          </cell>
          <cell r="AL13">
            <v>0</v>
          </cell>
          <cell r="AM13">
            <v>0</v>
          </cell>
          <cell r="AN13">
            <v>0</v>
          </cell>
          <cell r="AO13">
            <v>0</v>
          </cell>
          <cell r="AP13">
            <v>0</v>
          </cell>
          <cell r="AQ13">
            <v>0</v>
          </cell>
          <cell r="AR13">
            <v>39.1</v>
          </cell>
          <cell r="AS13">
            <v>39.1</v>
          </cell>
          <cell r="AT13">
            <v>0</v>
          </cell>
          <cell r="AU13">
            <v>0</v>
          </cell>
          <cell r="AV13">
            <v>0</v>
          </cell>
          <cell r="AW13">
            <v>0</v>
          </cell>
          <cell r="AX13">
            <v>39.1</v>
          </cell>
          <cell r="AY13">
            <v>39.1</v>
          </cell>
          <cell r="AZ13">
            <v>0</v>
          </cell>
          <cell r="BA13">
            <v>39.1</v>
          </cell>
          <cell r="BB13">
            <v>0</v>
          </cell>
          <cell r="BC13">
            <v>0</v>
          </cell>
          <cell r="BD13">
            <v>0</v>
          </cell>
          <cell r="BE13">
            <v>0</v>
          </cell>
          <cell r="BF13">
            <v>0</v>
          </cell>
          <cell r="BG13">
            <v>39.1</v>
          </cell>
          <cell r="BH13">
            <v>39.1</v>
          </cell>
          <cell r="BI13">
            <v>0</v>
          </cell>
          <cell r="BJ13">
            <v>0</v>
          </cell>
          <cell r="BK13">
            <v>0</v>
          </cell>
          <cell r="BL13">
            <v>0</v>
          </cell>
          <cell r="BM13">
            <v>0</v>
          </cell>
          <cell r="BN13">
            <v>0</v>
          </cell>
          <cell r="BO13">
            <v>0</v>
          </cell>
          <cell r="BP13">
            <v>39.1</v>
          </cell>
          <cell r="BQ13">
            <v>39.1</v>
          </cell>
          <cell r="BR13">
            <v>39.1</v>
          </cell>
          <cell r="BS13">
            <v>10</v>
          </cell>
          <cell r="BT13">
            <v>39.1</v>
          </cell>
          <cell r="BU13">
            <v>0</v>
          </cell>
          <cell r="BV13">
            <v>156.4</v>
          </cell>
          <cell r="BW13">
            <v>10</v>
          </cell>
          <cell r="BX13">
            <v>0</v>
          </cell>
          <cell r="BY13">
            <v>0</v>
          </cell>
          <cell r="BZ13">
            <v>49.1</v>
          </cell>
          <cell r="CA13">
            <v>0</v>
          </cell>
          <cell r="CB13">
            <v>0</v>
          </cell>
          <cell r="CC13">
            <v>0</v>
          </cell>
          <cell r="CD13">
            <v>0</v>
          </cell>
          <cell r="CE13">
            <v>0</v>
          </cell>
          <cell r="CF13">
            <v>39.1</v>
          </cell>
          <cell r="CG13">
            <v>39.1</v>
          </cell>
          <cell r="CH13">
            <v>0</v>
          </cell>
          <cell r="CI13">
            <v>0</v>
          </cell>
          <cell r="CJ13">
            <v>0</v>
          </cell>
          <cell r="CK13">
            <v>0</v>
          </cell>
          <cell r="CL13">
            <v>39.1</v>
          </cell>
          <cell r="CM13">
            <v>39.1</v>
          </cell>
          <cell r="CN13">
            <v>0</v>
          </cell>
          <cell r="CO13">
            <v>156.4</v>
          </cell>
          <cell r="CP13">
            <v>0</v>
          </cell>
          <cell r="CQ13">
            <v>0</v>
          </cell>
          <cell r="CR13">
            <v>0</v>
          </cell>
          <cell r="CS13">
            <v>0</v>
          </cell>
          <cell r="CT13">
            <v>0</v>
          </cell>
          <cell r="CU13">
            <v>0</v>
          </cell>
          <cell r="CV13">
            <v>10</v>
          </cell>
          <cell r="CW13">
            <v>10</v>
          </cell>
          <cell r="CX13">
            <v>10</v>
          </cell>
          <cell r="CY13">
            <v>10</v>
          </cell>
          <cell r="CZ13">
            <v>10</v>
          </cell>
          <cell r="DA13">
            <v>10</v>
          </cell>
          <cell r="DB13">
            <v>0</v>
          </cell>
          <cell r="DC13">
            <v>10</v>
          </cell>
          <cell r="DD13">
            <v>10</v>
          </cell>
          <cell r="DE13">
            <v>0</v>
          </cell>
          <cell r="DF13">
            <v>49.1</v>
          </cell>
          <cell r="DG13">
            <v>49.1</v>
          </cell>
          <cell r="DH13">
            <v>0</v>
          </cell>
          <cell r="DI13">
            <v>10</v>
          </cell>
          <cell r="DJ13">
            <v>0</v>
          </cell>
          <cell r="DK13">
            <v>0</v>
          </cell>
          <cell r="DL13">
            <v>49.1</v>
          </cell>
          <cell r="DM13">
            <v>0</v>
          </cell>
          <cell r="DN13">
            <v>0</v>
          </cell>
          <cell r="DO13">
            <v>10</v>
          </cell>
          <cell r="DP13">
            <v>10</v>
          </cell>
          <cell r="DQ13">
            <v>0</v>
          </cell>
          <cell r="DR13">
            <v>49.1</v>
          </cell>
          <cell r="DS13">
            <v>49.1</v>
          </cell>
          <cell r="DT13">
            <v>176.4</v>
          </cell>
          <cell r="DU13">
            <v>176.4</v>
          </cell>
          <cell r="DV13">
            <v>176.4</v>
          </cell>
          <cell r="DW13">
            <v>176.4</v>
          </cell>
          <cell r="DX13">
            <v>176.4</v>
          </cell>
          <cell r="DY13">
            <v>176.4</v>
          </cell>
          <cell r="DZ13">
            <v>176.4</v>
          </cell>
          <cell r="EA13">
            <v>176.4</v>
          </cell>
          <cell r="EB13">
            <v>176.4</v>
          </cell>
          <cell r="EC13">
            <v>176.4</v>
          </cell>
          <cell r="ED13">
            <v>176.4</v>
          </cell>
          <cell r="EE13">
            <v>176.4</v>
          </cell>
          <cell r="EF13">
            <v>176.4</v>
          </cell>
          <cell r="EG13">
            <v>176.4</v>
          </cell>
          <cell r="EH13">
            <v>176.4</v>
          </cell>
          <cell r="EI13">
            <v>176.4</v>
          </cell>
          <cell r="EJ13">
            <v>176.4</v>
          </cell>
          <cell r="EK13">
            <v>176.4</v>
          </cell>
          <cell r="EL13">
            <v>176.4</v>
          </cell>
          <cell r="EM13">
            <v>176.4</v>
          </cell>
          <cell r="EN13">
            <v>176.4</v>
          </cell>
          <cell r="EO13">
            <v>176.4</v>
          </cell>
          <cell r="EP13">
            <v>176.4</v>
          </cell>
          <cell r="FM13">
            <v>176.4</v>
          </cell>
        </row>
        <row r="14">
          <cell r="B14" t="str">
            <v>ЧП Чабина</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FM14">
            <v>0</v>
          </cell>
        </row>
        <row r="15">
          <cell r="B15" t="str">
            <v>Змеевский сельсовет</v>
          </cell>
          <cell r="C15">
            <v>0</v>
          </cell>
          <cell r="D15">
            <v>0</v>
          </cell>
          <cell r="E15">
            <v>0</v>
          </cell>
          <cell r="F15">
            <v>0</v>
          </cell>
          <cell r="G15">
            <v>0</v>
          </cell>
          <cell r="H15">
            <v>0</v>
          </cell>
          <cell r="I15">
            <v>0</v>
          </cell>
          <cell r="J15">
            <v>0</v>
          </cell>
          <cell r="K15">
            <v>0</v>
          </cell>
          <cell r="L15">
            <v>0</v>
          </cell>
          <cell r="M15">
            <v>39.1</v>
          </cell>
          <cell r="N15">
            <v>39.1</v>
          </cell>
          <cell r="O15">
            <v>0</v>
          </cell>
          <cell r="P15">
            <v>0</v>
          </cell>
          <cell r="Q15">
            <v>0</v>
          </cell>
          <cell r="R15">
            <v>-39.1</v>
          </cell>
          <cell r="S15">
            <v>39.1</v>
          </cell>
          <cell r="T15">
            <v>10</v>
          </cell>
          <cell r="U15">
            <v>10</v>
          </cell>
          <cell r="V15">
            <v>10</v>
          </cell>
          <cell r="W15">
            <v>10</v>
          </cell>
          <cell r="X15">
            <v>0</v>
          </cell>
          <cell r="Y15">
            <v>10</v>
          </cell>
          <cell r="Z15">
            <v>10</v>
          </cell>
          <cell r="AA15">
            <v>0</v>
          </cell>
          <cell r="AB15">
            <v>10</v>
          </cell>
          <cell r="AC15">
            <v>10</v>
          </cell>
          <cell r="AD15">
            <v>0</v>
          </cell>
          <cell r="AE15">
            <v>0</v>
          </cell>
          <cell r="AF15">
            <v>0</v>
          </cell>
          <cell r="AG15">
            <v>10</v>
          </cell>
          <cell r="AH15">
            <v>10</v>
          </cell>
          <cell r="AI15">
            <v>0</v>
          </cell>
          <cell r="AJ15">
            <v>10</v>
          </cell>
          <cell r="AK15">
            <v>0</v>
          </cell>
          <cell r="AL15">
            <v>59.1</v>
          </cell>
          <cell r="AM15">
            <v>59.1</v>
          </cell>
          <cell r="AN15">
            <v>0</v>
          </cell>
          <cell r="AO15">
            <v>0</v>
          </cell>
          <cell r="AP15">
            <v>0</v>
          </cell>
          <cell r="AQ15">
            <v>0</v>
          </cell>
          <cell r="AR15">
            <v>0</v>
          </cell>
          <cell r="AS15">
            <v>0</v>
          </cell>
          <cell r="AT15">
            <v>0</v>
          </cell>
          <cell r="AU15">
            <v>0</v>
          </cell>
          <cell r="AV15">
            <v>0</v>
          </cell>
          <cell r="AW15">
            <v>39.1</v>
          </cell>
          <cell r="AX15">
            <v>39.1</v>
          </cell>
          <cell r="AY15">
            <v>0</v>
          </cell>
          <cell r="AZ15">
            <v>0</v>
          </cell>
          <cell r="BA15">
            <v>0</v>
          </cell>
          <cell r="BB15">
            <v>-39.1</v>
          </cell>
          <cell r="BC15">
            <v>39.1</v>
          </cell>
          <cell r="BD15">
            <v>10</v>
          </cell>
          <cell r="BE15">
            <v>10</v>
          </cell>
          <cell r="BF15">
            <v>0</v>
          </cell>
          <cell r="BG15">
            <v>10</v>
          </cell>
          <cell r="BH15">
            <v>0</v>
          </cell>
          <cell r="BI15">
            <v>10</v>
          </cell>
          <cell r="BJ15">
            <v>10</v>
          </cell>
          <cell r="BK15">
            <v>0</v>
          </cell>
          <cell r="BL15">
            <v>10</v>
          </cell>
          <cell r="BM15">
            <v>10</v>
          </cell>
          <cell r="BN15">
            <v>0</v>
          </cell>
          <cell r="BO15">
            <v>0</v>
          </cell>
          <cell r="BP15">
            <v>0</v>
          </cell>
          <cell r="BQ15">
            <v>10</v>
          </cell>
          <cell r="BR15">
            <v>0</v>
          </cell>
          <cell r="BS15">
            <v>0</v>
          </cell>
          <cell r="BT15">
            <v>0</v>
          </cell>
          <cell r="BU15">
            <v>10</v>
          </cell>
          <cell r="BV15">
            <v>0</v>
          </cell>
          <cell r="BW15">
            <v>59.1</v>
          </cell>
          <cell r="BX15">
            <v>0</v>
          </cell>
          <cell r="BY15">
            <v>0</v>
          </cell>
          <cell r="BZ15">
            <v>0</v>
          </cell>
          <cell r="CA15">
            <v>0</v>
          </cell>
          <cell r="CB15">
            <v>0</v>
          </cell>
          <cell r="CC15">
            <v>0</v>
          </cell>
          <cell r="CD15">
            <v>0</v>
          </cell>
          <cell r="CE15">
            <v>0</v>
          </cell>
          <cell r="CF15">
            <v>39.1</v>
          </cell>
          <cell r="CG15">
            <v>39.1</v>
          </cell>
          <cell r="CH15">
            <v>-39.1</v>
          </cell>
          <cell r="CI15">
            <v>39.1</v>
          </cell>
          <cell r="CJ15">
            <v>10</v>
          </cell>
          <cell r="CK15">
            <v>0</v>
          </cell>
          <cell r="CL15">
            <v>0</v>
          </cell>
          <cell r="CM15">
            <v>0</v>
          </cell>
          <cell r="CN15">
            <v>-39.1</v>
          </cell>
          <cell r="CO15">
            <v>39.1</v>
          </cell>
          <cell r="CP15">
            <v>10</v>
          </cell>
          <cell r="CQ15">
            <v>0</v>
          </cell>
          <cell r="CR15">
            <v>10</v>
          </cell>
          <cell r="CS15">
            <v>10</v>
          </cell>
          <cell r="CT15">
            <v>0</v>
          </cell>
          <cell r="CU15">
            <v>0</v>
          </cell>
          <cell r="CV15">
            <v>0</v>
          </cell>
          <cell r="CW15">
            <v>10</v>
          </cell>
          <cell r="CX15">
            <v>10</v>
          </cell>
          <cell r="CY15">
            <v>0</v>
          </cell>
          <cell r="CZ15">
            <v>10</v>
          </cell>
          <cell r="DA15">
            <v>10</v>
          </cell>
          <cell r="DB15">
            <v>0</v>
          </cell>
          <cell r="DC15">
            <v>10</v>
          </cell>
          <cell r="DD15">
            <v>10</v>
          </cell>
          <cell r="DE15">
            <v>0</v>
          </cell>
          <cell r="DF15">
            <v>10</v>
          </cell>
          <cell r="DG15">
            <v>10</v>
          </cell>
          <cell r="DH15">
            <v>0</v>
          </cell>
          <cell r="DI15">
            <v>0</v>
          </cell>
          <cell r="DJ15">
            <v>0</v>
          </cell>
          <cell r="DK15">
            <v>10</v>
          </cell>
          <cell r="DL15">
            <v>10</v>
          </cell>
          <cell r="DM15">
            <v>0</v>
          </cell>
          <cell r="DN15">
            <v>0</v>
          </cell>
          <cell r="DO15">
            <v>10</v>
          </cell>
          <cell r="DP15">
            <v>10</v>
          </cell>
          <cell r="DQ15">
            <v>0</v>
          </cell>
          <cell r="DR15">
            <v>10</v>
          </cell>
          <cell r="DS15">
            <v>10</v>
          </cell>
          <cell r="DT15">
            <v>59.1</v>
          </cell>
          <cell r="DU15">
            <v>59.1</v>
          </cell>
          <cell r="DV15">
            <v>59.1</v>
          </cell>
          <cell r="DW15">
            <v>59.1</v>
          </cell>
          <cell r="DX15">
            <v>59.1</v>
          </cell>
          <cell r="DY15">
            <v>59.1</v>
          </cell>
          <cell r="DZ15">
            <v>59.1</v>
          </cell>
          <cell r="EA15">
            <v>59.1</v>
          </cell>
          <cell r="EB15">
            <v>59.1</v>
          </cell>
          <cell r="EC15">
            <v>59.1</v>
          </cell>
          <cell r="ED15">
            <v>59.1</v>
          </cell>
          <cell r="EE15">
            <v>59.1</v>
          </cell>
          <cell r="EF15">
            <v>59.1</v>
          </cell>
          <cell r="EG15">
            <v>59.1</v>
          </cell>
          <cell r="EH15">
            <v>59.1</v>
          </cell>
          <cell r="EI15">
            <v>59.1</v>
          </cell>
          <cell r="EJ15">
            <v>59.1</v>
          </cell>
          <cell r="EK15">
            <v>59.1</v>
          </cell>
          <cell r="EL15">
            <v>59.1</v>
          </cell>
          <cell r="EM15">
            <v>59.1</v>
          </cell>
          <cell r="EN15">
            <v>59.1</v>
          </cell>
          <cell r="FM15">
            <v>59.1</v>
          </cell>
        </row>
        <row r="16">
          <cell r="B16" t="str">
            <v>Частинский зем. комитет</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100</v>
          </cell>
          <cell r="W16">
            <v>100</v>
          </cell>
          <cell r="X16">
            <v>100</v>
          </cell>
          <cell r="Y16">
            <v>18</v>
          </cell>
          <cell r="Z16">
            <v>18</v>
          </cell>
          <cell r="AA16">
            <v>18</v>
          </cell>
          <cell r="AB16">
            <v>0</v>
          </cell>
          <cell r="AC16">
            <v>100</v>
          </cell>
          <cell r="AD16">
            <v>100</v>
          </cell>
          <cell r="AE16">
            <v>0</v>
          </cell>
          <cell r="AF16">
            <v>100</v>
          </cell>
          <cell r="AG16">
            <v>100</v>
          </cell>
          <cell r="AH16">
            <v>0</v>
          </cell>
          <cell r="AI16">
            <v>18</v>
          </cell>
          <cell r="AJ16">
            <v>18</v>
          </cell>
          <cell r="AK16">
            <v>672</v>
          </cell>
          <cell r="AL16">
            <v>0</v>
          </cell>
          <cell r="AM16">
            <v>0</v>
          </cell>
          <cell r="AN16">
            <v>0</v>
          </cell>
          <cell r="AO16">
            <v>100</v>
          </cell>
          <cell r="AP16">
            <v>0</v>
          </cell>
          <cell r="AQ16">
            <v>0</v>
          </cell>
          <cell r="AR16">
            <v>100</v>
          </cell>
          <cell r="AS16">
            <v>0</v>
          </cell>
          <cell r="AT16">
            <v>0</v>
          </cell>
          <cell r="AU16">
            <v>100</v>
          </cell>
          <cell r="AV16">
            <v>100</v>
          </cell>
          <cell r="AW16">
            <v>0</v>
          </cell>
          <cell r="AX16">
            <v>18</v>
          </cell>
          <cell r="AY16">
            <v>18</v>
          </cell>
          <cell r="AZ16">
            <v>308</v>
          </cell>
          <cell r="BA16">
            <v>0</v>
          </cell>
          <cell r="BB16">
            <v>0</v>
          </cell>
          <cell r="BC16">
            <v>0</v>
          </cell>
          <cell r="BD16">
            <v>0</v>
          </cell>
          <cell r="BE16">
            <v>0</v>
          </cell>
          <cell r="BF16">
            <v>0</v>
          </cell>
          <cell r="BG16">
            <v>39.1</v>
          </cell>
          <cell r="BH16">
            <v>0</v>
          </cell>
          <cell r="BI16">
            <v>0</v>
          </cell>
          <cell r="BJ16">
            <v>100</v>
          </cell>
          <cell r="BK16">
            <v>100</v>
          </cell>
          <cell r="BL16">
            <v>0</v>
          </cell>
          <cell r="BM16">
            <v>100</v>
          </cell>
          <cell r="BN16">
            <v>100</v>
          </cell>
          <cell r="BO16">
            <v>0</v>
          </cell>
          <cell r="BP16">
            <v>18</v>
          </cell>
          <cell r="BQ16">
            <v>18</v>
          </cell>
          <cell r="BR16">
            <v>-82</v>
          </cell>
          <cell r="BS16">
            <v>18</v>
          </cell>
          <cell r="BT16">
            <v>-82</v>
          </cell>
          <cell r="BU16">
            <v>18</v>
          </cell>
          <cell r="BV16">
            <v>308</v>
          </cell>
          <cell r="BW16">
            <v>0</v>
          </cell>
          <cell r="BX16">
            <v>0</v>
          </cell>
          <cell r="BY16">
            <v>0</v>
          </cell>
          <cell r="BZ16">
            <v>100</v>
          </cell>
          <cell r="CA16">
            <v>0</v>
          </cell>
          <cell r="CB16">
            <v>0</v>
          </cell>
          <cell r="CC16">
            <v>0</v>
          </cell>
          <cell r="CD16">
            <v>0</v>
          </cell>
          <cell r="CE16">
            <v>0</v>
          </cell>
          <cell r="CF16">
            <v>39.1</v>
          </cell>
          <cell r="CG16">
            <v>39.1</v>
          </cell>
          <cell r="CH16">
            <v>0</v>
          </cell>
          <cell r="CI16">
            <v>100</v>
          </cell>
          <cell r="CJ16">
            <v>100</v>
          </cell>
          <cell r="CK16">
            <v>0</v>
          </cell>
          <cell r="CL16">
            <v>18</v>
          </cell>
          <cell r="CM16">
            <v>18</v>
          </cell>
          <cell r="CN16">
            <v>-21.1</v>
          </cell>
          <cell r="CO16">
            <v>293.09999999999997</v>
          </cell>
          <cell r="CP16">
            <v>0</v>
          </cell>
          <cell r="CQ16">
            <v>0</v>
          </cell>
          <cell r="CR16">
            <v>0</v>
          </cell>
          <cell r="CS16">
            <v>0</v>
          </cell>
          <cell r="CT16">
            <v>0</v>
          </cell>
          <cell r="CU16">
            <v>0</v>
          </cell>
          <cell r="CV16">
            <v>0</v>
          </cell>
          <cell r="CW16">
            <v>0</v>
          </cell>
          <cell r="CX16">
            <v>0</v>
          </cell>
          <cell r="CY16">
            <v>100</v>
          </cell>
          <cell r="CZ16">
            <v>100</v>
          </cell>
          <cell r="DA16">
            <v>0</v>
          </cell>
          <cell r="DB16">
            <v>0</v>
          </cell>
          <cell r="DC16">
            <v>100</v>
          </cell>
          <cell r="DD16">
            <v>100</v>
          </cell>
          <cell r="DE16">
            <v>0</v>
          </cell>
          <cell r="DF16">
            <v>18</v>
          </cell>
          <cell r="DG16">
            <v>18</v>
          </cell>
          <cell r="DH16">
            <v>100</v>
          </cell>
          <cell r="DI16">
            <v>0</v>
          </cell>
          <cell r="DJ16">
            <v>0</v>
          </cell>
          <cell r="DK16">
            <v>18</v>
          </cell>
          <cell r="DL16">
            <v>93.1</v>
          </cell>
          <cell r="DM16">
            <v>0</v>
          </cell>
          <cell r="DN16">
            <v>0</v>
          </cell>
          <cell r="DO16">
            <v>100</v>
          </cell>
          <cell r="DP16">
            <v>100</v>
          </cell>
          <cell r="DQ16">
            <v>0</v>
          </cell>
          <cell r="DR16">
            <v>18</v>
          </cell>
          <cell r="DS16">
            <v>18</v>
          </cell>
          <cell r="DT16">
            <v>93.1</v>
          </cell>
          <cell r="DU16">
            <v>93.1</v>
          </cell>
          <cell r="DV16">
            <v>93.1</v>
          </cell>
          <cell r="DW16">
            <v>93.1</v>
          </cell>
          <cell r="DX16">
            <v>93.1</v>
          </cell>
          <cell r="DY16">
            <v>93.1</v>
          </cell>
          <cell r="DZ16">
            <v>93.1</v>
          </cell>
          <cell r="EA16">
            <v>93.1</v>
          </cell>
          <cell r="EB16">
            <v>93.1</v>
          </cell>
          <cell r="EC16">
            <v>93.1</v>
          </cell>
          <cell r="ED16">
            <v>93.1</v>
          </cell>
          <cell r="EE16">
            <v>93.1</v>
          </cell>
          <cell r="EF16">
            <v>93.1</v>
          </cell>
          <cell r="EG16">
            <v>93.1</v>
          </cell>
          <cell r="EH16">
            <v>93.1</v>
          </cell>
          <cell r="EI16">
            <v>93.1</v>
          </cell>
          <cell r="EJ16">
            <v>93.1</v>
          </cell>
          <cell r="EK16">
            <v>93.1</v>
          </cell>
          <cell r="EL16">
            <v>93.1</v>
          </cell>
          <cell r="EM16">
            <v>93.1</v>
          </cell>
          <cell r="EN16">
            <v>93.1</v>
          </cell>
          <cell r="EO16">
            <v>93.1</v>
          </cell>
          <cell r="EP16">
            <v>93.1</v>
          </cell>
          <cell r="FM16">
            <v>93.1</v>
          </cell>
        </row>
        <row r="638">
          <cell r="DT638">
            <v>0</v>
          </cell>
          <cell r="DU638">
            <v>0</v>
          </cell>
          <cell r="DV638">
            <v>0</v>
          </cell>
          <cell r="DW638">
            <v>0</v>
          </cell>
          <cell r="DX638">
            <v>0</v>
          </cell>
          <cell r="DY638">
            <v>0</v>
          </cell>
          <cell r="DZ638">
            <v>0</v>
          </cell>
          <cell r="EA638">
            <v>0</v>
          </cell>
          <cell r="EB638">
            <v>0</v>
          </cell>
          <cell r="EC638">
            <v>0</v>
          </cell>
          <cell r="ED638">
            <v>0</v>
          </cell>
          <cell r="EE638">
            <v>0</v>
          </cell>
          <cell r="EF638">
            <v>0</v>
          </cell>
          <cell r="EG638">
            <v>0</v>
          </cell>
          <cell r="EH638">
            <v>0</v>
          </cell>
          <cell r="EI638">
            <v>0</v>
          </cell>
          <cell r="EJ638">
            <v>0</v>
          </cell>
          <cell r="EK638">
            <v>0</v>
          </cell>
          <cell r="EL638">
            <v>0</v>
          </cell>
          <cell r="EM638">
            <v>0</v>
          </cell>
          <cell r="EN638">
            <v>0</v>
          </cell>
          <cell r="EO638">
            <v>0</v>
          </cell>
          <cell r="EP638">
            <v>0</v>
          </cell>
          <cell r="EQ638">
            <v>0</v>
          </cell>
          <cell r="ER638">
            <v>0</v>
          </cell>
          <cell r="FM638">
            <v>0</v>
          </cell>
        </row>
        <row r="639">
          <cell r="I639">
            <v>471.23</v>
          </cell>
          <cell r="J639">
            <v>761.02</v>
          </cell>
          <cell r="K639">
            <v>540.41999999999996</v>
          </cell>
          <cell r="L639">
            <v>471.23</v>
          </cell>
          <cell r="M639">
            <v>761.02</v>
          </cell>
          <cell r="N639">
            <v>540.41999999999996</v>
          </cell>
          <cell r="O639">
            <v>471.23</v>
          </cell>
          <cell r="P639">
            <v>761.02</v>
          </cell>
          <cell r="Q639">
            <v>540.41999999999996</v>
          </cell>
          <cell r="R639">
            <v>471.23</v>
          </cell>
          <cell r="S639">
            <v>761.02</v>
          </cell>
          <cell r="T639">
            <v>540.41999999999996</v>
          </cell>
          <cell r="U639">
            <v>0</v>
          </cell>
          <cell r="V639">
            <v>0</v>
          </cell>
          <cell r="W639">
            <v>471.23</v>
          </cell>
          <cell r="X639">
            <v>761.02</v>
          </cell>
          <cell r="Y639">
            <v>540.41999999999996</v>
          </cell>
          <cell r="Z639">
            <v>471.23</v>
          </cell>
          <cell r="AA639">
            <v>761.02</v>
          </cell>
          <cell r="AB639">
            <v>540.41999999999996</v>
          </cell>
          <cell r="AC639">
            <v>0</v>
          </cell>
          <cell r="AD639">
            <v>0</v>
          </cell>
          <cell r="AE639">
            <v>471.23</v>
          </cell>
          <cell r="AF639">
            <v>761.02</v>
          </cell>
          <cell r="AG639">
            <v>540.41999999999996</v>
          </cell>
          <cell r="AH639">
            <v>471.23</v>
          </cell>
          <cell r="AI639">
            <v>761.02</v>
          </cell>
          <cell r="AJ639">
            <v>540.41999999999996</v>
          </cell>
          <cell r="AK639">
            <v>0</v>
          </cell>
          <cell r="AL639">
            <v>0</v>
          </cell>
          <cell r="AM639">
            <v>471.23</v>
          </cell>
          <cell r="AN639">
            <v>761.02</v>
          </cell>
          <cell r="AO639">
            <v>540.41999999999996</v>
          </cell>
          <cell r="AP639">
            <v>471.23</v>
          </cell>
          <cell r="AQ639">
            <v>761.02</v>
          </cell>
          <cell r="AR639">
            <v>540.41999999999996</v>
          </cell>
          <cell r="AS639">
            <v>0</v>
          </cell>
          <cell r="AT639">
            <v>0</v>
          </cell>
          <cell r="AU639">
            <v>471.23</v>
          </cell>
          <cell r="AV639">
            <v>761.02</v>
          </cell>
          <cell r="AW639">
            <v>540.41999999999996</v>
          </cell>
          <cell r="AX639">
            <v>471.23</v>
          </cell>
          <cell r="AY639">
            <v>761.02</v>
          </cell>
          <cell r="AZ639">
            <v>540.41999999999996</v>
          </cell>
          <cell r="BA639">
            <v>0</v>
          </cell>
          <cell r="BB639">
            <v>0</v>
          </cell>
          <cell r="BC639">
            <v>471.23</v>
          </cell>
          <cell r="BD639">
            <v>761.02</v>
          </cell>
          <cell r="BE639">
            <v>540.41999999999996</v>
          </cell>
          <cell r="BF639">
            <v>471.23</v>
          </cell>
          <cell r="BG639">
            <v>761.02</v>
          </cell>
          <cell r="BH639">
            <v>540.41999999999996</v>
          </cell>
          <cell r="BI639">
            <v>0</v>
          </cell>
          <cell r="BJ639">
            <v>0</v>
          </cell>
          <cell r="BK639">
            <v>471.23</v>
          </cell>
          <cell r="BL639">
            <v>761.02</v>
          </cell>
          <cell r="BM639">
            <v>540.41999999999996</v>
          </cell>
          <cell r="BN639">
            <v>471.23</v>
          </cell>
          <cell r="BO639">
            <v>761.02</v>
          </cell>
          <cell r="BP639">
            <v>540.41999999999996</v>
          </cell>
          <cell r="BQ639">
            <v>0</v>
          </cell>
          <cell r="BR639">
            <v>0</v>
          </cell>
          <cell r="BS639">
            <v>471.23</v>
          </cell>
          <cell r="BT639">
            <v>761.02</v>
          </cell>
          <cell r="BU639">
            <v>540.41999999999996</v>
          </cell>
          <cell r="BV639">
            <v>471.23</v>
          </cell>
          <cell r="BW639">
            <v>761.02</v>
          </cell>
          <cell r="BX639">
            <v>540.41999999999996</v>
          </cell>
          <cell r="BY639">
            <v>0</v>
          </cell>
          <cell r="BZ639">
            <v>0</v>
          </cell>
          <cell r="CA639">
            <v>471.23</v>
          </cell>
          <cell r="CB639">
            <v>761.02</v>
          </cell>
          <cell r="CC639">
            <v>540.41999999999996</v>
          </cell>
          <cell r="CD639">
            <v>471.23</v>
          </cell>
          <cell r="CE639">
            <v>761.02</v>
          </cell>
          <cell r="CF639">
            <v>540.41999999999996</v>
          </cell>
          <cell r="CG639">
            <v>0</v>
          </cell>
          <cell r="CH639">
            <v>0</v>
          </cell>
          <cell r="CI639">
            <v>471.23</v>
          </cell>
          <cell r="CJ639">
            <v>761.02</v>
          </cell>
          <cell r="CK639">
            <v>540.41999999999996</v>
          </cell>
          <cell r="CL639">
            <v>471.23</v>
          </cell>
          <cell r="CM639">
            <v>761.02</v>
          </cell>
          <cell r="CN639">
            <v>540.41999999999996</v>
          </cell>
          <cell r="CO639">
            <v>0</v>
          </cell>
          <cell r="CP639">
            <v>471.23</v>
          </cell>
          <cell r="CQ639">
            <v>761.02</v>
          </cell>
          <cell r="CR639">
            <v>540.41999999999996</v>
          </cell>
          <cell r="CS639">
            <v>471.23</v>
          </cell>
          <cell r="CT639">
            <v>761.02</v>
          </cell>
          <cell r="CU639">
            <v>540.41999999999996</v>
          </cell>
          <cell r="CV639">
            <v>0</v>
          </cell>
          <cell r="CW639">
            <v>0</v>
          </cell>
          <cell r="CX639">
            <v>0</v>
          </cell>
          <cell r="CY639">
            <v>0</v>
          </cell>
          <cell r="CZ639">
            <v>0</v>
          </cell>
          <cell r="DA639">
            <v>0</v>
          </cell>
          <cell r="DB639">
            <v>0</v>
          </cell>
          <cell r="DC639">
            <v>0</v>
          </cell>
          <cell r="DD639">
            <v>0</v>
          </cell>
          <cell r="DE639">
            <v>0</v>
          </cell>
          <cell r="DF639">
            <v>0</v>
          </cell>
          <cell r="DG639">
            <v>0</v>
          </cell>
          <cell r="DH639">
            <v>0</v>
          </cell>
          <cell r="DI639">
            <v>0</v>
          </cell>
          <cell r="DJ639">
            <v>0</v>
          </cell>
          <cell r="DK639">
            <v>0</v>
          </cell>
          <cell r="DL639">
            <v>0</v>
          </cell>
          <cell r="DM639">
            <v>0</v>
          </cell>
          <cell r="DN639">
            <v>0</v>
          </cell>
          <cell r="DO639">
            <v>0</v>
          </cell>
          <cell r="DP639">
            <v>0</v>
          </cell>
          <cell r="DQ639">
            <v>0</v>
          </cell>
          <cell r="DR639">
            <v>0</v>
          </cell>
          <cell r="DS639">
            <v>0</v>
          </cell>
          <cell r="DT639">
            <v>0</v>
          </cell>
          <cell r="DU639">
            <v>0</v>
          </cell>
          <cell r="DV639">
            <v>0</v>
          </cell>
          <cell r="FM639">
            <v>0</v>
          </cell>
        </row>
        <row r="640">
          <cell r="I640">
            <v>487.28</v>
          </cell>
          <cell r="J640">
            <v>824.27</v>
          </cell>
          <cell r="K640">
            <v>567.74</v>
          </cell>
          <cell r="L640">
            <v>481.93425554034314</v>
          </cell>
          <cell r="M640">
            <v>940.40353273482913</v>
          </cell>
          <cell r="N640">
            <v>591.96015180691666</v>
          </cell>
          <cell r="O640">
            <v>481.93425554034314</v>
          </cell>
          <cell r="P640">
            <v>940.40353273482913</v>
          </cell>
          <cell r="Q640">
            <v>591.96015180691666</v>
          </cell>
          <cell r="R640">
            <v>487.28</v>
          </cell>
          <cell r="S640">
            <v>824.27</v>
          </cell>
          <cell r="T640">
            <v>567.74</v>
          </cell>
          <cell r="U640">
            <v>0</v>
          </cell>
          <cell r="V640">
            <v>481.93425554034314</v>
          </cell>
          <cell r="W640">
            <v>940.40353273482913</v>
          </cell>
          <cell r="X640">
            <v>591.96015180691666</v>
          </cell>
          <cell r="Y640">
            <v>481.93425554034314</v>
          </cell>
          <cell r="Z640">
            <v>940.40353273482913</v>
          </cell>
          <cell r="AA640">
            <v>591.96015180691666</v>
          </cell>
          <cell r="AB640">
            <v>487.28</v>
          </cell>
          <cell r="AC640">
            <v>824.27</v>
          </cell>
          <cell r="AD640">
            <v>567.74</v>
          </cell>
          <cell r="AE640">
            <v>0</v>
          </cell>
          <cell r="AF640">
            <v>0</v>
          </cell>
          <cell r="AG640">
            <v>487.28</v>
          </cell>
          <cell r="AH640">
            <v>824.27</v>
          </cell>
          <cell r="AI640">
            <v>567.74</v>
          </cell>
          <cell r="AJ640">
            <v>0</v>
          </cell>
          <cell r="AK640">
            <v>0</v>
          </cell>
          <cell r="AL640">
            <v>487.28</v>
          </cell>
          <cell r="AM640">
            <v>824.27</v>
          </cell>
          <cell r="AN640">
            <v>567.74</v>
          </cell>
          <cell r="AO640">
            <v>0</v>
          </cell>
          <cell r="AP640">
            <v>0</v>
          </cell>
          <cell r="AQ640">
            <v>487.28</v>
          </cell>
          <cell r="AR640">
            <v>824.27</v>
          </cell>
          <cell r="AS640">
            <v>567.74</v>
          </cell>
          <cell r="AT640">
            <v>0</v>
          </cell>
          <cell r="AU640">
            <v>0</v>
          </cell>
          <cell r="AV640">
            <v>487.28</v>
          </cell>
          <cell r="AW640">
            <v>824.27</v>
          </cell>
          <cell r="AX640">
            <v>567.74</v>
          </cell>
          <cell r="AY640">
            <v>0</v>
          </cell>
          <cell r="AZ640">
            <v>0</v>
          </cell>
          <cell r="BA640">
            <v>487.28</v>
          </cell>
          <cell r="BB640">
            <v>824.27</v>
          </cell>
          <cell r="BC640">
            <v>567.74</v>
          </cell>
          <cell r="BD640">
            <v>0</v>
          </cell>
          <cell r="BE640">
            <v>0</v>
          </cell>
          <cell r="BF640">
            <v>487.28</v>
          </cell>
          <cell r="BG640">
            <v>824.27</v>
          </cell>
          <cell r="BH640">
            <v>567.74</v>
          </cell>
          <cell r="BI640">
            <v>0</v>
          </cell>
          <cell r="BJ640">
            <v>0</v>
          </cell>
          <cell r="BK640">
            <v>487.28</v>
          </cell>
          <cell r="BL640">
            <v>824.27</v>
          </cell>
          <cell r="BM640">
            <v>567.74</v>
          </cell>
          <cell r="BN640">
            <v>0</v>
          </cell>
          <cell r="BO640">
            <v>0</v>
          </cell>
          <cell r="BP640">
            <v>487.28</v>
          </cell>
          <cell r="BQ640">
            <v>824.27</v>
          </cell>
          <cell r="BR640">
            <v>567.74</v>
          </cell>
          <cell r="BS640">
            <v>0</v>
          </cell>
          <cell r="BT640">
            <v>0</v>
          </cell>
          <cell r="BU640">
            <v>487.28</v>
          </cell>
          <cell r="BV640">
            <v>824.27</v>
          </cell>
          <cell r="BW640">
            <v>567.74</v>
          </cell>
          <cell r="BX640">
            <v>0</v>
          </cell>
          <cell r="BY640">
            <v>0</v>
          </cell>
          <cell r="BZ640">
            <v>487.28</v>
          </cell>
          <cell r="CA640">
            <v>824.27</v>
          </cell>
          <cell r="CB640">
            <v>567.74</v>
          </cell>
          <cell r="CC640">
            <v>0</v>
          </cell>
          <cell r="CD640">
            <v>0</v>
          </cell>
          <cell r="CE640">
            <v>487.28</v>
          </cell>
          <cell r="CF640">
            <v>824.27</v>
          </cell>
          <cell r="CG640">
            <v>567.74</v>
          </cell>
          <cell r="CH640">
            <v>0</v>
          </cell>
          <cell r="CI640">
            <v>0</v>
          </cell>
          <cell r="CJ640">
            <v>487.28</v>
          </cell>
          <cell r="CK640">
            <v>824.27</v>
          </cell>
          <cell r="CL640">
            <v>567.74</v>
          </cell>
          <cell r="CM640">
            <v>0</v>
          </cell>
          <cell r="CN640">
            <v>0</v>
          </cell>
          <cell r="CO640">
            <v>487.28</v>
          </cell>
          <cell r="CP640">
            <v>487.28</v>
          </cell>
          <cell r="CQ640">
            <v>824.27</v>
          </cell>
          <cell r="CR640">
            <v>567.74</v>
          </cell>
          <cell r="CS640">
            <v>0</v>
          </cell>
          <cell r="CT640">
            <v>0</v>
          </cell>
          <cell r="CU640">
            <v>0</v>
          </cell>
          <cell r="CV640">
            <v>0</v>
          </cell>
          <cell r="CW640">
            <v>0</v>
          </cell>
          <cell r="CX640">
            <v>0</v>
          </cell>
          <cell r="CY640">
            <v>0</v>
          </cell>
          <cell r="CZ640">
            <v>0</v>
          </cell>
          <cell r="DA640">
            <v>0</v>
          </cell>
          <cell r="DB640">
            <v>0</v>
          </cell>
          <cell r="DC640">
            <v>0</v>
          </cell>
          <cell r="DD640">
            <v>0</v>
          </cell>
          <cell r="DE640">
            <v>0</v>
          </cell>
          <cell r="DF640">
            <v>0</v>
          </cell>
          <cell r="DG640">
            <v>0</v>
          </cell>
          <cell r="DH640">
            <v>0</v>
          </cell>
          <cell r="DI640">
            <v>0</v>
          </cell>
          <cell r="DJ640">
            <v>0</v>
          </cell>
          <cell r="DK640">
            <v>0</v>
          </cell>
          <cell r="DT640">
            <v>0</v>
          </cell>
          <cell r="FM640">
            <v>0</v>
          </cell>
        </row>
        <row r="641">
          <cell r="D641" t="str">
            <v>Л.Н.Черкасова</v>
          </cell>
          <cell r="E641" t="str">
            <v>Л.Н.Черкасова</v>
          </cell>
          <cell r="F641" t="str">
            <v>Л.Н. Черкасова</v>
          </cell>
          <cell r="G641" t="str">
            <v>Л.Н.Черкасова</v>
          </cell>
          <cell r="H641" t="str">
            <v>Л.Н.Черкасова</v>
          </cell>
          <cell r="I641" t="str">
            <v>Л.Н.Черкасова</v>
          </cell>
          <cell r="J641" t="str">
            <v>Л.Н.Черкасова</v>
          </cell>
          <cell r="K641" t="str">
            <v>Л.Н.Черкасова</v>
          </cell>
          <cell r="L641" t="str">
            <v>Л.Н.Черкасова</v>
          </cell>
          <cell r="M641">
            <v>0</v>
          </cell>
          <cell r="N641">
            <v>0</v>
          </cell>
          <cell r="O641" t="str">
            <v>Л.Н.Черкасова</v>
          </cell>
          <cell r="P641" t="str">
            <v>Л.Н. Черкасова</v>
          </cell>
          <cell r="Q641" t="str">
            <v>Л.Н.Черкасова</v>
          </cell>
          <cell r="R641" t="str">
            <v>Л.Н.Черкасова</v>
          </cell>
          <cell r="S641" t="str">
            <v>Л.Н.Черкасова</v>
          </cell>
          <cell r="T641" t="str">
            <v>Л.Н.Черкасова</v>
          </cell>
          <cell r="U641" t="str">
            <v>Л.Н.Черкасова</v>
          </cell>
          <cell r="V641" t="str">
            <v>Л.Н.Черкасова</v>
          </cell>
          <cell r="W641">
            <v>0</v>
          </cell>
          <cell r="X641">
            <v>0</v>
          </cell>
          <cell r="Y641" t="str">
            <v>Л.Н. Черкасова</v>
          </cell>
          <cell r="Z641" t="str">
            <v>Л.Н.Черкасова</v>
          </cell>
          <cell r="AA641" t="str">
            <v>Л.Н.Черкасова</v>
          </cell>
          <cell r="AB641" t="str">
            <v>Л.Н.Черкасова</v>
          </cell>
          <cell r="AC641" t="str">
            <v>Л.Н.Черкасова</v>
          </cell>
          <cell r="AD641" t="str">
            <v>Л.Н.Черкасова</v>
          </cell>
          <cell r="AE641" t="str">
            <v>Л.Н.Черкасова</v>
          </cell>
          <cell r="AF641">
            <v>0</v>
          </cell>
          <cell r="AG641">
            <v>0</v>
          </cell>
          <cell r="AH641" t="str">
            <v>Л.Н. Черкасова</v>
          </cell>
          <cell r="AI641" t="str">
            <v>Л.Н.Черкасова</v>
          </cell>
          <cell r="AJ641" t="str">
            <v>Л.Н.Черкасова</v>
          </cell>
          <cell r="AK641" t="str">
            <v>Л.Н.Черкасова</v>
          </cell>
          <cell r="AL641" t="str">
            <v>Л.Н.Черкасова</v>
          </cell>
          <cell r="AM641" t="str">
            <v>Л.Н. Черкасова</v>
          </cell>
          <cell r="AN641" t="str">
            <v>Л.Н.Черкасова</v>
          </cell>
          <cell r="AO641">
            <v>0</v>
          </cell>
          <cell r="AP641">
            <v>0</v>
          </cell>
          <cell r="AQ641" t="str">
            <v>Л.Н.Черкасова</v>
          </cell>
          <cell r="AR641" t="str">
            <v>Л.Н.Черкасова</v>
          </cell>
          <cell r="AS641" t="str">
            <v>Л.Н.Черкасова</v>
          </cell>
          <cell r="AT641" t="str">
            <v>Л.Н.Черкасова</v>
          </cell>
          <cell r="AU641" t="str">
            <v>Л.Н.Черкасова</v>
          </cell>
          <cell r="AV641" t="str">
            <v>Л.Н.Черкасова</v>
          </cell>
          <cell r="AW641" t="str">
            <v>Л.Н.Черкасова</v>
          </cell>
          <cell r="AX641">
            <v>0</v>
          </cell>
          <cell r="AY641" t="str">
            <v>Л.Н.Черкасова</v>
          </cell>
          <cell r="AZ641" t="str">
            <v>Л.Н.Черкасова</v>
          </cell>
          <cell r="BA641" t="str">
            <v>Л.Н.Черкасова</v>
          </cell>
          <cell r="BB641" t="str">
            <v>Л.Н.Черкасова</v>
          </cell>
          <cell r="BC641" t="str">
            <v>Л.Н.Черкасова</v>
          </cell>
          <cell r="BD641">
            <v>0</v>
          </cell>
          <cell r="BE641">
            <v>0</v>
          </cell>
          <cell r="BF641" t="str">
            <v>Л.Н.Черкасова</v>
          </cell>
          <cell r="BG641" t="str">
            <v>Л.Н.Черкасова</v>
          </cell>
          <cell r="BH641" t="str">
            <v>Л.Н.Черкасова</v>
          </cell>
          <cell r="BI641" t="str">
            <v>Л.Н.Черкасова</v>
          </cell>
          <cell r="BJ641" t="str">
            <v>Л.Н.Черкасова</v>
          </cell>
          <cell r="BK641">
            <v>0</v>
          </cell>
          <cell r="BL641">
            <v>0</v>
          </cell>
          <cell r="BM641" t="str">
            <v>Л.Н.Черкасова</v>
          </cell>
          <cell r="BN641" t="str">
            <v>Л.Н.Черкасова</v>
          </cell>
          <cell r="BO641" t="str">
            <v>Л.Н.Черкасова</v>
          </cell>
          <cell r="BP641" t="str">
            <v>Л.Н.Черкасова</v>
          </cell>
          <cell r="BQ641" t="str">
            <v>Л.Н.Черкасова</v>
          </cell>
          <cell r="BR641">
            <v>0</v>
          </cell>
          <cell r="BS641">
            <v>0</v>
          </cell>
          <cell r="BT641" t="str">
            <v>Л.Н.Черкасова</v>
          </cell>
          <cell r="BU641" t="str">
            <v>Л.Н.Черкасова</v>
          </cell>
          <cell r="BV641" t="str">
            <v>Л.Н.Черкасова</v>
          </cell>
          <cell r="BW641" t="str">
            <v>Л.Н.Черкасова</v>
          </cell>
          <cell r="BX641">
            <v>0</v>
          </cell>
          <cell r="BY641">
            <v>0</v>
          </cell>
          <cell r="BZ641" t="str">
            <v>Л.Н.Черкасова</v>
          </cell>
          <cell r="CA641" t="str">
            <v>Л.Н.Черкасова</v>
          </cell>
          <cell r="CB641" t="str">
            <v>Л.Н.Черкасова</v>
          </cell>
          <cell r="CC641" t="str">
            <v>Л.Н.Черкасова</v>
          </cell>
          <cell r="CD641">
            <v>0</v>
          </cell>
          <cell r="CE641">
            <v>0</v>
          </cell>
          <cell r="CF641" t="str">
            <v>Л.Н.Черкасова</v>
          </cell>
          <cell r="CG641" t="str">
            <v>Л.Н.Черкасова</v>
          </cell>
          <cell r="CH641" t="str">
            <v>Л.Н.Черкасова</v>
          </cell>
          <cell r="CI641" t="str">
            <v>Л.Н.Черкасова</v>
          </cell>
          <cell r="CJ641">
            <v>0</v>
          </cell>
          <cell r="CK641">
            <v>0</v>
          </cell>
          <cell r="CL641" t="str">
            <v>Л.Н.Черкасова</v>
          </cell>
          <cell r="CM641" t="str">
            <v>Л.Н.Черкасова</v>
          </cell>
          <cell r="CN641" t="str">
            <v>Л.Н.Черкасова</v>
          </cell>
          <cell r="CO641" t="str">
            <v>Л.Н.Черкасова</v>
          </cell>
          <cell r="CP641">
            <v>0</v>
          </cell>
          <cell r="CQ641">
            <v>0</v>
          </cell>
          <cell r="CR641" t="str">
            <v>Л.Н.Черкасова</v>
          </cell>
          <cell r="CS641" t="str">
            <v>Л.Н.Черкасова</v>
          </cell>
          <cell r="CT641" t="str">
            <v>Л.Н.Черкасова</v>
          </cell>
          <cell r="CU641" t="str">
            <v>Л.Н.Черкасова</v>
          </cell>
          <cell r="CV641">
            <v>0</v>
          </cell>
          <cell r="CW641">
            <v>0</v>
          </cell>
          <cell r="CX641" t="str">
            <v>Л.Н.Черкасова</v>
          </cell>
          <cell r="CY641" t="str">
            <v>Л.Н.Черкасова</v>
          </cell>
          <cell r="CZ641" t="str">
            <v>Л.Н.Черкасова</v>
          </cell>
          <cell r="DA641" t="str">
            <v>Л.Н.Черкасова</v>
          </cell>
          <cell r="DB641">
            <v>0</v>
          </cell>
          <cell r="DC641">
            <v>0</v>
          </cell>
          <cell r="DD641" t="str">
            <v>Л.Н.Черкасова</v>
          </cell>
          <cell r="DE641" t="str">
            <v>Л.Н.Черкасова</v>
          </cell>
          <cell r="DF641" t="str">
            <v>Л.Н.Черкасова</v>
          </cell>
          <cell r="DG641">
            <v>0</v>
          </cell>
          <cell r="DH641">
            <v>0</v>
          </cell>
          <cell r="DI641" t="str">
            <v>Л.Н.Черкасова</v>
          </cell>
          <cell r="DJ641" t="str">
            <v>Л.Н.Черкасова</v>
          </cell>
          <cell r="DK641">
            <v>0</v>
          </cell>
          <cell r="DL641" t="str">
            <v>Л.Н.Черкасова</v>
          </cell>
          <cell r="DM641" t="str">
            <v>Л.Н.Черкасова</v>
          </cell>
          <cell r="DN641">
            <v>0</v>
          </cell>
          <cell r="DO641">
            <v>0</v>
          </cell>
          <cell r="DP641" t="str">
            <v>Л.Н.Черкасова</v>
          </cell>
          <cell r="DQ641" t="str">
            <v>Л.Н.Черкасова</v>
          </cell>
          <cell r="DR641">
            <v>0</v>
          </cell>
          <cell r="DS641">
            <v>0</v>
          </cell>
          <cell r="DT641">
            <v>0</v>
          </cell>
          <cell r="DU641">
            <v>0</v>
          </cell>
          <cell r="DV641">
            <v>0</v>
          </cell>
          <cell r="DW641">
            <v>0</v>
          </cell>
          <cell r="DX641">
            <v>0</v>
          </cell>
          <cell r="DY641">
            <v>0</v>
          </cell>
          <cell r="FM641">
            <v>0</v>
          </cell>
        </row>
        <row r="642">
          <cell r="BE642" t="str">
            <v>Общ -0,78;0,22</v>
          </cell>
          <cell r="BF642">
            <v>0</v>
          </cell>
          <cell r="BG642">
            <v>0</v>
          </cell>
          <cell r="BH642">
            <v>0</v>
          </cell>
          <cell r="BI642">
            <v>0</v>
          </cell>
          <cell r="BJ642">
            <v>0</v>
          </cell>
          <cell r="BK642">
            <v>0</v>
          </cell>
          <cell r="BL642">
            <v>0</v>
          </cell>
          <cell r="BM642">
            <v>0</v>
          </cell>
          <cell r="BN642">
            <v>0</v>
          </cell>
          <cell r="BO642">
            <v>0</v>
          </cell>
          <cell r="BP642">
            <v>0</v>
          </cell>
          <cell r="BQ642">
            <v>0</v>
          </cell>
          <cell r="BR642">
            <v>0</v>
          </cell>
          <cell r="BS642">
            <v>0</v>
          </cell>
          <cell r="BT642">
            <v>0</v>
          </cell>
          <cell r="BU642">
            <v>0</v>
          </cell>
          <cell r="BV642">
            <v>0</v>
          </cell>
          <cell r="BW642">
            <v>0</v>
          </cell>
          <cell r="BX642">
            <v>0</v>
          </cell>
          <cell r="BY642">
            <v>0</v>
          </cell>
          <cell r="BZ642">
            <v>0</v>
          </cell>
          <cell r="CA642">
            <v>0</v>
          </cell>
          <cell r="CB642">
            <v>0</v>
          </cell>
          <cell r="CC642">
            <v>0</v>
          </cell>
          <cell r="CD642">
            <v>0</v>
          </cell>
          <cell r="CE642">
            <v>0</v>
          </cell>
          <cell r="CF642">
            <v>0</v>
          </cell>
          <cell r="CG642">
            <v>0</v>
          </cell>
          <cell r="CH642">
            <v>0</v>
          </cell>
          <cell r="CI642">
            <v>0</v>
          </cell>
          <cell r="CJ642">
            <v>0</v>
          </cell>
          <cell r="CK642">
            <v>0</v>
          </cell>
          <cell r="CL642">
            <v>0</v>
          </cell>
          <cell r="CM642">
            <v>0</v>
          </cell>
          <cell r="CN642">
            <v>0</v>
          </cell>
          <cell r="CO642">
            <v>0</v>
          </cell>
          <cell r="CP642">
            <v>0</v>
          </cell>
          <cell r="CQ642">
            <v>0</v>
          </cell>
          <cell r="CR642">
            <v>0</v>
          </cell>
          <cell r="CS642">
            <v>0</v>
          </cell>
          <cell r="CT642">
            <v>0</v>
          </cell>
          <cell r="CU642">
            <v>0</v>
          </cell>
          <cell r="CV642">
            <v>0</v>
          </cell>
          <cell r="CW642">
            <v>0</v>
          </cell>
          <cell r="CX642">
            <v>0</v>
          </cell>
          <cell r="CY642">
            <v>0</v>
          </cell>
          <cell r="CZ642">
            <v>0</v>
          </cell>
          <cell r="DA642">
            <v>0</v>
          </cell>
          <cell r="DT642">
            <v>0</v>
          </cell>
          <cell r="FM642">
            <v>0</v>
          </cell>
        </row>
        <row r="643">
          <cell r="B643" t="str">
            <v>Справочно:</v>
          </cell>
          <cell r="C643">
            <v>0</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DT643">
            <v>0</v>
          </cell>
          <cell r="FM643">
            <v>0</v>
          </cell>
        </row>
        <row r="644">
          <cell r="B644" t="str">
            <v>Услуги ЦТС по службам, всего</v>
          </cell>
          <cell r="C644">
            <v>8562</v>
          </cell>
          <cell r="D644">
            <v>4546</v>
          </cell>
          <cell r="E644">
            <v>13108</v>
          </cell>
          <cell r="F644">
            <v>9352.1</v>
          </cell>
          <cell r="G644">
            <v>5519.3</v>
          </cell>
          <cell r="H644">
            <v>14871.400000000001</v>
          </cell>
          <cell r="I644">
            <v>8799.5</v>
          </cell>
          <cell r="J644">
            <v>5399.7</v>
          </cell>
          <cell r="K644">
            <v>14199.2</v>
          </cell>
          <cell r="L644">
            <v>7433</v>
          </cell>
          <cell r="M644">
            <v>6034.5</v>
          </cell>
          <cell r="N644">
            <v>13467.5</v>
          </cell>
          <cell r="O644">
            <v>0</v>
          </cell>
          <cell r="P644">
            <v>0</v>
          </cell>
          <cell r="Q644">
            <v>0</v>
          </cell>
          <cell r="R644">
            <v>9500.2999999999993</v>
          </cell>
          <cell r="S644">
            <v>5614.77</v>
          </cell>
          <cell r="T644">
            <v>15115.07</v>
          </cell>
          <cell r="U644">
            <v>9500.2999999999993</v>
          </cell>
          <cell r="V644">
            <v>5614.77</v>
          </cell>
          <cell r="W644">
            <v>15115.07</v>
          </cell>
          <cell r="X644">
            <v>11605</v>
          </cell>
          <cell r="Y644">
            <v>6042</v>
          </cell>
          <cell r="Z644">
            <v>17647</v>
          </cell>
          <cell r="AA644">
            <v>0</v>
          </cell>
          <cell r="AB644">
            <v>0</v>
          </cell>
          <cell r="AC644">
            <v>0</v>
          </cell>
          <cell r="AD644">
            <v>120857.54000000001</v>
          </cell>
          <cell r="AE644">
            <v>120857.54000000001</v>
          </cell>
          <cell r="AF644">
            <v>8562</v>
          </cell>
          <cell r="AG644">
            <v>4546</v>
          </cell>
          <cell r="AH644">
            <v>13108</v>
          </cell>
          <cell r="AI644">
            <v>9352.1</v>
          </cell>
          <cell r="AJ644">
            <v>5519.3</v>
          </cell>
          <cell r="AK644">
            <v>14871.400000000001</v>
          </cell>
          <cell r="AL644">
            <v>8799.5</v>
          </cell>
          <cell r="AM644">
            <v>5399.7</v>
          </cell>
          <cell r="AN644">
            <v>14199.2</v>
          </cell>
          <cell r="AO644">
            <v>7433</v>
          </cell>
          <cell r="AP644">
            <v>6034.5</v>
          </cell>
          <cell r="AQ644">
            <v>13467.5</v>
          </cell>
          <cell r="AR644">
            <v>0</v>
          </cell>
          <cell r="AS644">
            <v>0</v>
          </cell>
          <cell r="AT644">
            <v>0</v>
          </cell>
          <cell r="AU644">
            <v>9500.2999999999993</v>
          </cell>
          <cell r="AV644">
            <v>5614.77</v>
          </cell>
          <cell r="AW644">
            <v>15115.07</v>
          </cell>
          <cell r="AX644">
            <v>9500.2999999999993</v>
          </cell>
          <cell r="AY644">
            <v>5614.77</v>
          </cell>
          <cell r="AZ644">
            <v>8562</v>
          </cell>
          <cell r="BA644">
            <v>4546</v>
          </cell>
          <cell r="BB644">
            <v>13108</v>
          </cell>
          <cell r="BC644">
            <v>9352.1</v>
          </cell>
          <cell r="BD644">
            <v>5519.3</v>
          </cell>
          <cell r="BE644">
            <v>14871.400000000001</v>
          </cell>
          <cell r="BF644">
            <v>0</v>
          </cell>
          <cell r="BG644">
            <v>120857.54000000001</v>
          </cell>
          <cell r="BH644">
            <v>120857.54000000001</v>
          </cell>
          <cell r="BI644">
            <v>8799.5</v>
          </cell>
          <cell r="BJ644">
            <v>5399.7</v>
          </cell>
          <cell r="BK644">
            <v>14199.2</v>
          </cell>
          <cell r="BL644">
            <v>7433</v>
          </cell>
          <cell r="BM644">
            <v>6034.5</v>
          </cell>
          <cell r="BN644">
            <v>13467.5</v>
          </cell>
          <cell r="BO644">
            <v>0</v>
          </cell>
          <cell r="BP644">
            <v>0</v>
          </cell>
          <cell r="BQ644">
            <v>0</v>
          </cell>
          <cell r="BR644">
            <v>9500.2999999999993</v>
          </cell>
          <cell r="BS644">
            <v>5614.77</v>
          </cell>
          <cell r="BT644">
            <v>15115.07</v>
          </cell>
          <cell r="BU644">
            <v>9500.2999999999993</v>
          </cell>
          <cell r="BV644">
            <v>5614.77</v>
          </cell>
          <cell r="BW644">
            <v>8799.5</v>
          </cell>
          <cell r="BX644">
            <v>5399.7</v>
          </cell>
          <cell r="BY644">
            <v>14199.2</v>
          </cell>
          <cell r="BZ644">
            <v>7433</v>
          </cell>
          <cell r="CA644">
            <v>6034.5</v>
          </cell>
          <cell r="CB644">
            <v>13467.5</v>
          </cell>
          <cell r="CC644">
            <v>0</v>
          </cell>
          <cell r="CD644">
            <v>120857.54000000001</v>
          </cell>
          <cell r="CE644">
            <v>0</v>
          </cell>
          <cell r="CF644">
            <v>0</v>
          </cell>
          <cell r="CG644">
            <v>0</v>
          </cell>
          <cell r="CH644">
            <v>9500.2999999999993</v>
          </cell>
          <cell r="CI644">
            <v>5614.77</v>
          </cell>
          <cell r="CJ644">
            <v>15115.07</v>
          </cell>
          <cell r="CK644">
            <v>9500.2999999999993</v>
          </cell>
          <cell r="CL644">
            <v>5614.77</v>
          </cell>
          <cell r="CM644">
            <v>15115.07</v>
          </cell>
          <cell r="CN644">
            <v>11605</v>
          </cell>
          <cell r="CO644">
            <v>6042</v>
          </cell>
          <cell r="CP644">
            <v>17647</v>
          </cell>
          <cell r="CQ644">
            <v>0</v>
          </cell>
          <cell r="CR644">
            <v>0</v>
          </cell>
          <cell r="CS644">
            <v>0</v>
          </cell>
          <cell r="CT644">
            <v>120857.54000000001</v>
          </cell>
          <cell r="CU644">
            <v>120857.54000000001</v>
          </cell>
          <cell r="CV644">
            <v>9500.2999999999993</v>
          </cell>
          <cell r="CW644">
            <v>5614.77</v>
          </cell>
          <cell r="CX644">
            <v>15115.07</v>
          </cell>
          <cell r="CY644">
            <v>9500.2999999999993</v>
          </cell>
          <cell r="CZ644">
            <v>5614.77</v>
          </cell>
          <cell r="DA644">
            <v>15115.07</v>
          </cell>
          <cell r="DB644">
            <v>11605</v>
          </cell>
          <cell r="DC644">
            <v>6042</v>
          </cell>
          <cell r="DD644">
            <v>17647</v>
          </cell>
          <cell r="DE644">
            <v>0</v>
          </cell>
          <cell r="DF644">
            <v>0</v>
          </cell>
          <cell r="DG644">
            <v>0</v>
          </cell>
          <cell r="DH644">
            <v>11605</v>
          </cell>
          <cell r="DI644">
            <v>6042</v>
          </cell>
          <cell r="DJ644">
            <v>17647</v>
          </cell>
          <cell r="DK644">
            <v>0</v>
          </cell>
          <cell r="DL644">
            <v>0</v>
          </cell>
          <cell r="DM644">
            <v>0</v>
          </cell>
          <cell r="DN644">
            <v>120857.54000000001</v>
          </cell>
          <cell r="DO644">
            <v>120857.54000000001</v>
          </cell>
          <cell r="DP644">
            <v>120857.54000000001</v>
          </cell>
          <cell r="DQ644">
            <v>120857.54000000001</v>
          </cell>
          <cell r="DR644">
            <v>120857.54000000001</v>
          </cell>
          <cell r="DS644">
            <v>120857.54000000001</v>
          </cell>
          <cell r="DT644">
            <v>120857.54000000001</v>
          </cell>
          <cell r="DU644">
            <v>120857.54000000001</v>
          </cell>
          <cell r="DV644">
            <v>120857.54000000001</v>
          </cell>
          <cell r="DW644">
            <v>120857.54000000001</v>
          </cell>
          <cell r="DX644">
            <v>120857.54000000001</v>
          </cell>
          <cell r="DY644">
            <v>120857.54000000001</v>
          </cell>
          <cell r="DZ644">
            <v>120857.54000000001</v>
          </cell>
          <cell r="EA644">
            <v>120857.54000000001</v>
          </cell>
          <cell r="EB644">
            <v>120857.54000000001</v>
          </cell>
          <cell r="EC644">
            <v>120857.54000000001</v>
          </cell>
          <cell r="ED644">
            <v>120857.54000000001</v>
          </cell>
          <cell r="EE644">
            <v>120857.54000000001</v>
          </cell>
          <cell r="EF644">
            <v>120857.54000000001</v>
          </cell>
          <cell r="EG644">
            <v>120857.54000000001</v>
          </cell>
          <cell r="EH644">
            <v>120857.54000000001</v>
          </cell>
          <cell r="EI644">
            <v>120857.54000000001</v>
          </cell>
          <cell r="EJ644">
            <v>120857.54000000001</v>
          </cell>
          <cell r="FM644">
            <v>120857.54000000001</v>
          </cell>
        </row>
        <row r="645">
          <cell r="B645" t="str">
            <v>в т.ч. метрология</v>
          </cell>
          <cell r="C645">
            <v>180</v>
          </cell>
          <cell r="D645">
            <v>100</v>
          </cell>
          <cell r="E645">
            <v>280</v>
          </cell>
          <cell r="F645">
            <v>139.30000000000001</v>
          </cell>
          <cell r="G645">
            <v>63.2</v>
          </cell>
          <cell r="H645">
            <v>202.5</v>
          </cell>
          <cell r="I645">
            <v>150</v>
          </cell>
          <cell r="J645">
            <v>48.6</v>
          </cell>
          <cell r="K645">
            <v>198.6</v>
          </cell>
          <cell r="L645">
            <v>91.2</v>
          </cell>
          <cell r="M645">
            <v>40.6</v>
          </cell>
          <cell r="N645">
            <v>131.80000000000001</v>
          </cell>
          <cell r="O645">
            <v>0</v>
          </cell>
          <cell r="P645">
            <v>140</v>
          </cell>
          <cell r="Q645">
            <v>60.77</v>
          </cell>
          <cell r="R645">
            <v>200.77</v>
          </cell>
          <cell r="S645">
            <v>140</v>
          </cell>
          <cell r="T645">
            <v>60.77</v>
          </cell>
          <cell r="U645">
            <v>200.77</v>
          </cell>
          <cell r="V645">
            <v>100</v>
          </cell>
          <cell r="W645">
            <v>78</v>
          </cell>
          <cell r="X645">
            <v>178</v>
          </cell>
          <cell r="Y645">
            <v>0</v>
          </cell>
          <cell r="Z645">
            <v>1418.34</v>
          </cell>
          <cell r="AA645">
            <v>1418.34</v>
          </cell>
          <cell r="AB645">
            <v>180</v>
          </cell>
          <cell r="AC645">
            <v>100</v>
          </cell>
          <cell r="AD645">
            <v>280</v>
          </cell>
          <cell r="AE645">
            <v>139.30000000000001</v>
          </cell>
          <cell r="AF645">
            <v>63.2</v>
          </cell>
          <cell r="AG645">
            <v>202.5</v>
          </cell>
          <cell r="AH645">
            <v>150</v>
          </cell>
          <cell r="AI645">
            <v>48.6</v>
          </cell>
          <cell r="AJ645">
            <v>198.6</v>
          </cell>
          <cell r="AK645">
            <v>91.2</v>
          </cell>
          <cell r="AL645">
            <v>40.6</v>
          </cell>
          <cell r="AM645">
            <v>131.80000000000001</v>
          </cell>
          <cell r="AN645">
            <v>0</v>
          </cell>
          <cell r="AO645">
            <v>140</v>
          </cell>
          <cell r="AP645">
            <v>60.77</v>
          </cell>
          <cell r="AQ645">
            <v>200.77</v>
          </cell>
          <cell r="AR645">
            <v>140</v>
          </cell>
          <cell r="AS645">
            <v>60.77</v>
          </cell>
          <cell r="AT645">
            <v>200.77</v>
          </cell>
          <cell r="AU645">
            <v>100</v>
          </cell>
          <cell r="AV645">
            <v>78</v>
          </cell>
          <cell r="AW645">
            <v>178</v>
          </cell>
          <cell r="AX645">
            <v>0</v>
          </cell>
          <cell r="AY645">
            <v>1418.34</v>
          </cell>
          <cell r="AZ645">
            <v>180</v>
          </cell>
          <cell r="BA645">
            <v>100</v>
          </cell>
          <cell r="BB645">
            <v>280</v>
          </cell>
          <cell r="BC645">
            <v>139.30000000000001</v>
          </cell>
          <cell r="BD645">
            <v>63.2</v>
          </cell>
          <cell r="BE645">
            <v>202.5</v>
          </cell>
          <cell r="BF645">
            <v>150</v>
          </cell>
          <cell r="BG645">
            <v>48.6</v>
          </cell>
          <cell r="BH645">
            <v>198.6</v>
          </cell>
          <cell r="BI645">
            <v>91.2</v>
          </cell>
          <cell r="BJ645">
            <v>40.6</v>
          </cell>
          <cell r="BK645">
            <v>131.80000000000001</v>
          </cell>
          <cell r="BL645">
            <v>0</v>
          </cell>
          <cell r="BM645">
            <v>140</v>
          </cell>
          <cell r="BN645">
            <v>60.77</v>
          </cell>
          <cell r="BO645">
            <v>200.77</v>
          </cell>
          <cell r="BP645">
            <v>140</v>
          </cell>
          <cell r="BQ645">
            <v>60.77</v>
          </cell>
          <cell r="BR645">
            <v>200.77</v>
          </cell>
          <cell r="BS645">
            <v>100</v>
          </cell>
          <cell r="BT645">
            <v>78</v>
          </cell>
          <cell r="BU645">
            <v>178</v>
          </cell>
          <cell r="BV645">
            <v>0</v>
          </cell>
          <cell r="BW645">
            <v>150</v>
          </cell>
          <cell r="BX645">
            <v>48.6</v>
          </cell>
          <cell r="BY645">
            <v>198.6</v>
          </cell>
          <cell r="BZ645">
            <v>91.2</v>
          </cell>
          <cell r="CA645">
            <v>40.6</v>
          </cell>
          <cell r="CB645">
            <v>131.80000000000001</v>
          </cell>
          <cell r="CC645">
            <v>0</v>
          </cell>
          <cell r="CD645">
            <v>140</v>
          </cell>
          <cell r="CE645">
            <v>60.77</v>
          </cell>
          <cell r="CF645">
            <v>200.77</v>
          </cell>
          <cell r="CG645">
            <v>0</v>
          </cell>
          <cell r="CH645">
            <v>60.77</v>
          </cell>
          <cell r="CI645">
            <v>200.77</v>
          </cell>
          <cell r="CJ645">
            <v>100</v>
          </cell>
          <cell r="CK645">
            <v>78</v>
          </cell>
          <cell r="CL645">
            <v>178</v>
          </cell>
          <cell r="CM645">
            <v>0</v>
          </cell>
          <cell r="CN645">
            <v>1418.34</v>
          </cell>
          <cell r="CO645">
            <v>1418.34</v>
          </cell>
          <cell r="CP645">
            <v>140</v>
          </cell>
          <cell r="CQ645">
            <v>60.77</v>
          </cell>
          <cell r="CR645">
            <v>200.77</v>
          </cell>
          <cell r="CS645">
            <v>140</v>
          </cell>
          <cell r="CT645">
            <v>60.77</v>
          </cell>
          <cell r="CU645">
            <v>200.77</v>
          </cell>
          <cell r="CV645">
            <v>140</v>
          </cell>
          <cell r="CW645">
            <v>60.77</v>
          </cell>
          <cell r="CX645">
            <v>200.77</v>
          </cell>
          <cell r="CY645">
            <v>140</v>
          </cell>
          <cell r="CZ645">
            <v>60.77</v>
          </cell>
          <cell r="DA645">
            <v>200.77</v>
          </cell>
          <cell r="DB645">
            <v>100</v>
          </cell>
          <cell r="DC645">
            <v>78</v>
          </cell>
          <cell r="DD645">
            <v>178</v>
          </cell>
          <cell r="DE645">
            <v>0</v>
          </cell>
          <cell r="DF645">
            <v>1418.34</v>
          </cell>
          <cell r="DG645">
            <v>1418.34</v>
          </cell>
          <cell r="DH645">
            <v>100</v>
          </cell>
          <cell r="DI645">
            <v>78</v>
          </cell>
          <cell r="DJ645">
            <v>178</v>
          </cell>
          <cell r="DK645">
            <v>0</v>
          </cell>
          <cell r="DL645">
            <v>1418.34</v>
          </cell>
          <cell r="DM645">
            <v>0</v>
          </cell>
          <cell r="DN645">
            <v>1418.34</v>
          </cell>
          <cell r="DO645">
            <v>1418.34</v>
          </cell>
          <cell r="DP645">
            <v>1418.34</v>
          </cell>
          <cell r="DQ645">
            <v>1418.34</v>
          </cell>
          <cell r="DR645">
            <v>1418.34</v>
          </cell>
          <cell r="DS645">
            <v>1418.34</v>
          </cell>
          <cell r="DT645">
            <v>1418.34</v>
          </cell>
          <cell r="DU645">
            <v>1418.34</v>
          </cell>
          <cell r="DV645">
            <v>1418.34</v>
          </cell>
          <cell r="DW645">
            <v>1418.34</v>
          </cell>
          <cell r="DX645">
            <v>1418.34</v>
          </cell>
          <cell r="DY645">
            <v>1418.34</v>
          </cell>
          <cell r="DZ645">
            <v>1418.34</v>
          </cell>
          <cell r="EA645">
            <v>1418.34</v>
          </cell>
          <cell r="EB645">
            <v>1418.34</v>
          </cell>
          <cell r="EC645">
            <v>1418.34</v>
          </cell>
          <cell r="ED645">
            <v>1418.34</v>
          </cell>
          <cell r="EE645">
            <v>1418.34</v>
          </cell>
          <cell r="EF645">
            <v>1418.34</v>
          </cell>
          <cell r="EG645">
            <v>1418.34</v>
          </cell>
          <cell r="EH645">
            <v>1418.34</v>
          </cell>
          <cell r="FM645">
            <v>1418.34</v>
          </cell>
        </row>
        <row r="646">
          <cell r="B646" t="str">
            <v>тех. диагностика</v>
          </cell>
          <cell r="C646">
            <v>42</v>
          </cell>
          <cell r="D646">
            <v>100</v>
          </cell>
          <cell r="E646">
            <v>142</v>
          </cell>
          <cell r="F646">
            <v>107.7</v>
          </cell>
          <cell r="G646">
            <v>19.5</v>
          </cell>
          <cell r="H646">
            <v>127.2</v>
          </cell>
          <cell r="I646">
            <v>44.5</v>
          </cell>
          <cell r="J646">
            <v>27.1</v>
          </cell>
          <cell r="K646">
            <v>71.599999999999994</v>
          </cell>
          <cell r="L646">
            <v>44.4</v>
          </cell>
          <cell r="M646">
            <v>53.5</v>
          </cell>
          <cell r="N646">
            <v>97.9</v>
          </cell>
          <cell r="O646">
            <v>0</v>
          </cell>
          <cell r="P646">
            <v>5.3</v>
          </cell>
          <cell r="Q646">
            <v>4</v>
          </cell>
          <cell r="R646">
            <v>9.3000000000000007</v>
          </cell>
          <cell r="S646">
            <v>5.3</v>
          </cell>
          <cell r="T646">
            <v>4</v>
          </cell>
          <cell r="U646">
            <v>9.3000000000000007</v>
          </cell>
          <cell r="V646">
            <v>32</v>
          </cell>
          <cell r="W646">
            <v>16</v>
          </cell>
          <cell r="X646">
            <v>48</v>
          </cell>
          <cell r="Y646">
            <v>0</v>
          </cell>
          <cell r="Z646">
            <v>453.6</v>
          </cell>
          <cell r="AA646">
            <v>453.6</v>
          </cell>
          <cell r="AB646">
            <v>42</v>
          </cell>
          <cell r="AC646">
            <v>100</v>
          </cell>
          <cell r="AD646">
            <v>142</v>
          </cell>
          <cell r="AE646">
            <v>107.7</v>
          </cell>
          <cell r="AF646">
            <v>19.5</v>
          </cell>
          <cell r="AG646">
            <v>127.2</v>
          </cell>
          <cell r="AH646">
            <v>44.5</v>
          </cell>
          <cell r="AI646">
            <v>27.1</v>
          </cell>
          <cell r="AJ646">
            <v>71.599999999999994</v>
          </cell>
          <cell r="AK646">
            <v>44.4</v>
          </cell>
          <cell r="AL646">
            <v>53.5</v>
          </cell>
          <cell r="AM646">
            <v>97.9</v>
          </cell>
          <cell r="AN646">
            <v>0</v>
          </cell>
          <cell r="AO646">
            <v>5.3</v>
          </cell>
          <cell r="AP646">
            <v>4</v>
          </cell>
          <cell r="AQ646">
            <v>9.3000000000000007</v>
          </cell>
          <cell r="AR646">
            <v>5.3</v>
          </cell>
          <cell r="AS646">
            <v>4</v>
          </cell>
          <cell r="AT646">
            <v>9.3000000000000007</v>
          </cell>
          <cell r="AU646">
            <v>32</v>
          </cell>
          <cell r="AV646">
            <v>16</v>
          </cell>
          <cell r="AW646">
            <v>48</v>
          </cell>
          <cell r="AX646">
            <v>0</v>
          </cell>
          <cell r="AY646">
            <v>453.6</v>
          </cell>
          <cell r="AZ646">
            <v>42</v>
          </cell>
          <cell r="BA646">
            <v>100</v>
          </cell>
          <cell r="BB646">
            <v>142</v>
          </cell>
          <cell r="BC646">
            <v>107.7</v>
          </cell>
          <cell r="BD646">
            <v>19.5</v>
          </cell>
          <cell r="BE646">
            <v>127.2</v>
          </cell>
          <cell r="BF646">
            <v>44.5</v>
          </cell>
          <cell r="BG646">
            <v>27.1</v>
          </cell>
          <cell r="BH646">
            <v>71.599999999999994</v>
          </cell>
          <cell r="BI646">
            <v>44.4</v>
          </cell>
          <cell r="BJ646">
            <v>53.5</v>
          </cell>
          <cell r="BK646">
            <v>97.9</v>
          </cell>
          <cell r="BL646">
            <v>0</v>
          </cell>
          <cell r="BM646">
            <v>5.3</v>
          </cell>
          <cell r="BN646">
            <v>4</v>
          </cell>
          <cell r="BO646">
            <v>9.3000000000000007</v>
          </cell>
          <cell r="BP646">
            <v>5.3</v>
          </cell>
          <cell r="BQ646">
            <v>4</v>
          </cell>
          <cell r="BR646">
            <v>9.3000000000000007</v>
          </cell>
          <cell r="BS646">
            <v>32</v>
          </cell>
          <cell r="BT646">
            <v>16</v>
          </cell>
          <cell r="BU646">
            <v>48</v>
          </cell>
          <cell r="BV646">
            <v>0</v>
          </cell>
          <cell r="BW646">
            <v>44.5</v>
          </cell>
          <cell r="BX646">
            <v>27.1</v>
          </cell>
          <cell r="BY646">
            <v>71.599999999999994</v>
          </cell>
          <cell r="BZ646">
            <v>44.4</v>
          </cell>
          <cell r="CA646">
            <v>53.5</v>
          </cell>
          <cell r="CB646">
            <v>97.9</v>
          </cell>
          <cell r="CC646">
            <v>0</v>
          </cell>
          <cell r="CD646">
            <v>5.3</v>
          </cell>
          <cell r="CE646">
            <v>4</v>
          </cell>
          <cell r="CF646">
            <v>9.3000000000000007</v>
          </cell>
          <cell r="CG646">
            <v>0</v>
          </cell>
          <cell r="CH646">
            <v>4</v>
          </cell>
          <cell r="CI646">
            <v>9.3000000000000007</v>
          </cell>
          <cell r="CJ646">
            <v>32</v>
          </cell>
          <cell r="CK646">
            <v>16</v>
          </cell>
          <cell r="CL646">
            <v>48</v>
          </cell>
          <cell r="CM646">
            <v>0</v>
          </cell>
          <cell r="CN646">
            <v>453.6</v>
          </cell>
          <cell r="CO646">
            <v>453.6</v>
          </cell>
          <cell r="CP646">
            <v>5.3</v>
          </cell>
          <cell r="CQ646">
            <v>4</v>
          </cell>
          <cell r="CR646">
            <v>9.3000000000000007</v>
          </cell>
          <cell r="CS646">
            <v>5.3</v>
          </cell>
          <cell r="CT646">
            <v>4</v>
          </cell>
          <cell r="CU646">
            <v>9.3000000000000007</v>
          </cell>
          <cell r="CV646">
            <v>5.3</v>
          </cell>
          <cell r="CW646">
            <v>4</v>
          </cell>
          <cell r="CX646">
            <v>9.3000000000000007</v>
          </cell>
          <cell r="CY646">
            <v>5.3</v>
          </cell>
          <cell r="CZ646">
            <v>4</v>
          </cell>
          <cell r="DA646">
            <v>9.3000000000000007</v>
          </cell>
          <cell r="DB646">
            <v>32</v>
          </cell>
          <cell r="DC646">
            <v>16</v>
          </cell>
          <cell r="DD646">
            <v>48</v>
          </cell>
          <cell r="DE646">
            <v>0</v>
          </cell>
          <cell r="DF646">
            <v>453.6</v>
          </cell>
          <cell r="DG646">
            <v>453.6</v>
          </cell>
          <cell r="DH646">
            <v>32</v>
          </cell>
          <cell r="DI646">
            <v>16</v>
          </cell>
          <cell r="DJ646">
            <v>48</v>
          </cell>
          <cell r="DK646">
            <v>0</v>
          </cell>
          <cell r="DL646">
            <v>453.6</v>
          </cell>
          <cell r="DM646">
            <v>0</v>
          </cell>
          <cell r="DN646">
            <v>453.6</v>
          </cell>
          <cell r="DO646">
            <v>453.6</v>
          </cell>
          <cell r="DP646">
            <v>453.6</v>
          </cell>
          <cell r="DQ646">
            <v>453.6</v>
          </cell>
          <cell r="DR646">
            <v>453.6</v>
          </cell>
          <cell r="DS646">
            <v>453.6</v>
          </cell>
          <cell r="DT646">
            <v>453.6</v>
          </cell>
          <cell r="DU646">
            <v>453.6</v>
          </cell>
          <cell r="DV646">
            <v>453.6</v>
          </cell>
          <cell r="DW646">
            <v>453.6</v>
          </cell>
          <cell r="DX646">
            <v>453.6</v>
          </cell>
          <cell r="DY646">
            <v>453.6</v>
          </cell>
          <cell r="DZ646">
            <v>453.6</v>
          </cell>
          <cell r="EA646">
            <v>453.6</v>
          </cell>
          <cell r="EB646">
            <v>453.6</v>
          </cell>
          <cell r="EC646">
            <v>453.6</v>
          </cell>
          <cell r="ED646">
            <v>453.6</v>
          </cell>
          <cell r="EE646">
            <v>453.6</v>
          </cell>
          <cell r="EF646">
            <v>453.6</v>
          </cell>
          <cell r="EG646">
            <v>453.6</v>
          </cell>
          <cell r="EH646">
            <v>453.6</v>
          </cell>
          <cell r="FM646">
            <v>453.6</v>
          </cell>
        </row>
        <row r="647">
          <cell r="B647" t="str">
            <v>автоматизация и связь</v>
          </cell>
          <cell r="C647">
            <v>650</v>
          </cell>
          <cell r="D647">
            <v>500</v>
          </cell>
          <cell r="E647">
            <v>1150</v>
          </cell>
          <cell r="F647">
            <v>645.1</v>
          </cell>
          <cell r="G647">
            <v>611.70000000000005</v>
          </cell>
          <cell r="H647">
            <v>1256.8000000000002</v>
          </cell>
          <cell r="I647">
            <v>700</v>
          </cell>
          <cell r="J647">
            <v>550</v>
          </cell>
          <cell r="K647">
            <v>1250</v>
          </cell>
          <cell r="L647">
            <v>664.4</v>
          </cell>
          <cell r="M647">
            <v>530.6</v>
          </cell>
          <cell r="N647">
            <v>1195</v>
          </cell>
          <cell r="O647">
            <v>0</v>
          </cell>
          <cell r="P647">
            <v>700</v>
          </cell>
          <cell r="Q647">
            <v>650</v>
          </cell>
          <cell r="R647">
            <v>1350</v>
          </cell>
          <cell r="S647">
            <v>700</v>
          </cell>
          <cell r="T647">
            <v>650</v>
          </cell>
          <cell r="U647">
            <v>1350</v>
          </cell>
          <cell r="V647">
            <v>870</v>
          </cell>
          <cell r="W647">
            <v>652</v>
          </cell>
          <cell r="X647">
            <v>1522</v>
          </cell>
          <cell r="Y647">
            <v>0</v>
          </cell>
          <cell r="Z647">
            <v>10634</v>
          </cell>
          <cell r="AA647">
            <v>10634</v>
          </cell>
          <cell r="AB647">
            <v>650</v>
          </cell>
          <cell r="AC647">
            <v>500</v>
          </cell>
          <cell r="AD647">
            <v>1150</v>
          </cell>
          <cell r="AE647">
            <v>645.1</v>
          </cell>
          <cell r="AF647">
            <v>611.70000000000005</v>
          </cell>
          <cell r="AG647">
            <v>1256.8000000000002</v>
          </cell>
          <cell r="AH647">
            <v>700</v>
          </cell>
          <cell r="AI647">
            <v>550</v>
          </cell>
          <cell r="AJ647">
            <v>1250</v>
          </cell>
          <cell r="AK647">
            <v>664.4</v>
          </cell>
          <cell r="AL647">
            <v>530.6</v>
          </cell>
          <cell r="AM647">
            <v>1195</v>
          </cell>
          <cell r="AN647">
            <v>0</v>
          </cell>
          <cell r="AO647">
            <v>700</v>
          </cell>
          <cell r="AP647">
            <v>650</v>
          </cell>
          <cell r="AQ647">
            <v>1350</v>
          </cell>
          <cell r="AR647">
            <v>700</v>
          </cell>
          <cell r="AS647">
            <v>650</v>
          </cell>
          <cell r="AT647">
            <v>1350</v>
          </cell>
          <cell r="AU647">
            <v>870</v>
          </cell>
          <cell r="AV647">
            <v>652</v>
          </cell>
          <cell r="AW647">
            <v>1522</v>
          </cell>
          <cell r="AX647">
            <v>0</v>
          </cell>
          <cell r="AY647">
            <v>10634</v>
          </cell>
          <cell r="AZ647">
            <v>650</v>
          </cell>
          <cell r="BA647">
            <v>500</v>
          </cell>
          <cell r="BB647">
            <v>1150</v>
          </cell>
          <cell r="BC647">
            <v>645.1</v>
          </cell>
          <cell r="BD647">
            <v>611.70000000000005</v>
          </cell>
          <cell r="BE647">
            <v>1256.8000000000002</v>
          </cell>
          <cell r="BF647">
            <v>700</v>
          </cell>
          <cell r="BG647">
            <v>550</v>
          </cell>
          <cell r="BH647">
            <v>1250</v>
          </cell>
          <cell r="BI647">
            <v>664.4</v>
          </cell>
          <cell r="BJ647">
            <v>530.6</v>
          </cell>
          <cell r="BK647">
            <v>1195</v>
          </cell>
          <cell r="BL647">
            <v>0</v>
          </cell>
          <cell r="BM647">
            <v>700</v>
          </cell>
          <cell r="BN647">
            <v>650</v>
          </cell>
          <cell r="BO647">
            <v>1350</v>
          </cell>
          <cell r="BP647">
            <v>700</v>
          </cell>
          <cell r="BQ647">
            <v>650</v>
          </cell>
          <cell r="BR647">
            <v>1350</v>
          </cell>
          <cell r="BS647">
            <v>870</v>
          </cell>
          <cell r="BT647">
            <v>652</v>
          </cell>
          <cell r="BU647">
            <v>1522</v>
          </cell>
          <cell r="BV647">
            <v>0</v>
          </cell>
          <cell r="BW647">
            <v>700</v>
          </cell>
          <cell r="BX647">
            <v>550</v>
          </cell>
          <cell r="BY647">
            <v>1250</v>
          </cell>
          <cell r="BZ647">
            <v>664.4</v>
          </cell>
          <cell r="CA647">
            <v>530.6</v>
          </cell>
          <cell r="CB647">
            <v>1195</v>
          </cell>
          <cell r="CC647">
            <v>0</v>
          </cell>
          <cell r="CD647">
            <v>700</v>
          </cell>
          <cell r="CE647">
            <v>650</v>
          </cell>
          <cell r="CF647">
            <v>1350</v>
          </cell>
          <cell r="CG647">
            <v>0</v>
          </cell>
          <cell r="CH647">
            <v>650</v>
          </cell>
          <cell r="CI647">
            <v>1350</v>
          </cell>
          <cell r="CJ647">
            <v>870</v>
          </cell>
          <cell r="CK647">
            <v>652</v>
          </cell>
          <cell r="CL647">
            <v>1522</v>
          </cell>
          <cell r="CM647">
            <v>0</v>
          </cell>
          <cell r="CN647">
            <v>10634</v>
          </cell>
          <cell r="CO647">
            <v>10634</v>
          </cell>
          <cell r="CP647">
            <v>700</v>
          </cell>
          <cell r="CQ647">
            <v>650</v>
          </cell>
          <cell r="CR647">
            <v>1350</v>
          </cell>
          <cell r="CS647">
            <v>700</v>
          </cell>
          <cell r="CT647">
            <v>650</v>
          </cell>
          <cell r="CU647">
            <v>1350</v>
          </cell>
          <cell r="CV647">
            <v>700</v>
          </cell>
          <cell r="CW647">
            <v>650</v>
          </cell>
          <cell r="CX647">
            <v>1350</v>
          </cell>
          <cell r="CY647">
            <v>700</v>
          </cell>
          <cell r="CZ647">
            <v>650</v>
          </cell>
          <cell r="DA647">
            <v>1350</v>
          </cell>
          <cell r="DB647">
            <v>870</v>
          </cell>
          <cell r="DC647">
            <v>652</v>
          </cell>
          <cell r="DD647">
            <v>1522</v>
          </cell>
          <cell r="DE647">
            <v>0</v>
          </cell>
          <cell r="DF647">
            <v>10634</v>
          </cell>
          <cell r="DG647">
            <v>10634</v>
          </cell>
          <cell r="DH647">
            <v>870</v>
          </cell>
          <cell r="DI647">
            <v>652</v>
          </cell>
          <cell r="DJ647">
            <v>1522</v>
          </cell>
          <cell r="DK647">
            <v>0</v>
          </cell>
          <cell r="DL647">
            <v>10634</v>
          </cell>
          <cell r="DM647">
            <v>0</v>
          </cell>
          <cell r="DN647">
            <v>10634</v>
          </cell>
          <cell r="DO647">
            <v>10634</v>
          </cell>
          <cell r="DP647">
            <v>10634</v>
          </cell>
          <cell r="DQ647">
            <v>10634</v>
          </cell>
          <cell r="DR647">
            <v>10634</v>
          </cell>
          <cell r="DS647">
            <v>10634</v>
          </cell>
          <cell r="DT647">
            <v>10634</v>
          </cell>
          <cell r="DU647">
            <v>10634</v>
          </cell>
          <cell r="DV647">
            <v>10634</v>
          </cell>
          <cell r="DW647">
            <v>10634</v>
          </cell>
          <cell r="DX647">
            <v>10634</v>
          </cell>
          <cell r="DY647">
            <v>10634</v>
          </cell>
          <cell r="DZ647">
            <v>10634</v>
          </cell>
          <cell r="EA647">
            <v>10634</v>
          </cell>
          <cell r="EB647">
            <v>10634</v>
          </cell>
          <cell r="EC647">
            <v>10634</v>
          </cell>
          <cell r="ED647">
            <v>10634</v>
          </cell>
          <cell r="EE647">
            <v>10634</v>
          </cell>
          <cell r="EF647">
            <v>10634</v>
          </cell>
          <cell r="EG647">
            <v>10634</v>
          </cell>
          <cell r="EH647">
            <v>10634</v>
          </cell>
          <cell r="FM647">
            <v>10634</v>
          </cell>
        </row>
        <row r="648">
          <cell r="B648" t="str">
            <v>энергетики</v>
          </cell>
          <cell r="C648">
            <v>3710</v>
          </cell>
          <cell r="D648">
            <v>2720</v>
          </cell>
          <cell r="E648">
            <v>6430</v>
          </cell>
          <cell r="F648">
            <v>4387</v>
          </cell>
          <cell r="G648">
            <v>3261.1000000000004</v>
          </cell>
          <cell r="H648">
            <v>7648.1</v>
          </cell>
          <cell r="I648">
            <v>3765</v>
          </cell>
          <cell r="J648">
            <v>2765</v>
          </cell>
          <cell r="K648">
            <v>6530</v>
          </cell>
          <cell r="L648">
            <v>4037.9</v>
          </cell>
          <cell r="M648">
            <v>2994.4</v>
          </cell>
          <cell r="N648">
            <v>7032.3</v>
          </cell>
          <cell r="O648">
            <v>0</v>
          </cell>
          <cell r="P648">
            <v>4333</v>
          </cell>
          <cell r="Q648">
            <v>2880</v>
          </cell>
          <cell r="R648">
            <v>7213</v>
          </cell>
          <cell r="S648">
            <v>4333</v>
          </cell>
          <cell r="T648">
            <v>2880</v>
          </cell>
          <cell r="U648">
            <v>7213</v>
          </cell>
          <cell r="V648">
            <v>4819</v>
          </cell>
          <cell r="W648">
            <v>3471</v>
          </cell>
          <cell r="X648">
            <v>8290</v>
          </cell>
          <cell r="Y648">
            <v>0</v>
          </cell>
          <cell r="Z648">
            <v>58130.600000000006</v>
          </cell>
          <cell r="AA648">
            <v>58130.600000000006</v>
          </cell>
          <cell r="AB648">
            <v>3710</v>
          </cell>
          <cell r="AC648">
            <v>2720</v>
          </cell>
          <cell r="AD648">
            <v>6430</v>
          </cell>
          <cell r="AE648">
            <v>4387</v>
          </cell>
          <cell r="AF648">
            <v>3261.1000000000004</v>
          </cell>
          <cell r="AG648">
            <v>7648.1</v>
          </cell>
          <cell r="AH648">
            <v>3765</v>
          </cell>
          <cell r="AI648">
            <v>2765</v>
          </cell>
          <cell r="AJ648">
            <v>6530</v>
          </cell>
          <cell r="AK648">
            <v>4037.9</v>
          </cell>
          <cell r="AL648">
            <v>2994.4</v>
          </cell>
          <cell r="AM648">
            <v>7032.3</v>
          </cell>
          <cell r="AN648">
            <v>0</v>
          </cell>
          <cell r="AO648">
            <v>4333</v>
          </cell>
          <cell r="AP648">
            <v>2880</v>
          </cell>
          <cell r="AQ648">
            <v>7213</v>
          </cell>
          <cell r="AR648">
            <v>4333</v>
          </cell>
          <cell r="AS648">
            <v>2880</v>
          </cell>
          <cell r="AT648">
            <v>7213</v>
          </cell>
          <cell r="AU648">
            <v>4819</v>
          </cell>
          <cell r="AV648">
            <v>3471</v>
          </cell>
          <cell r="AW648">
            <v>8290</v>
          </cell>
          <cell r="AX648">
            <v>0</v>
          </cell>
          <cell r="AY648">
            <v>58130.600000000006</v>
          </cell>
          <cell r="AZ648">
            <v>3710</v>
          </cell>
          <cell r="BA648">
            <v>2720</v>
          </cell>
          <cell r="BB648">
            <v>6430</v>
          </cell>
          <cell r="BC648">
            <v>4387</v>
          </cell>
          <cell r="BD648">
            <v>3261.1000000000004</v>
          </cell>
          <cell r="BE648">
            <v>7648.1</v>
          </cell>
          <cell r="BF648">
            <v>3765</v>
          </cell>
          <cell r="BG648">
            <v>2765</v>
          </cell>
          <cell r="BH648">
            <v>6530</v>
          </cell>
          <cell r="BI648">
            <v>4037.9</v>
          </cell>
          <cell r="BJ648">
            <v>2994.4</v>
          </cell>
          <cell r="BK648">
            <v>7032.3</v>
          </cell>
          <cell r="BL648">
            <v>0</v>
          </cell>
          <cell r="BM648">
            <v>4333</v>
          </cell>
          <cell r="BN648">
            <v>2880</v>
          </cell>
          <cell r="BO648">
            <v>7213</v>
          </cell>
          <cell r="BP648">
            <v>4333</v>
          </cell>
          <cell r="BQ648">
            <v>2880</v>
          </cell>
          <cell r="BR648">
            <v>7213</v>
          </cell>
          <cell r="BS648">
            <v>4819</v>
          </cell>
          <cell r="BT648">
            <v>3471</v>
          </cell>
          <cell r="BU648">
            <v>8290</v>
          </cell>
          <cell r="BV648">
            <v>0</v>
          </cell>
          <cell r="BW648">
            <v>3765</v>
          </cell>
          <cell r="BX648">
            <v>2765</v>
          </cell>
          <cell r="BY648">
            <v>6530</v>
          </cell>
          <cell r="BZ648">
            <v>4037.9</v>
          </cell>
          <cell r="CA648">
            <v>2994.4</v>
          </cell>
          <cell r="CB648">
            <v>7032.3</v>
          </cell>
          <cell r="CC648">
            <v>0</v>
          </cell>
          <cell r="CD648">
            <v>4333</v>
          </cell>
          <cell r="CE648">
            <v>2880</v>
          </cell>
          <cell r="CF648">
            <v>7213</v>
          </cell>
          <cell r="CG648">
            <v>0</v>
          </cell>
          <cell r="CH648">
            <v>2880</v>
          </cell>
          <cell r="CI648">
            <v>7213</v>
          </cell>
          <cell r="CJ648">
            <v>4819</v>
          </cell>
          <cell r="CK648">
            <v>3471</v>
          </cell>
          <cell r="CL648">
            <v>8290</v>
          </cell>
          <cell r="CM648">
            <v>0</v>
          </cell>
          <cell r="CN648">
            <v>58130.600000000006</v>
          </cell>
          <cell r="CO648">
            <v>58130.600000000006</v>
          </cell>
          <cell r="CP648">
            <v>4333</v>
          </cell>
          <cell r="CQ648">
            <v>2880</v>
          </cell>
          <cell r="CR648">
            <v>7213</v>
          </cell>
          <cell r="CS648">
            <v>4333</v>
          </cell>
          <cell r="CT648">
            <v>2880</v>
          </cell>
          <cell r="CU648">
            <v>7213</v>
          </cell>
          <cell r="CV648">
            <v>4333</v>
          </cell>
          <cell r="CW648">
            <v>2880</v>
          </cell>
          <cell r="CX648">
            <v>7213</v>
          </cell>
          <cell r="CY648">
            <v>4333</v>
          </cell>
          <cell r="CZ648">
            <v>2880</v>
          </cell>
          <cell r="DA648">
            <v>7213</v>
          </cell>
          <cell r="DB648">
            <v>4819</v>
          </cell>
          <cell r="DC648">
            <v>3471</v>
          </cell>
          <cell r="DD648">
            <v>8290</v>
          </cell>
          <cell r="DE648">
            <v>0</v>
          </cell>
          <cell r="DF648">
            <v>58130.600000000006</v>
          </cell>
          <cell r="DG648">
            <v>58130.600000000006</v>
          </cell>
          <cell r="DH648">
            <v>4819</v>
          </cell>
          <cell r="DI648">
            <v>3471</v>
          </cell>
          <cell r="DJ648">
            <v>8290</v>
          </cell>
          <cell r="DK648">
            <v>0</v>
          </cell>
          <cell r="DL648">
            <v>58130.600000000006</v>
          </cell>
          <cell r="DM648">
            <v>0</v>
          </cell>
          <cell r="DN648">
            <v>58130.600000000006</v>
          </cell>
          <cell r="DO648">
            <v>58130.600000000006</v>
          </cell>
          <cell r="DP648">
            <v>58130.600000000006</v>
          </cell>
          <cell r="DQ648">
            <v>58130.600000000006</v>
          </cell>
          <cell r="DR648">
            <v>58130.600000000006</v>
          </cell>
          <cell r="DS648">
            <v>58130.600000000006</v>
          </cell>
          <cell r="DT648">
            <v>58130.600000000006</v>
          </cell>
          <cell r="DU648">
            <v>58130.600000000006</v>
          </cell>
          <cell r="DV648">
            <v>58130.600000000006</v>
          </cell>
          <cell r="DW648">
            <v>58130.600000000006</v>
          </cell>
          <cell r="DX648">
            <v>58130.600000000006</v>
          </cell>
          <cell r="DY648">
            <v>58130.600000000006</v>
          </cell>
          <cell r="DZ648">
            <v>58130.600000000006</v>
          </cell>
          <cell r="EA648">
            <v>58130.600000000006</v>
          </cell>
          <cell r="EB648">
            <v>58130.600000000006</v>
          </cell>
          <cell r="EC648">
            <v>58130.600000000006</v>
          </cell>
          <cell r="ED648">
            <v>58130.600000000006</v>
          </cell>
          <cell r="EE648">
            <v>58130.600000000006</v>
          </cell>
          <cell r="EF648">
            <v>58130.600000000006</v>
          </cell>
          <cell r="EG648">
            <v>58130.600000000006</v>
          </cell>
          <cell r="EH648">
            <v>58130.600000000006</v>
          </cell>
          <cell r="FM648">
            <v>58130.600000000006</v>
          </cell>
        </row>
        <row r="649">
          <cell r="B649" t="str">
            <v>механики</v>
          </cell>
          <cell r="C649">
            <v>3980</v>
          </cell>
          <cell r="D649">
            <v>1126</v>
          </cell>
          <cell r="E649">
            <v>5106</v>
          </cell>
          <cell r="F649">
            <v>4073</v>
          </cell>
          <cell r="G649">
            <v>1563.8</v>
          </cell>
          <cell r="H649">
            <v>5636.8</v>
          </cell>
          <cell r="I649">
            <v>4140</v>
          </cell>
          <cell r="J649">
            <v>2009</v>
          </cell>
          <cell r="K649">
            <v>6149</v>
          </cell>
          <cell r="L649">
            <v>2460.1</v>
          </cell>
          <cell r="M649">
            <v>1871.4</v>
          </cell>
          <cell r="N649">
            <v>4331.5</v>
          </cell>
          <cell r="O649">
            <v>0</v>
          </cell>
          <cell r="P649">
            <v>4322</v>
          </cell>
          <cell r="Q649">
            <v>2020</v>
          </cell>
          <cell r="R649">
            <v>6342</v>
          </cell>
          <cell r="S649">
            <v>4322</v>
          </cell>
          <cell r="T649">
            <v>2020</v>
          </cell>
          <cell r="U649">
            <v>6342</v>
          </cell>
          <cell r="V649">
            <v>1824</v>
          </cell>
          <cell r="W649">
            <v>725</v>
          </cell>
          <cell r="X649">
            <v>2549</v>
          </cell>
          <cell r="Y649">
            <v>0</v>
          </cell>
          <cell r="Z649">
            <v>38743</v>
          </cell>
          <cell r="AA649">
            <v>38743</v>
          </cell>
          <cell r="AB649">
            <v>3980</v>
          </cell>
          <cell r="AC649">
            <v>1126</v>
          </cell>
          <cell r="AD649">
            <v>5106</v>
          </cell>
          <cell r="AE649">
            <v>4073</v>
          </cell>
          <cell r="AF649">
            <v>1563.8</v>
          </cell>
          <cell r="AG649">
            <v>5636.8</v>
          </cell>
          <cell r="AH649">
            <v>4140</v>
          </cell>
          <cell r="AI649">
            <v>2009</v>
          </cell>
          <cell r="AJ649">
            <v>6149</v>
          </cell>
          <cell r="AK649">
            <v>2460.1</v>
          </cell>
          <cell r="AL649">
            <v>1871.4</v>
          </cell>
          <cell r="AM649">
            <v>4331.5</v>
          </cell>
          <cell r="AN649">
            <v>0</v>
          </cell>
          <cell r="AO649">
            <v>4322</v>
          </cell>
          <cell r="AP649">
            <v>2020</v>
          </cell>
          <cell r="AQ649">
            <v>6342</v>
          </cell>
          <cell r="AR649">
            <v>4322</v>
          </cell>
          <cell r="AS649">
            <v>2020</v>
          </cell>
          <cell r="AT649">
            <v>6342</v>
          </cell>
          <cell r="AU649">
            <v>1824</v>
          </cell>
          <cell r="AV649">
            <v>725</v>
          </cell>
          <cell r="AW649">
            <v>2549</v>
          </cell>
          <cell r="AX649">
            <v>0</v>
          </cell>
          <cell r="AY649">
            <v>38743</v>
          </cell>
          <cell r="AZ649">
            <v>3980</v>
          </cell>
          <cell r="BA649">
            <v>1126</v>
          </cell>
          <cell r="BB649">
            <v>5106</v>
          </cell>
          <cell r="BC649">
            <v>4073</v>
          </cell>
          <cell r="BD649">
            <v>1563.8</v>
          </cell>
          <cell r="BE649">
            <v>5636.8</v>
          </cell>
          <cell r="BF649">
            <v>4140</v>
          </cell>
          <cell r="BG649">
            <v>2009</v>
          </cell>
          <cell r="BH649">
            <v>6149</v>
          </cell>
          <cell r="BI649">
            <v>2460.1</v>
          </cell>
          <cell r="BJ649">
            <v>1871.4</v>
          </cell>
          <cell r="BK649">
            <v>4331.5</v>
          </cell>
          <cell r="BL649">
            <v>0</v>
          </cell>
          <cell r="BM649">
            <v>4322</v>
          </cell>
          <cell r="BN649">
            <v>2020</v>
          </cell>
          <cell r="BO649">
            <v>6342</v>
          </cell>
          <cell r="BP649">
            <v>4322</v>
          </cell>
          <cell r="BQ649">
            <v>2020</v>
          </cell>
          <cell r="BR649">
            <v>6342</v>
          </cell>
          <cell r="BS649">
            <v>1824</v>
          </cell>
          <cell r="BT649">
            <v>725</v>
          </cell>
          <cell r="BU649">
            <v>2549</v>
          </cell>
          <cell r="BV649">
            <v>0</v>
          </cell>
          <cell r="BW649">
            <v>4140</v>
          </cell>
          <cell r="BX649">
            <v>2009</v>
          </cell>
          <cell r="BY649">
            <v>6149</v>
          </cell>
          <cell r="BZ649">
            <v>2460.1</v>
          </cell>
          <cell r="CA649">
            <v>1871.4</v>
          </cell>
          <cell r="CB649">
            <v>4331.5</v>
          </cell>
          <cell r="CC649">
            <v>0</v>
          </cell>
          <cell r="CD649">
            <v>4322</v>
          </cell>
          <cell r="CE649">
            <v>2020</v>
          </cell>
          <cell r="CF649">
            <v>6342</v>
          </cell>
          <cell r="CG649">
            <v>0</v>
          </cell>
          <cell r="CH649">
            <v>2020</v>
          </cell>
          <cell r="CI649">
            <v>6342</v>
          </cell>
          <cell r="CJ649">
            <v>1824</v>
          </cell>
          <cell r="CK649">
            <v>725</v>
          </cell>
          <cell r="CL649">
            <v>2549</v>
          </cell>
          <cell r="CM649">
            <v>0</v>
          </cell>
          <cell r="CN649">
            <v>38743</v>
          </cell>
          <cell r="CO649">
            <v>38743</v>
          </cell>
          <cell r="CP649">
            <v>4322</v>
          </cell>
          <cell r="CQ649">
            <v>2020</v>
          </cell>
          <cell r="CR649">
            <v>6342</v>
          </cell>
          <cell r="CS649">
            <v>4322</v>
          </cell>
          <cell r="CT649">
            <v>2020</v>
          </cell>
          <cell r="CU649">
            <v>6342</v>
          </cell>
          <cell r="CV649">
            <v>4322</v>
          </cell>
          <cell r="CW649">
            <v>2020</v>
          </cell>
          <cell r="CX649">
            <v>6342</v>
          </cell>
          <cell r="CY649">
            <v>4322</v>
          </cell>
          <cell r="CZ649">
            <v>2020</v>
          </cell>
          <cell r="DA649">
            <v>6342</v>
          </cell>
          <cell r="DB649">
            <v>1824</v>
          </cell>
          <cell r="DC649">
            <v>725</v>
          </cell>
          <cell r="DD649">
            <v>2549</v>
          </cell>
          <cell r="DE649">
            <v>0</v>
          </cell>
          <cell r="DF649">
            <v>38743</v>
          </cell>
          <cell r="DG649">
            <v>38743</v>
          </cell>
          <cell r="DH649">
            <v>1824</v>
          </cell>
          <cell r="DI649">
            <v>725</v>
          </cell>
          <cell r="DJ649">
            <v>2549</v>
          </cell>
          <cell r="DK649">
            <v>0</v>
          </cell>
          <cell r="DL649">
            <v>38743</v>
          </cell>
          <cell r="DM649">
            <v>0</v>
          </cell>
          <cell r="DN649">
            <v>38743</v>
          </cell>
          <cell r="DO649">
            <v>38743</v>
          </cell>
          <cell r="DP649">
            <v>38743</v>
          </cell>
          <cell r="DQ649">
            <v>38743</v>
          </cell>
          <cell r="DR649">
            <v>38743</v>
          </cell>
          <cell r="DS649">
            <v>38743</v>
          </cell>
          <cell r="DT649">
            <v>38743</v>
          </cell>
          <cell r="DU649">
            <v>38743</v>
          </cell>
          <cell r="DV649">
            <v>38743</v>
          </cell>
          <cell r="DW649">
            <v>38743</v>
          </cell>
          <cell r="DX649">
            <v>38743</v>
          </cell>
          <cell r="DY649">
            <v>38743</v>
          </cell>
          <cell r="DZ649">
            <v>38743</v>
          </cell>
          <cell r="EA649">
            <v>38743</v>
          </cell>
          <cell r="EB649">
            <v>38743</v>
          </cell>
          <cell r="EC649">
            <v>38743</v>
          </cell>
          <cell r="ED649">
            <v>38743</v>
          </cell>
          <cell r="EE649">
            <v>38743</v>
          </cell>
          <cell r="EF649">
            <v>38743</v>
          </cell>
          <cell r="EG649">
            <v>38743</v>
          </cell>
          <cell r="EH649">
            <v>38743</v>
          </cell>
          <cell r="FM649">
            <v>38743</v>
          </cell>
        </row>
        <row r="650">
          <cell r="B650" t="str">
            <v>управление кап.ремонта</v>
          </cell>
          <cell r="C650" t="str">
            <v>по заявке ЦТС</v>
          </cell>
          <cell r="D650">
            <v>135</v>
          </cell>
          <cell r="E650">
            <v>544</v>
          </cell>
          <cell r="F650">
            <v>679</v>
          </cell>
          <cell r="G650">
            <v>3960</v>
          </cell>
          <cell r="H650">
            <v>1100</v>
          </cell>
          <cell r="I650">
            <v>5060</v>
          </cell>
          <cell r="J650">
            <v>11478</v>
          </cell>
          <cell r="K650" t="str">
            <v>по заявке ЦТС</v>
          </cell>
          <cell r="L650">
            <v>135</v>
          </cell>
          <cell r="M650">
            <v>544</v>
          </cell>
          <cell r="N650">
            <v>679</v>
          </cell>
          <cell r="O650">
            <v>3960</v>
          </cell>
          <cell r="P650">
            <v>1100</v>
          </cell>
          <cell r="Q650">
            <v>5060</v>
          </cell>
          <cell r="R650">
            <v>11478</v>
          </cell>
          <cell r="S650" t="str">
            <v>по заявке ЦТС</v>
          </cell>
          <cell r="T650">
            <v>135</v>
          </cell>
          <cell r="U650">
            <v>544</v>
          </cell>
          <cell r="V650">
            <v>679</v>
          </cell>
          <cell r="W650">
            <v>3960</v>
          </cell>
          <cell r="X650">
            <v>1100</v>
          </cell>
          <cell r="Y650">
            <v>5060</v>
          </cell>
          <cell r="Z650">
            <v>11478</v>
          </cell>
          <cell r="AA650" t="str">
            <v>по заявке ЦТС</v>
          </cell>
          <cell r="AB650">
            <v>135</v>
          </cell>
          <cell r="AC650">
            <v>544</v>
          </cell>
          <cell r="AD650">
            <v>679</v>
          </cell>
          <cell r="AE650">
            <v>3960</v>
          </cell>
          <cell r="AF650">
            <v>1100</v>
          </cell>
          <cell r="AG650">
            <v>5060</v>
          </cell>
          <cell r="AH650">
            <v>11478</v>
          </cell>
          <cell r="AI650" t="str">
            <v>по заявке ЦТС</v>
          </cell>
          <cell r="AJ650">
            <v>135</v>
          </cell>
          <cell r="AK650">
            <v>544</v>
          </cell>
          <cell r="AL650">
            <v>679</v>
          </cell>
          <cell r="AM650">
            <v>3960</v>
          </cell>
          <cell r="AN650">
            <v>1100</v>
          </cell>
          <cell r="AO650">
            <v>5060</v>
          </cell>
          <cell r="AP650">
            <v>11478</v>
          </cell>
          <cell r="AQ650" t="str">
            <v>по заявке ЦТС</v>
          </cell>
          <cell r="AR650">
            <v>135</v>
          </cell>
          <cell r="AS650">
            <v>544</v>
          </cell>
          <cell r="AT650">
            <v>679</v>
          </cell>
          <cell r="AU650">
            <v>3960</v>
          </cell>
          <cell r="AV650">
            <v>1100</v>
          </cell>
          <cell r="AW650">
            <v>5060</v>
          </cell>
          <cell r="AX650">
            <v>11478</v>
          </cell>
          <cell r="AY650" t="str">
            <v>по заявке ЦТС</v>
          </cell>
          <cell r="AZ650" t="str">
            <v>по заявке ЦТС</v>
          </cell>
          <cell r="BA650">
            <v>544</v>
          </cell>
          <cell r="BB650">
            <v>679</v>
          </cell>
          <cell r="BC650">
            <v>3960</v>
          </cell>
          <cell r="BD650">
            <v>1100</v>
          </cell>
          <cell r="BE650">
            <v>5060</v>
          </cell>
          <cell r="BF650">
            <v>11478</v>
          </cell>
          <cell r="BG650">
            <v>135</v>
          </cell>
          <cell r="BH650">
            <v>544</v>
          </cell>
          <cell r="BI650">
            <v>679</v>
          </cell>
          <cell r="BJ650">
            <v>3960</v>
          </cell>
          <cell r="BK650">
            <v>1100</v>
          </cell>
          <cell r="BL650">
            <v>5060</v>
          </cell>
          <cell r="BM650">
            <v>11478</v>
          </cell>
          <cell r="BN650">
            <v>135</v>
          </cell>
          <cell r="BO650">
            <v>544</v>
          </cell>
          <cell r="BP650">
            <v>679</v>
          </cell>
          <cell r="BQ650">
            <v>3960</v>
          </cell>
          <cell r="BR650">
            <v>1100</v>
          </cell>
          <cell r="BS650">
            <v>5060</v>
          </cell>
          <cell r="BT650">
            <v>11478</v>
          </cell>
          <cell r="BU650">
            <v>135</v>
          </cell>
          <cell r="BV650">
            <v>544</v>
          </cell>
          <cell r="BW650">
            <v>679</v>
          </cell>
          <cell r="BX650">
            <v>3960</v>
          </cell>
          <cell r="BY650">
            <v>1100</v>
          </cell>
          <cell r="BZ650">
            <v>135</v>
          </cell>
          <cell r="CA650">
            <v>544</v>
          </cell>
          <cell r="CB650">
            <v>679</v>
          </cell>
          <cell r="CC650">
            <v>3960</v>
          </cell>
          <cell r="CD650">
            <v>1100</v>
          </cell>
          <cell r="CE650">
            <v>5060</v>
          </cell>
          <cell r="CF650">
            <v>11478</v>
          </cell>
          <cell r="CG650">
            <v>3960</v>
          </cell>
          <cell r="CH650">
            <v>1100</v>
          </cell>
          <cell r="CI650">
            <v>5060</v>
          </cell>
          <cell r="CJ650">
            <v>11478</v>
          </cell>
          <cell r="CK650">
            <v>3960</v>
          </cell>
          <cell r="CL650">
            <v>1100</v>
          </cell>
          <cell r="CM650">
            <v>5060</v>
          </cell>
          <cell r="CN650">
            <v>11478</v>
          </cell>
          <cell r="CO650">
            <v>3960</v>
          </cell>
          <cell r="CP650">
            <v>1100</v>
          </cell>
          <cell r="CQ650">
            <v>5060</v>
          </cell>
          <cell r="CR650">
            <v>11478</v>
          </cell>
          <cell r="CS650">
            <v>3960</v>
          </cell>
          <cell r="CT650">
            <v>1100</v>
          </cell>
          <cell r="CU650">
            <v>5060</v>
          </cell>
          <cell r="CV650">
            <v>11478</v>
          </cell>
          <cell r="CW650">
            <v>3960</v>
          </cell>
          <cell r="CX650">
            <v>1100</v>
          </cell>
          <cell r="CY650">
            <v>5060</v>
          </cell>
          <cell r="CZ650">
            <v>11478</v>
          </cell>
          <cell r="DA650">
            <v>3960</v>
          </cell>
          <cell r="DB650">
            <v>1100</v>
          </cell>
          <cell r="DC650">
            <v>5060</v>
          </cell>
          <cell r="DD650">
            <v>11478</v>
          </cell>
          <cell r="DE650">
            <v>3960</v>
          </cell>
          <cell r="DF650">
            <v>1100</v>
          </cell>
          <cell r="DG650">
            <v>5060</v>
          </cell>
          <cell r="DH650">
            <v>3960</v>
          </cell>
          <cell r="DI650">
            <v>1100</v>
          </cell>
          <cell r="DJ650">
            <v>5060</v>
          </cell>
          <cell r="DK650">
            <v>11478</v>
          </cell>
          <cell r="DL650">
            <v>11478</v>
          </cell>
          <cell r="DM650">
            <v>11478</v>
          </cell>
          <cell r="DN650">
            <v>11478</v>
          </cell>
          <cell r="DO650">
            <v>11478</v>
          </cell>
          <cell r="DP650">
            <v>11478</v>
          </cell>
          <cell r="DT650">
            <v>11478</v>
          </cell>
        </row>
        <row r="651">
          <cell r="AZ651">
            <v>9252.6</v>
          </cell>
          <cell r="BA651">
            <v>5154.3999999999996</v>
          </cell>
          <cell r="BB651">
            <v>14407</v>
          </cell>
        </row>
        <row r="652">
          <cell r="AZ652">
            <v>180</v>
          </cell>
          <cell r="BA652">
            <v>100</v>
          </cell>
          <cell r="BB652">
            <v>280</v>
          </cell>
        </row>
        <row r="653">
          <cell r="AZ653">
            <v>30</v>
          </cell>
          <cell r="BA653">
            <v>70</v>
          </cell>
          <cell r="BB653">
            <v>100</v>
          </cell>
        </row>
        <row r="654">
          <cell r="AZ654">
            <v>824</v>
          </cell>
          <cell r="BA654">
            <v>670</v>
          </cell>
          <cell r="BB654">
            <v>1494</v>
          </cell>
        </row>
        <row r="655">
          <cell r="AZ655">
            <v>3917</v>
          </cell>
          <cell r="BA655">
            <v>2625</v>
          </cell>
          <cell r="BB655">
            <v>6542</v>
          </cell>
        </row>
        <row r="656">
          <cell r="AZ656">
            <v>4301.6000000000004</v>
          </cell>
          <cell r="BA656">
            <v>1689.4</v>
          </cell>
          <cell r="BB656">
            <v>5991</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1">
          <cell r="B11" t="str">
            <v>СХПК "Прикамье"</v>
          </cell>
        </row>
      </sheetData>
      <sheetData sheetId="22">
        <row r="11">
          <cell r="B11" t="str">
            <v>СХПК "Прикамье"</v>
          </cell>
        </row>
      </sheetData>
      <sheetData sheetId="23">
        <row r="11">
          <cell r="B11" t="str">
            <v>СХПК "Прикамье"</v>
          </cell>
        </row>
      </sheetData>
      <sheetData sheetId="24">
        <row r="11">
          <cell r="B11" t="str">
            <v>СХПК "Прикамье"</v>
          </cell>
        </row>
      </sheetData>
      <sheetData sheetId="25">
        <row r="11">
          <cell r="B11" t="str">
            <v>СХПК "Прикамье"</v>
          </cell>
        </row>
      </sheetData>
      <sheetData sheetId="26">
        <row r="11">
          <cell r="B11" t="str">
            <v>СХПК "Прикамье"</v>
          </cell>
        </row>
      </sheetData>
      <sheetData sheetId="27">
        <row r="11">
          <cell r="B11" t="str">
            <v>СХПК "Прикамье"</v>
          </cell>
        </row>
      </sheetData>
      <sheetData sheetId="28">
        <row r="11">
          <cell r="B11" t="str">
            <v>СХПК "Прикамье"</v>
          </cell>
        </row>
      </sheetData>
      <sheetData sheetId="29">
        <row r="11">
          <cell r="B11" t="str">
            <v>СХПК "Прикамье"</v>
          </cell>
        </row>
      </sheetData>
      <sheetData sheetId="30">
        <row r="11">
          <cell r="B11" t="str">
            <v>СХПК "Прикамье"</v>
          </cell>
        </row>
      </sheetData>
      <sheetData sheetId="31">
        <row r="11">
          <cell r="B11" t="str">
            <v>СХПК "Прикамье"</v>
          </cell>
        </row>
      </sheetData>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1">
          <cell r="B11" t="str">
            <v>СХПК "Прикамье"</v>
          </cell>
        </row>
      </sheetData>
      <sheetData sheetId="51"/>
      <sheetData sheetId="52"/>
      <sheetData sheetId="53">
        <row r="11">
          <cell r="B11" t="str">
            <v>СХПК "Прикамье"</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бланкК"/>
      <sheetName val="расш.кальк."/>
      <sheetName val="общепроизв"/>
      <sheetName val="усл.с сод. ЦАУ"/>
      <sheetName val="смета"/>
      <sheetName val="усл с рент"/>
      <sheetName val="расшифр"/>
      <sheetName val="прочие затраты"/>
      <sheetName val="дороги"/>
      <sheetName val="раб.и усл.произ.хар."/>
      <sheetName val="аморт"/>
      <sheetName val="смета+расш."/>
      <sheetName val="XLR_NoRangeSheet"/>
      <sheetName val="ТПП Л-Усинск"/>
      <sheetName val="расш_кальк_"/>
      <sheetName val="бюдж с расшифр(ст)"/>
      <sheetName val="расш_кальк_1"/>
      <sheetName val="усл_с_сод__ЦАУ"/>
      <sheetName val="усл_с_рент"/>
      <sheetName val="прочие_затраты"/>
      <sheetName val="раб_и_усл_произ_хар_"/>
      <sheetName val="ТПП_Л-Усинск"/>
      <sheetName val="смета+расш_"/>
      <sheetName val="бюдж_с_расшифр(ст)"/>
      <sheetName val="#ССЫЛКА"/>
      <sheetName val="смета затрат2000"/>
      <sheetName val="3"/>
      <sheetName val="CroatSim"/>
      <sheetName val="Справочники"/>
      <sheetName val=""/>
      <sheetName val="Бурение"/>
      <sheetName val="расш_кальк_2"/>
      <sheetName val="усл_с_сод__ЦАУ1"/>
      <sheetName val="усл_с_рент1"/>
      <sheetName val="прочие_затраты1"/>
      <sheetName val="раб_и_усл_произ_хар_1"/>
      <sheetName val="смета+расш_1"/>
      <sheetName val="ТПП_Л-Усинск1"/>
      <sheetName val="бюдж_с_расшифр(ст)1"/>
      <sheetName val="смета_затрат2000"/>
      <sheetName val="COS"/>
      <sheetName val="XREF"/>
      <sheetName val="ГК лохл"/>
      <sheetName val="Q2 EXPECTED"/>
      <sheetName val="AHEPS"/>
      <sheetName val="OshHPP"/>
      <sheetName val="BHPP"/>
      <sheetName val="ГК_лохл"/>
      <sheetName val="Q2_EXPECTED"/>
      <sheetName val="capital"/>
      <sheetName val="Sheet1"/>
      <sheetName val="ARY tolf"/>
    </sheetNames>
    <sheetDataSet>
      <sheetData sheetId="0">
        <row r="6">
          <cell r="A6" t="str">
            <v>Добыча   Ш Г Н</v>
          </cell>
        </row>
      </sheetData>
      <sheetData sheetId="1" refreshError="1">
        <row r="6">
          <cell r="A6" t="str">
            <v>Добыча   Ш Г Н</v>
          </cell>
        </row>
        <row r="7">
          <cell r="A7" t="str">
            <v>-жидкости</v>
          </cell>
          <cell r="B7" t="str">
            <v>тн</v>
          </cell>
          <cell r="C7">
            <v>0</v>
          </cell>
          <cell r="D7">
            <v>0</v>
          </cell>
          <cell r="E7">
            <v>0</v>
          </cell>
          <cell r="F7">
            <v>0</v>
          </cell>
          <cell r="G7">
            <v>0</v>
          </cell>
          <cell r="H7">
            <v>0</v>
          </cell>
          <cell r="I7">
            <v>0</v>
          </cell>
          <cell r="J7">
            <v>0</v>
          </cell>
          <cell r="K7">
            <v>0</v>
          </cell>
          <cell r="L7">
            <v>0</v>
          </cell>
          <cell r="M7">
            <v>0</v>
          </cell>
          <cell r="N7">
            <v>0</v>
          </cell>
        </row>
        <row r="8">
          <cell r="A8" t="str">
            <v>-нефти</v>
          </cell>
          <cell r="B8" t="str">
            <v>тн</v>
          </cell>
          <cell r="C8">
            <v>0</v>
          </cell>
          <cell r="D8">
            <v>0</v>
          </cell>
          <cell r="E8">
            <v>0</v>
          </cell>
          <cell r="F8">
            <v>0</v>
          </cell>
          <cell r="G8">
            <v>0</v>
          </cell>
          <cell r="H8">
            <v>0</v>
          </cell>
          <cell r="I8">
            <v>0</v>
          </cell>
          <cell r="J8">
            <v>0</v>
          </cell>
          <cell r="K8">
            <v>0</v>
          </cell>
          <cell r="L8">
            <v>0</v>
          </cell>
          <cell r="M8">
            <v>0</v>
          </cell>
          <cell r="N8">
            <v>0</v>
          </cell>
        </row>
        <row r="9">
          <cell r="A9" t="str">
            <v>Расход эл.энергии на:</v>
          </cell>
        </row>
        <row r="10">
          <cell r="A10" t="str">
            <v>-на 1 тн нефти</v>
          </cell>
          <cell r="B10" t="str">
            <v>квтч/тн</v>
          </cell>
          <cell r="C10">
            <v>0</v>
          </cell>
          <cell r="D10">
            <v>0</v>
          </cell>
          <cell r="E10">
            <v>0</v>
          </cell>
          <cell r="F10">
            <v>0</v>
          </cell>
          <cell r="G10">
            <v>0</v>
          </cell>
          <cell r="H10">
            <v>0</v>
          </cell>
          <cell r="I10">
            <v>0</v>
          </cell>
          <cell r="J10">
            <v>0</v>
          </cell>
          <cell r="K10">
            <v>0</v>
          </cell>
          <cell r="L10">
            <v>0</v>
          </cell>
          <cell r="M10">
            <v>0</v>
          </cell>
          <cell r="N10">
            <v>0</v>
          </cell>
        </row>
        <row r="11">
          <cell r="A11" t="str">
            <v>-на 1 тн жидкости</v>
          </cell>
          <cell r="B11" t="str">
            <v>квтч/тн</v>
          </cell>
          <cell r="C11">
            <v>0</v>
          </cell>
          <cell r="D11">
            <v>0</v>
          </cell>
          <cell r="E11">
            <v>0</v>
          </cell>
          <cell r="F11">
            <v>0</v>
          </cell>
          <cell r="G11">
            <v>0</v>
          </cell>
          <cell r="H11">
            <v>0</v>
          </cell>
          <cell r="I11">
            <v>0</v>
          </cell>
          <cell r="J11">
            <v>0</v>
          </cell>
          <cell r="K11">
            <v>0</v>
          </cell>
          <cell r="L11">
            <v>0</v>
          </cell>
          <cell r="M11">
            <v>0</v>
          </cell>
          <cell r="N11">
            <v>0</v>
          </cell>
        </row>
        <row r="12">
          <cell r="A12" t="str">
            <v>Общий расход энергии</v>
          </cell>
          <cell r="B12" t="str">
            <v>тыс.квтч</v>
          </cell>
          <cell r="C12">
            <v>0</v>
          </cell>
          <cell r="D12">
            <v>0</v>
          </cell>
          <cell r="E12">
            <v>0</v>
          </cell>
          <cell r="F12">
            <v>0</v>
          </cell>
          <cell r="G12">
            <v>0</v>
          </cell>
          <cell r="H12">
            <v>0</v>
          </cell>
          <cell r="I12">
            <v>0</v>
          </cell>
          <cell r="J12">
            <v>0</v>
          </cell>
          <cell r="K12">
            <v>0</v>
          </cell>
          <cell r="L12">
            <v>0</v>
          </cell>
          <cell r="M12">
            <v>0</v>
          </cell>
          <cell r="N12">
            <v>0</v>
          </cell>
        </row>
        <row r="13">
          <cell r="A13" t="str">
            <v>Стоимость 1 квтч</v>
          </cell>
          <cell r="B13" t="str">
            <v>руб.</v>
          </cell>
          <cell r="C13">
            <v>0</v>
          </cell>
          <cell r="D13">
            <v>0</v>
          </cell>
          <cell r="E13">
            <v>0</v>
          </cell>
          <cell r="F13">
            <v>0</v>
          </cell>
          <cell r="G13">
            <v>0</v>
          </cell>
          <cell r="H13">
            <v>0</v>
          </cell>
          <cell r="I13">
            <v>0</v>
          </cell>
          <cell r="J13">
            <v>0</v>
          </cell>
          <cell r="K13">
            <v>0</v>
          </cell>
          <cell r="L13">
            <v>0</v>
          </cell>
          <cell r="M13">
            <v>0</v>
          </cell>
          <cell r="N13">
            <v>0</v>
          </cell>
        </row>
        <row r="14">
          <cell r="A14" t="str">
            <v>ВСЕГО энергетических затрат</v>
          </cell>
          <cell r="B14" t="str">
            <v>млн.руб</v>
          </cell>
          <cell r="C14">
            <v>0</v>
          </cell>
          <cell r="D14">
            <v>0</v>
          </cell>
          <cell r="E14">
            <v>0</v>
          </cell>
          <cell r="F14">
            <v>0</v>
          </cell>
          <cell r="G14">
            <v>0</v>
          </cell>
          <cell r="H14">
            <v>0</v>
          </cell>
          <cell r="I14">
            <v>0</v>
          </cell>
          <cell r="J14">
            <v>0</v>
          </cell>
          <cell r="K14">
            <v>0</v>
          </cell>
          <cell r="L14">
            <v>0</v>
          </cell>
          <cell r="M14">
            <v>0</v>
          </cell>
          <cell r="N14">
            <v>0</v>
          </cell>
        </row>
        <row r="15">
          <cell r="A15" t="str">
            <v>Стоимость эл.энергии на :</v>
          </cell>
        </row>
        <row r="16">
          <cell r="A16" t="str">
            <v>-на 1 тн нефти</v>
          </cell>
          <cell r="B16" t="str">
            <v>руб.</v>
          </cell>
          <cell r="C16">
            <v>0</v>
          </cell>
          <cell r="D16">
            <v>0</v>
          </cell>
          <cell r="E16">
            <v>0</v>
          </cell>
          <cell r="F16">
            <v>0</v>
          </cell>
          <cell r="G16">
            <v>0</v>
          </cell>
          <cell r="H16">
            <v>0</v>
          </cell>
          <cell r="I16">
            <v>0</v>
          </cell>
          <cell r="J16">
            <v>0</v>
          </cell>
          <cell r="K16">
            <v>0</v>
          </cell>
          <cell r="L16">
            <v>0</v>
          </cell>
          <cell r="M16">
            <v>0</v>
          </cell>
          <cell r="N16">
            <v>0</v>
          </cell>
        </row>
        <row r="17">
          <cell r="A17" t="str">
            <v>-на 1 тн жидкости</v>
          </cell>
          <cell r="B17" t="str">
            <v>руб.</v>
          </cell>
          <cell r="C17">
            <v>0</v>
          </cell>
          <cell r="D17">
            <v>0</v>
          </cell>
          <cell r="E17">
            <v>0</v>
          </cell>
          <cell r="F17">
            <v>0</v>
          </cell>
          <cell r="G17">
            <v>0</v>
          </cell>
          <cell r="H17">
            <v>0</v>
          </cell>
          <cell r="I17">
            <v>0</v>
          </cell>
          <cell r="J17">
            <v>0</v>
          </cell>
          <cell r="K17">
            <v>0</v>
          </cell>
          <cell r="L17">
            <v>0</v>
          </cell>
          <cell r="M17">
            <v>0</v>
          </cell>
          <cell r="N17">
            <v>0</v>
          </cell>
        </row>
        <row r="18">
          <cell r="A18" t="str">
            <v>Реактивная мощность</v>
          </cell>
          <cell r="B18" t="str">
            <v>млн.руб</v>
          </cell>
          <cell r="C18">
            <v>0</v>
          </cell>
          <cell r="D18">
            <v>0</v>
          </cell>
          <cell r="E18">
            <v>0</v>
          </cell>
          <cell r="F18">
            <v>0</v>
          </cell>
          <cell r="G18">
            <v>0</v>
          </cell>
          <cell r="H18">
            <v>0</v>
          </cell>
          <cell r="I18">
            <v>0</v>
          </cell>
          <cell r="J18">
            <v>0</v>
          </cell>
          <cell r="K18">
            <v>0</v>
          </cell>
          <cell r="L18">
            <v>0</v>
          </cell>
          <cell r="M18">
            <v>0</v>
          </cell>
          <cell r="N18">
            <v>0</v>
          </cell>
        </row>
        <row r="32">
          <cell r="A32" t="str">
            <v>Добыча  Э В Н</v>
          </cell>
          <cell r="B32">
            <v>0</v>
          </cell>
          <cell r="C32">
            <v>0</v>
          </cell>
          <cell r="D32" t="e">
            <v>#DIV/0!</v>
          </cell>
          <cell r="E32" t="e">
            <v>#DIV/0!</v>
          </cell>
          <cell r="F32">
            <v>0</v>
          </cell>
          <cell r="G32">
            <v>0</v>
          </cell>
          <cell r="H32" t="e">
            <v>#DIV/0!</v>
          </cell>
          <cell r="I32" t="e">
            <v>#DIV/0!</v>
          </cell>
          <cell r="J32">
            <v>0</v>
          </cell>
          <cell r="K32">
            <v>0</v>
          </cell>
          <cell r="L32">
            <v>0</v>
          </cell>
          <cell r="M32">
            <v>0</v>
          </cell>
          <cell r="N32">
            <v>0</v>
          </cell>
          <cell r="O32" t="e">
            <v>#DIV/0!</v>
          </cell>
          <cell r="P32" t="e">
            <v>#DIV/0!</v>
          </cell>
          <cell r="Q32">
            <v>0</v>
          </cell>
          <cell r="R32">
            <v>0</v>
          </cell>
        </row>
        <row r="33">
          <cell r="A33" t="str">
            <v>-жидкости</v>
          </cell>
          <cell r="B33" t="str">
            <v>тн</v>
          </cell>
          <cell r="C33">
            <v>0</v>
          </cell>
          <cell r="D33">
            <v>0</v>
          </cell>
          <cell r="E33" t="e">
            <v>#DIV/0!</v>
          </cell>
          <cell r="F33">
            <v>0</v>
          </cell>
          <cell r="G33">
            <v>0</v>
          </cell>
          <cell r="H33" t="e">
            <v>#DIV/0!</v>
          </cell>
          <cell r="I33" t="e">
            <v>#DIV/0!</v>
          </cell>
          <cell r="J33" t="e">
            <v>#DIV/0!</v>
          </cell>
          <cell r="K33">
            <v>0</v>
          </cell>
          <cell r="L33">
            <v>0</v>
          </cell>
          <cell r="M33">
            <v>0</v>
          </cell>
          <cell r="N33">
            <v>0</v>
          </cell>
          <cell r="O33" t="e">
            <v>#DIV/0!</v>
          </cell>
          <cell r="P33" t="e">
            <v>#DIV/0!</v>
          </cell>
          <cell r="Q33">
            <v>0</v>
          </cell>
          <cell r="R33">
            <v>0</v>
          </cell>
        </row>
        <row r="34">
          <cell r="A34" t="str">
            <v>-нефти</v>
          </cell>
          <cell r="B34" t="str">
            <v>тн</v>
          </cell>
          <cell r="C34">
            <v>0</v>
          </cell>
          <cell r="D34">
            <v>0</v>
          </cell>
          <cell r="E34" t="e">
            <v>#DIV/0!</v>
          </cell>
          <cell r="F34">
            <v>0</v>
          </cell>
          <cell r="G34">
            <v>0</v>
          </cell>
          <cell r="H34" t="e">
            <v>#DIV/0!</v>
          </cell>
          <cell r="I34" t="e">
            <v>#DIV/0!</v>
          </cell>
          <cell r="J34" t="e">
            <v>#DIV/0!</v>
          </cell>
          <cell r="K34">
            <v>0</v>
          </cell>
          <cell r="L34">
            <v>0</v>
          </cell>
          <cell r="M34">
            <v>0</v>
          </cell>
          <cell r="N34">
            <v>0</v>
          </cell>
          <cell r="O34" t="e">
            <v>#DIV/0!</v>
          </cell>
          <cell r="P34" t="e">
            <v>#DIV/0!</v>
          </cell>
          <cell r="Q34">
            <v>0</v>
          </cell>
          <cell r="R34">
            <v>0</v>
          </cell>
        </row>
        <row r="35">
          <cell r="A35" t="str">
            <v>Расход эл.энергии на:</v>
          </cell>
          <cell r="B35">
            <v>0</v>
          </cell>
          <cell r="C35">
            <v>0</v>
          </cell>
          <cell r="D35" t="e">
            <v>#DIV/0!</v>
          </cell>
          <cell r="E35" t="e">
            <v>#DIV/0!</v>
          </cell>
          <cell r="F35">
            <v>0</v>
          </cell>
          <cell r="G35">
            <v>0</v>
          </cell>
          <cell r="H35" t="e">
            <v>#DIV/0!</v>
          </cell>
          <cell r="I35" t="e">
            <v>#DIV/0!</v>
          </cell>
          <cell r="J35">
            <v>0</v>
          </cell>
          <cell r="K35">
            <v>0</v>
          </cell>
          <cell r="L35">
            <v>0</v>
          </cell>
          <cell r="M35">
            <v>0</v>
          </cell>
          <cell r="N35">
            <v>0</v>
          </cell>
          <cell r="O35" t="e">
            <v>#DIV/0!</v>
          </cell>
          <cell r="P35" t="e">
            <v>#DIV/0!</v>
          </cell>
          <cell r="Q35">
            <v>0</v>
          </cell>
          <cell r="R35">
            <v>0</v>
          </cell>
        </row>
        <row r="36">
          <cell r="A36" t="str">
            <v>-на 1 тн нефти</v>
          </cell>
          <cell r="B36" t="str">
            <v>квтч/тн</v>
          </cell>
          <cell r="C36">
            <v>0</v>
          </cell>
          <cell r="D36">
            <v>0</v>
          </cell>
          <cell r="E36" t="e">
            <v>#DIV/0!</v>
          </cell>
          <cell r="F36">
            <v>0</v>
          </cell>
          <cell r="G36">
            <v>0</v>
          </cell>
          <cell r="H36" t="e">
            <v>#DIV/0!</v>
          </cell>
          <cell r="I36" t="e">
            <v>#DIV/0!</v>
          </cell>
          <cell r="J36" t="e">
            <v>#DIV/0!</v>
          </cell>
          <cell r="K36">
            <v>0</v>
          </cell>
          <cell r="L36">
            <v>0</v>
          </cell>
          <cell r="M36">
            <v>0</v>
          </cell>
          <cell r="N36">
            <v>0</v>
          </cell>
          <cell r="O36" t="e">
            <v>#DIV/0!</v>
          </cell>
          <cell r="P36" t="e">
            <v>#DIV/0!</v>
          </cell>
          <cell r="Q36">
            <v>0</v>
          </cell>
          <cell r="R36">
            <v>0</v>
          </cell>
        </row>
        <row r="37">
          <cell r="A37" t="str">
            <v>-на 1 тн жидкости</v>
          </cell>
          <cell r="B37" t="str">
            <v>квтч/тн</v>
          </cell>
          <cell r="C37">
            <v>0</v>
          </cell>
          <cell r="D37">
            <v>0</v>
          </cell>
          <cell r="E37" t="e">
            <v>#DIV/0!</v>
          </cell>
          <cell r="F37">
            <v>0</v>
          </cell>
          <cell r="G37">
            <v>0</v>
          </cell>
          <cell r="H37" t="e">
            <v>#DIV/0!</v>
          </cell>
          <cell r="I37" t="e">
            <v>#DIV/0!</v>
          </cell>
          <cell r="J37" t="e">
            <v>#DIV/0!</v>
          </cell>
          <cell r="K37">
            <v>0</v>
          </cell>
          <cell r="L37">
            <v>0</v>
          </cell>
          <cell r="M37">
            <v>0</v>
          </cell>
          <cell r="N37">
            <v>0</v>
          </cell>
          <cell r="O37" t="e">
            <v>#DIV/0!</v>
          </cell>
          <cell r="P37" t="e">
            <v>#DIV/0!</v>
          </cell>
          <cell r="Q37">
            <v>0</v>
          </cell>
          <cell r="R37">
            <v>0</v>
          </cell>
        </row>
        <row r="38">
          <cell r="A38" t="str">
            <v>Общий расход энергии</v>
          </cell>
          <cell r="B38" t="str">
            <v>тыс.квтч</v>
          </cell>
          <cell r="C38">
            <v>0</v>
          </cell>
          <cell r="D38">
            <v>0</v>
          </cell>
          <cell r="E38" t="e">
            <v>#DIV/0!</v>
          </cell>
          <cell r="F38">
            <v>0</v>
          </cell>
          <cell r="G38">
            <v>0</v>
          </cell>
          <cell r="H38" t="e">
            <v>#DIV/0!</v>
          </cell>
          <cell r="I38" t="e">
            <v>#DIV/0!</v>
          </cell>
          <cell r="J38" t="e">
            <v>#DIV/0!</v>
          </cell>
          <cell r="K38">
            <v>0</v>
          </cell>
          <cell r="L38">
            <v>0</v>
          </cell>
          <cell r="M38">
            <v>0</v>
          </cell>
          <cell r="N38">
            <v>0</v>
          </cell>
          <cell r="O38" t="e">
            <v>#DIV/0!</v>
          </cell>
          <cell r="P38" t="e">
            <v>#DIV/0!</v>
          </cell>
          <cell r="Q38">
            <v>0</v>
          </cell>
          <cell r="R38">
            <v>0</v>
          </cell>
        </row>
        <row r="39">
          <cell r="A39" t="str">
            <v>Стоимость 1 квтч</v>
          </cell>
          <cell r="B39" t="str">
            <v>руб.</v>
          </cell>
          <cell r="C39">
            <v>0</v>
          </cell>
          <cell r="D39">
            <v>0</v>
          </cell>
          <cell r="E39" t="e">
            <v>#DIV/0!</v>
          </cell>
          <cell r="F39">
            <v>0</v>
          </cell>
          <cell r="G39">
            <v>0</v>
          </cell>
          <cell r="H39" t="e">
            <v>#DIV/0!</v>
          </cell>
          <cell r="I39" t="e">
            <v>#DIV/0!</v>
          </cell>
          <cell r="J39" t="e">
            <v>#DIV/0!</v>
          </cell>
          <cell r="K39">
            <v>0</v>
          </cell>
          <cell r="L39">
            <v>0</v>
          </cell>
          <cell r="M39">
            <v>0</v>
          </cell>
          <cell r="N39">
            <v>0</v>
          </cell>
          <cell r="O39" t="e">
            <v>#DIV/0!</v>
          </cell>
          <cell r="P39" t="e">
            <v>#DIV/0!</v>
          </cell>
          <cell r="Q39">
            <v>0</v>
          </cell>
          <cell r="R39">
            <v>0</v>
          </cell>
        </row>
        <row r="40">
          <cell r="A40" t="str">
            <v>ВСЕГО энергетических затрат</v>
          </cell>
          <cell r="B40" t="str">
            <v>млн.руб</v>
          </cell>
          <cell r="C40">
            <v>0</v>
          </cell>
          <cell r="D40">
            <v>0</v>
          </cell>
          <cell r="E40" t="e">
            <v>#DIV/0!</v>
          </cell>
          <cell r="F40">
            <v>0</v>
          </cell>
          <cell r="G40">
            <v>0</v>
          </cell>
          <cell r="H40" t="e">
            <v>#DIV/0!</v>
          </cell>
          <cell r="I40" t="e">
            <v>#DIV/0!</v>
          </cell>
          <cell r="J40" t="e">
            <v>#DIV/0!</v>
          </cell>
          <cell r="K40">
            <v>0</v>
          </cell>
          <cell r="L40">
            <v>0</v>
          </cell>
          <cell r="M40">
            <v>0</v>
          </cell>
          <cell r="N40">
            <v>0</v>
          </cell>
          <cell r="O40" t="e">
            <v>#DIV/0!</v>
          </cell>
          <cell r="P40" t="e">
            <v>#DIV/0!</v>
          </cell>
          <cell r="Q40">
            <v>0</v>
          </cell>
          <cell r="R40">
            <v>0</v>
          </cell>
        </row>
        <row r="41">
          <cell r="A41" t="str">
            <v>Стоимость эл.энергии на :</v>
          </cell>
          <cell r="B41">
            <v>0</v>
          </cell>
          <cell r="C41">
            <v>0</v>
          </cell>
          <cell r="D41" t="e">
            <v>#DIV/0!</v>
          </cell>
          <cell r="E41" t="e">
            <v>#DIV/0!</v>
          </cell>
          <cell r="F41">
            <v>0</v>
          </cell>
          <cell r="G41">
            <v>0</v>
          </cell>
          <cell r="H41" t="e">
            <v>#DIV/0!</v>
          </cell>
          <cell r="I41" t="e">
            <v>#DIV/0!</v>
          </cell>
          <cell r="J41">
            <v>0</v>
          </cell>
          <cell r="K41">
            <v>0</v>
          </cell>
          <cell r="L41">
            <v>0</v>
          </cell>
          <cell r="M41">
            <v>0</v>
          </cell>
          <cell r="N41">
            <v>0</v>
          </cell>
          <cell r="O41" t="e">
            <v>#DIV/0!</v>
          </cell>
          <cell r="P41" t="e">
            <v>#DIV/0!</v>
          </cell>
          <cell r="Q41">
            <v>0</v>
          </cell>
          <cell r="R41">
            <v>0</v>
          </cell>
        </row>
        <row r="42">
          <cell r="A42" t="str">
            <v>-на 1 тн нефти</v>
          </cell>
          <cell r="B42" t="str">
            <v>руб.</v>
          </cell>
          <cell r="C42">
            <v>0</v>
          </cell>
          <cell r="D42">
            <v>0</v>
          </cell>
          <cell r="E42" t="e">
            <v>#DIV/0!</v>
          </cell>
          <cell r="F42">
            <v>0</v>
          </cell>
          <cell r="G42">
            <v>0</v>
          </cell>
          <cell r="H42" t="e">
            <v>#DIV/0!</v>
          </cell>
          <cell r="I42" t="e">
            <v>#DIV/0!</v>
          </cell>
          <cell r="J42" t="e">
            <v>#DIV/0!</v>
          </cell>
          <cell r="K42">
            <v>0</v>
          </cell>
          <cell r="L42">
            <v>0</v>
          </cell>
          <cell r="M42">
            <v>0</v>
          </cell>
          <cell r="N42">
            <v>0</v>
          </cell>
          <cell r="O42" t="e">
            <v>#DIV/0!</v>
          </cell>
          <cell r="P42" t="e">
            <v>#DIV/0!</v>
          </cell>
          <cell r="Q42">
            <v>0</v>
          </cell>
          <cell r="R42">
            <v>0</v>
          </cell>
        </row>
        <row r="43">
          <cell r="A43" t="str">
            <v>-на 1 тн жидкости</v>
          </cell>
          <cell r="B43" t="str">
            <v>руб.</v>
          </cell>
          <cell r="C43">
            <v>0</v>
          </cell>
          <cell r="D43">
            <v>0</v>
          </cell>
          <cell r="E43" t="e">
            <v>#DIV/0!</v>
          </cell>
          <cell r="F43">
            <v>0</v>
          </cell>
          <cell r="G43">
            <v>0</v>
          </cell>
          <cell r="H43" t="e">
            <v>#DIV/0!</v>
          </cell>
          <cell r="I43" t="e">
            <v>#DIV/0!</v>
          </cell>
          <cell r="J43" t="e">
            <v>#DIV/0!</v>
          </cell>
          <cell r="K43">
            <v>0</v>
          </cell>
          <cell r="L43">
            <v>0</v>
          </cell>
          <cell r="M43">
            <v>0</v>
          </cell>
          <cell r="N43">
            <v>0</v>
          </cell>
          <cell r="O43" t="e">
            <v>#DIV/0!</v>
          </cell>
          <cell r="P43" t="e">
            <v>#DIV/0!</v>
          </cell>
          <cell r="Q43">
            <v>0</v>
          </cell>
          <cell r="R43">
            <v>0</v>
          </cell>
        </row>
        <row r="44">
          <cell r="A44" t="str">
            <v>Реактивная мощность</v>
          </cell>
          <cell r="B44" t="str">
            <v>тыс.руб.</v>
          </cell>
          <cell r="C44">
            <v>0</v>
          </cell>
          <cell r="D44">
            <v>0</v>
          </cell>
          <cell r="E44" t="e">
            <v>#DIV/0!</v>
          </cell>
          <cell r="F44">
            <v>0</v>
          </cell>
          <cell r="G44">
            <v>0</v>
          </cell>
          <cell r="H44" t="e">
            <v>#DIV/0!</v>
          </cell>
          <cell r="I44" t="e">
            <v>#DIV/0!</v>
          </cell>
          <cell r="J44" t="e">
            <v>#DIV/0!</v>
          </cell>
          <cell r="K44">
            <v>0</v>
          </cell>
          <cell r="L44">
            <v>0</v>
          </cell>
          <cell r="M44">
            <v>0</v>
          </cell>
          <cell r="N44">
            <v>0</v>
          </cell>
          <cell r="O44" t="e">
            <v>#DIV/0!</v>
          </cell>
          <cell r="P44" t="e">
            <v>#DIV/0!</v>
          </cell>
          <cell r="Q44">
            <v>0</v>
          </cell>
          <cell r="R44">
            <v>0</v>
          </cell>
        </row>
        <row r="45">
          <cell r="A45" t="str">
            <v>Добыча  струйными насосоми</v>
          </cell>
          <cell r="B45">
            <v>0</v>
          </cell>
          <cell r="C45">
            <v>0</v>
          </cell>
          <cell r="D45" t="e">
            <v>#DIV/0!</v>
          </cell>
          <cell r="E45" t="e">
            <v>#DIV/0!</v>
          </cell>
          <cell r="F45">
            <v>0</v>
          </cell>
          <cell r="G45">
            <v>0</v>
          </cell>
          <cell r="H45" t="e">
            <v>#DIV/0!</v>
          </cell>
          <cell r="I45" t="e">
            <v>#DIV/0!</v>
          </cell>
          <cell r="J45">
            <v>0</v>
          </cell>
          <cell r="K45">
            <v>0</v>
          </cell>
          <cell r="L45">
            <v>0</v>
          </cell>
          <cell r="M45">
            <v>0</v>
          </cell>
          <cell r="N45">
            <v>0</v>
          </cell>
          <cell r="O45" t="e">
            <v>#DIV/0!</v>
          </cell>
          <cell r="P45" t="e">
            <v>#DIV/0!</v>
          </cell>
          <cell r="Q45">
            <v>0</v>
          </cell>
          <cell r="R45">
            <v>0</v>
          </cell>
        </row>
        <row r="46">
          <cell r="A46" t="str">
            <v>-жидкости</v>
          </cell>
          <cell r="B46" t="str">
            <v>тн</v>
          </cell>
          <cell r="C46">
            <v>0</v>
          </cell>
          <cell r="D46">
            <v>0</v>
          </cell>
          <cell r="E46" t="e">
            <v>#DIV/0!</v>
          </cell>
          <cell r="F46">
            <v>0</v>
          </cell>
          <cell r="G46">
            <v>0</v>
          </cell>
          <cell r="H46" t="e">
            <v>#DIV/0!</v>
          </cell>
          <cell r="I46" t="e">
            <v>#DIV/0!</v>
          </cell>
          <cell r="J46" t="e">
            <v>#DIV/0!</v>
          </cell>
          <cell r="K46">
            <v>0</v>
          </cell>
          <cell r="L46">
            <v>0</v>
          </cell>
          <cell r="M46">
            <v>0</v>
          </cell>
          <cell r="N46">
            <v>0</v>
          </cell>
          <cell r="O46" t="e">
            <v>#DIV/0!</v>
          </cell>
          <cell r="P46" t="e">
            <v>#DIV/0!</v>
          </cell>
          <cell r="Q46">
            <v>0</v>
          </cell>
          <cell r="R46">
            <v>0</v>
          </cell>
        </row>
        <row r="47">
          <cell r="A47" t="str">
            <v>-нефти</v>
          </cell>
          <cell r="B47" t="str">
            <v>тн</v>
          </cell>
          <cell r="C47">
            <v>0</v>
          </cell>
          <cell r="D47">
            <v>0</v>
          </cell>
          <cell r="E47" t="e">
            <v>#DIV/0!</v>
          </cell>
          <cell r="F47">
            <v>0</v>
          </cell>
          <cell r="G47">
            <v>0</v>
          </cell>
          <cell r="H47" t="e">
            <v>#DIV/0!</v>
          </cell>
          <cell r="I47" t="e">
            <v>#DIV/0!</v>
          </cell>
          <cell r="J47" t="e">
            <v>#DIV/0!</v>
          </cell>
          <cell r="K47">
            <v>0</v>
          </cell>
          <cell r="L47">
            <v>0</v>
          </cell>
          <cell r="M47">
            <v>0</v>
          </cell>
          <cell r="N47">
            <v>0</v>
          </cell>
          <cell r="O47" t="e">
            <v>#DIV/0!</v>
          </cell>
          <cell r="P47" t="e">
            <v>#DIV/0!</v>
          </cell>
          <cell r="Q47">
            <v>0</v>
          </cell>
          <cell r="R47">
            <v>0</v>
          </cell>
        </row>
        <row r="48">
          <cell r="A48" t="str">
            <v>Расход эл.энергии на:</v>
          </cell>
          <cell r="B48">
            <v>0</v>
          </cell>
          <cell r="C48">
            <v>0</v>
          </cell>
          <cell r="D48" t="e">
            <v>#DIV/0!</v>
          </cell>
          <cell r="E48" t="e">
            <v>#DIV/0!</v>
          </cell>
          <cell r="F48">
            <v>0</v>
          </cell>
          <cell r="G48">
            <v>0</v>
          </cell>
          <cell r="H48" t="e">
            <v>#DIV/0!</v>
          </cell>
          <cell r="I48" t="e">
            <v>#DIV/0!</v>
          </cell>
          <cell r="J48">
            <v>0</v>
          </cell>
          <cell r="K48">
            <v>0</v>
          </cell>
          <cell r="L48">
            <v>0</v>
          </cell>
          <cell r="M48">
            <v>0</v>
          </cell>
          <cell r="N48">
            <v>0</v>
          </cell>
          <cell r="O48" t="e">
            <v>#DIV/0!</v>
          </cell>
          <cell r="P48" t="e">
            <v>#DIV/0!</v>
          </cell>
          <cell r="Q48">
            <v>0</v>
          </cell>
          <cell r="R48">
            <v>0</v>
          </cell>
        </row>
        <row r="49">
          <cell r="A49" t="str">
            <v>-на 1 тн нефти</v>
          </cell>
          <cell r="B49" t="str">
            <v>квтч/тн</v>
          </cell>
          <cell r="C49">
            <v>0</v>
          </cell>
          <cell r="D49">
            <v>0</v>
          </cell>
          <cell r="E49" t="e">
            <v>#DIV/0!</v>
          </cell>
          <cell r="F49">
            <v>0</v>
          </cell>
          <cell r="G49">
            <v>0</v>
          </cell>
          <cell r="H49" t="e">
            <v>#DIV/0!</v>
          </cell>
          <cell r="I49" t="e">
            <v>#DIV/0!</v>
          </cell>
          <cell r="J49" t="e">
            <v>#DIV/0!</v>
          </cell>
          <cell r="K49">
            <v>0</v>
          </cell>
          <cell r="L49">
            <v>0</v>
          </cell>
          <cell r="M49">
            <v>0</v>
          </cell>
          <cell r="N49">
            <v>0</v>
          </cell>
          <cell r="O49" t="e">
            <v>#DIV/0!</v>
          </cell>
          <cell r="P49" t="e">
            <v>#DIV/0!</v>
          </cell>
          <cell r="Q49">
            <v>0</v>
          </cell>
          <cell r="R49">
            <v>0</v>
          </cell>
        </row>
        <row r="50">
          <cell r="A50" t="str">
            <v>-на 1 тн жидкости</v>
          </cell>
          <cell r="B50" t="str">
            <v>квтч/тн</v>
          </cell>
          <cell r="C50">
            <v>0</v>
          </cell>
          <cell r="D50">
            <v>0</v>
          </cell>
          <cell r="E50" t="e">
            <v>#DIV/0!</v>
          </cell>
          <cell r="F50">
            <v>0</v>
          </cell>
          <cell r="G50">
            <v>0</v>
          </cell>
          <cell r="H50" t="e">
            <v>#DIV/0!</v>
          </cell>
          <cell r="I50" t="e">
            <v>#DIV/0!</v>
          </cell>
          <cell r="J50" t="e">
            <v>#DIV/0!</v>
          </cell>
          <cell r="K50">
            <v>0</v>
          </cell>
          <cell r="L50">
            <v>0</v>
          </cell>
          <cell r="M50">
            <v>0</v>
          </cell>
          <cell r="N50">
            <v>0</v>
          </cell>
          <cell r="O50" t="e">
            <v>#DIV/0!</v>
          </cell>
          <cell r="P50" t="e">
            <v>#DIV/0!</v>
          </cell>
          <cell r="Q50">
            <v>0</v>
          </cell>
          <cell r="R50">
            <v>0</v>
          </cell>
        </row>
        <row r="51">
          <cell r="A51" t="str">
            <v>Общий расход энергии</v>
          </cell>
          <cell r="B51" t="str">
            <v>тыс.квтч</v>
          </cell>
          <cell r="C51">
            <v>0</v>
          </cell>
          <cell r="D51">
            <v>0</v>
          </cell>
          <cell r="E51" t="e">
            <v>#DIV/0!</v>
          </cell>
          <cell r="F51">
            <v>0</v>
          </cell>
          <cell r="G51">
            <v>0</v>
          </cell>
          <cell r="H51" t="e">
            <v>#DIV/0!</v>
          </cell>
          <cell r="I51" t="e">
            <v>#DIV/0!</v>
          </cell>
          <cell r="J51" t="e">
            <v>#DIV/0!</v>
          </cell>
          <cell r="K51">
            <v>0</v>
          </cell>
          <cell r="L51">
            <v>0</v>
          </cell>
          <cell r="M51">
            <v>0</v>
          </cell>
          <cell r="N51">
            <v>0</v>
          </cell>
          <cell r="O51" t="e">
            <v>#DIV/0!</v>
          </cell>
          <cell r="P51" t="e">
            <v>#DIV/0!</v>
          </cell>
          <cell r="Q51">
            <v>0</v>
          </cell>
          <cell r="R51">
            <v>0</v>
          </cell>
        </row>
        <row r="52">
          <cell r="A52" t="str">
            <v>Стоимость 1 квтч</v>
          </cell>
          <cell r="B52" t="str">
            <v>руб.</v>
          </cell>
          <cell r="C52">
            <v>0</v>
          </cell>
          <cell r="D52">
            <v>0</v>
          </cell>
          <cell r="E52" t="e">
            <v>#DIV/0!</v>
          </cell>
          <cell r="F52">
            <v>0</v>
          </cell>
          <cell r="G52">
            <v>0</v>
          </cell>
          <cell r="H52" t="e">
            <v>#DIV/0!</v>
          </cell>
          <cell r="I52" t="e">
            <v>#DIV/0!</v>
          </cell>
          <cell r="J52" t="e">
            <v>#DIV/0!</v>
          </cell>
          <cell r="K52">
            <v>0</v>
          </cell>
          <cell r="L52">
            <v>0</v>
          </cell>
          <cell r="M52">
            <v>0</v>
          </cell>
          <cell r="N52">
            <v>0</v>
          </cell>
          <cell r="O52" t="e">
            <v>#DIV/0!</v>
          </cell>
          <cell r="P52" t="e">
            <v>#DIV/0!</v>
          </cell>
          <cell r="Q52">
            <v>0</v>
          </cell>
          <cell r="R52">
            <v>0</v>
          </cell>
        </row>
        <row r="53">
          <cell r="A53" t="str">
            <v>ВСЕГО энергетических затрат</v>
          </cell>
          <cell r="B53" t="str">
            <v>тыс.руб.</v>
          </cell>
          <cell r="C53">
            <v>0</v>
          </cell>
          <cell r="D53">
            <v>0</v>
          </cell>
          <cell r="E53" t="e">
            <v>#DIV/0!</v>
          </cell>
          <cell r="F53">
            <v>0</v>
          </cell>
          <cell r="G53">
            <v>0</v>
          </cell>
          <cell r="H53" t="e">
            <v>#DIV/0!</v>
          </cell>
          <cell r="I53" t="e">
            <v>#DIV/0!</v>
          </cell>
          <cell r="J53" t="e">
            <v>#DIV/0!</v>
          </cell>
          <cell r="K53">
            <v>0</v>
          </cell>
          <cell r="L53">
            <v>0</v>
          </cell>
          <cell r="M53">
            <v>0</v>
          </cell>
          <cell r="N53">
            <v>0</v>
          </cell>
          <cell r="O53" t="e">
            <v>#DIV/0!</v>
          </cell>
          <cell r="P53" t="e">
            <v>#DIV/0!</v>
          </cell>
          <cell r="Q53">
            <v>0</v>
          </cell>
          <cell r="R53">
            <v>0</v>
          </cell>
        </row>
        <row r="54">
          <cell r="A54" t="str">
            <v>Стоимость эл.энергии на :</v>
          </cell>
          <cell r="B54">
            <v>0</v>
          </cell>
          <cell r="C54">
            <v>0</v>
          </cell>
          <cell r="D54" t="e">
            <v>#DIV/0!</v>
          </cell>
          <cell r="E54" t="e">
            <v>#DIV/0!</v>
          </cell>
          <cell r="F54">
            <v>0</v>
          </cell>
          <cell r="G54">
            <v>0</v>
          </cell>
          <cell r="H54" t="e">
            <v>#DIV/0!</v>
          </cell>
          <cell r="I54" t="e">
            <v>#DIV/0!</v>
          </cell>
          <cell r="J54">
            <v>0</v>
          </cell>
          <cell r="K54">
            <v>0</v>
          </cell>
          <cell r="L54">
            <v>0</v>
          </cell>
          <cell r="M54">
            <v>0</v>
          </cell>
          <cell r="N54">
            <v>0</v>
          </cell>
          <cell r="O54" t="e">
            <v>#DIV/0!</v>
          </cell>
          <cell r="P54" t="e">
            <v>#DIV/0!</v>
          </cell>
          <cell r="Q54">
            <v>0</v>
          </cell>
          <cell r="R54">
            <v>0</v>
          </cell>
        </row>
        <row r="55">
          <cell r="A55" t="str">
            <v>-на 1 тн нефти</v>
          </cell>
          <cell r="B55" t="str">
            <v>руб.</v>
          </cell>
          <cell r="C55">
            <v>0</v>
          </cell>
          <cell r="D55">
            <v>0</v>
          </cell>
          <cell r="E55" t="e">
            <v>#DIV/0!</v>
          </cell>
          <cell r="F55">
            <v>0</v>
          </cell>
          <cell r="G55">
            <v>0</v>
          </cell>
          <cell r="H55" t="e">
            <v>#DIV/0!</v>
          </cell>
          <cell r="I55" t="e">
            <v>#DIV/0!</v>
          </cell>
          <cell r="J55" t="e">
            <v>#DIV/0!</v>
          </cell>
          <cell r="K55">
            <v>0</v>
          </cell>
          <cell r="L55">
            <v>0</v>
          </cell>
          <cell r="M55">
            <v>0</v>
          </cell>
          <cell r="N55">
            <v>0</v>
          </cell>
          <cell r="O55" t="e">
            <v>#DIV/0!</v>
          </cell>
          <cell r="P55" t="e">
            <v>#DIV/0!</v>
          </cell>
          <cell r="Q55">
            <v>0</v>
          </cell>
          <cell r="R55">
            <v>0</v>
          </cell>
        </row>
        <row r="56">
          <cell r="A56" t="str">
            <v>-на 1 тн жидкости</v>
          </cell>
          <cell r="B56" t="str">
            <v>руб.</v>
          </cell>
          <cell r="C56">
            <v>0</v>
          </cell>
          <cell r="D56">
            <v>0</v>
          </cell>
          <cell r="E56" t="e">
            <v>#DIV/0!</v>
          </cell>
          <cell r="F56">
            <v>0</v>
          </cell>
          <cell r="G56">
            <v>0</v>
          </cell>
          <cell r="H56" t="e">
            <v>#DIV/0!</v>
          </cell>
          <cell r="I56" t="e">
            <v>#DIV/0!</v>
          </cell>
          <cell r="J56" t="e">
            <v>#DIV/0!</v>
          </cell>
          <cell r="K56">
            <v>0</v>
          </cell>
          <cell r="L56">
            <v>0</v>
          </cell>
          <cell r="M56">
            <v>0</v>
          </cell>
          <cell r="N56">
            <v>0</v>
          </cell>
          <cell r="O56" t="e">
            <v>#DIV/0!</v>
          </cell>
          <cell r="P56" t="e">
            <v>#DIV/0!</v>
          </cell>
          <cell r="Q56">
            <v>0</v>
          </cell>
          <cell r="R56">
            <v>0</v>
          </cell>
        </row>
        <row r="57">
          <cell r="A57" t="str">
            <v>Услуги "Энергонефти"</v>
          </cell>
          <cell r="B57" t="str">
            <v>тыс.руб.</v>
          </cell>
          <cell r="C57">
            <v>0</v>
          </cell>
          <cell r="D57">
            <v>0</v>
          </cell>
          <cell r="E57" t="e">
            <v>#DIV/0!</v>
          </cell>
          <cell r="F57">
            <v>0</v>
          </cell>
          <cell r="G57">
            <v>0</v>
          </cell>
          <cell r="H57" t="e">
            <v>#DIV/0!</v>
          </cell>
          <cell r="I57" t="e">
            <v>#DIV/0!</v>
          </cell>
          <cell r="J57" t="e">
            <v>#DIV/0!</v>
          </cell>
          <cell r="K57">
            <v>0</v>
          </cell>
          <cell r="L57">
            <v>0</v>
          </cell>
          <cell r="M57">
            <v>0</v>
          </cell>
          <cell r="N57">
            <v>0</v>
          </cell>
          <cell r="O57" t="e">
            <v>#DIV/0!</v>
          </cell>
          <cell r="P57" t="e">
            <v>#DIV/0!</v>
          </cell>
          <cell r="Q57">
            <v>0</v>
          </cell>
          <cell r="R57">
            <v>0</v>
          </cell>
        </row>
        <row r="119">
          <cell r="A119" t="str">
            <v>Расходы по сбору и транспортировке газа</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row>
        <row r="120">
          <cell r="R120">
            <v>0</v>
          </cell>
        </row>
        <row r="121">
          <cell r="B121" t="str">
            <v>Ед.</v>
          </cell>
          <cell r="C121" t="str">
            <v>1996 год</v>
          </cell>
          <cell r="D121" t="str">
            <v>1997 год</v>
          </cell>
          <cell r="E121" t="str">
            <v>1996 год</v>
          </cell>
          <cell r="F121" t="str">
            <v>1997 год</v>
          </cell>
          <cell r="G121">
            <v>0</v>
          </cell>
          <cell r="H121" t="str">
            <v>1996 год</v>
          </cell>
          <cell r="I121" t="str">
            <v>1997 год</v>
          </cell>
          <cell r="J121" t="str">
            <v>1996 год</v>
          </cell>
          <cell r="K121" t="str">
            <v>1997 год</v>
          </cell>
          <cell r="L121">
            <v>0</v>
          </cell>
          <cell r="M121">
            <v>0</v>
          </cell>
          <cell r="N121">
            <v>0</v>
          </cell>
          <cell r="O121">
            <v>0</v>
          </cell>
          <cell r="P121">
            <v>0</v>
          </cell>
          <cell r="Q121">
            <v>0</v>
          </cell>
          <cell r="R121">
            <v>0</v>
          </cell>
        </row>
        <row r="122">
          <cell r="A122" t="str">
            <v>Статьи затрат</v>
          </cell>
          <cell r="B122" t="str">
            <v>изм.</v>
          </cell>
          <cell r="C122" t="str">
            <v>отчет</v>
          </cell>
          <cell r="D122" t="str">
            <v>План</v>
          </cell>
          <cell r="E122" t="str">
            <v>Факт</v>
          </cell>
          <cell r="F122" t="str">
            <v>Отклонения, абс.</v>
          </cell>
          <cell r="G122" t="str">
            <v>отчет</v>
          </cell>
          <cell r="H122" t="str">
            <v>План</v>
          </cell>
          <cell r="I122" t="str">
            <v>Факт</v>
          </cell>
          <cell r="J122" t="str">
            <v>отчет</v>
          </cell>
          <cell r="K122" t="str">
            <v>План</v>
          </cell>
          <cell r="L122" t="str">
            <v>Факт</v>
          </cell>
          <cell r="M122" t="str">
            <v>Отклонения, абс.</v>
          </cell>
          <cell r="N122" t="e">
            <v>#VALUE!</v>
          </cell>
          <cell r="O122" t="e">
            <v>#VALUE!</v>
          </cell>
          <cell r="P122" t="e">
            <v>#VALUE!</v>
          </cell>
          <cell r="Q122" t="e">
            <v>#VALUE!</v>
          </cell>
          <cell r="R122" t="e">
            <v>#VALUE!</v>
          </cell>
        </row>
        <row r="123">
          <cell r="F123" t="str">
            <v>ф.97/ф96</v>
          </cell>
          <cell r="G123" t="str">
            <v>ф.97/п.97</v>
          </cell>
          <cell r="H123" t="str">
            <v>ф.97/ф96</v>
          </cell>
          <cell r="I123" t="str">
            <v>ф.97/п.97</v>
          </cell>
          <cell r="J123">
            <v>0</v>
          </cell>
          <cell r="K123" t="str">
            <v>ф.97/ф96</v>
          </cell>
          <cell r="L123" t="str">
            <v>ф.97/п.97</v>
          </cell>
          <cell r="M123" t="str">
            <v>ф.97/ф96</v>
          </cell>
          <cell r="N123" t="str">
            <v>ф.97/п.97</v>
          </cell>
          <cell r="O123">
            <v>0</v>
          </cell>
          <cell r="P123">
            <v>0</v>
          </cell>
          <cell r="Q123">
            <v>0</v>
          </cell>
          <cell r="R123">
            <v>0</v>
          </cell>
        </row>
        <row r="124">
          <cell r="A124" t="str">
            <v>1.Вспомогательные материалы</v>
          </cell>
          <cell r="B124" t="str">
            <v>млн.руб.</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row>
        <row r="125">
          <cell r="A125" t="str">
            <v>2.Оплата труда</v>
          </cell>
          <cell r="B125" t="str">
            <v>"</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row>
        <row r="126">
          <cell r="A126" t="str">
            <v>3.Отчисления на соц.страх.</v>
          </cell>
          <cell r="B126" t="str">
            <v>"</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row>
        <row r="127">
          <cell r="A127" t="str">
            <v>4.Амортизация осн.фондов</v>
          </cell>
          <cell r="B127" t="str">
            <v>"</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row>
        <row r="128">
          <cell r="A128" t="str">
            <v>5.Транспортные расходы</v>
          </cell>
          <cell r="B128" t="str">
            <v>"</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row>
        <row r="129">
          <cell r="A129" t="str">
            <v>6.Услуги со стороны</v>
          </cell>
          <cell r="B129" t="str">
            <v>"</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row>
        <row r="130">
          <cell r="A130" t="str">
            <v>7.Цеховые расходы</v>
          </cell>
          <cell r="B130" t="str">
            <v>"</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row>
        <row r="131">
          <cell r="A131" t="str">
            <v>8.Капитальный ремонт основных фондов</v>
          </cell>
          <cell r="B131" t="str">
            <v>"</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row>
        <row r="132">
          <cell r="A132" t="str">
            <v>9.Содержание компрессорной</v>
          </cell>
          <cell r="B132" t="str">
            <v>"</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row>
        <row r="133">
          <cell r="A133" t="str">
            <v>10.Услуги других цехов</v>
          </cell>
          <cell r="B133" t="str">
            <v>"</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row>
        <row r="134">
          <cell r="A134" t="str">
            <v>ИТОГО  затрат:</v>
          </cell>
          <cell r="B134" t="str">
            <v>"</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row>
        <row r="135">
          <cell r="A135" t="str">
            <v>Услуги на сторону</v>
          </cell>
          <cell r="B135" t="str">
            <v>"</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row>
        <row r="136">
          <cell r="A136" t="str">
            <v>ИТОГО  затрат на себестоимость</v>
          </cell>
          <cell r="B136" t="str">
            <v>"</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row>
        <row r="137">
          <cell r="A137" t="str">
            <v>Объем добычи газа</v>
          </cell>
          <cell r="B137" t="str">
            <v>тыс.м3</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row>
        <row r="138">
          <cell r="A138" t="str">
            <v>Себестоимость перекачки 1 т.м3 газа</v>
          </cell>
          <cell r="B138" t="str">
            <v>руб/тыс.м3</v>
          </cell>
          <cell r="C138" t="e">
            <v>#DIV/0!</v>
          </cell>
          <cell r="D138" t="e">
            <v>#DIV/0!</v>
          </cell>
          <cell r="E138" t="e">
            <v>#DIV/0!</v>
          </cell>
          <cell r="F138" t="e">
            <v>#DIV/0!</v>
          </cell>
          <cell r="G138" t="e">
            <v>#DIV/0!</v>
          </cell>
          <cell r="H138" t="e">
            <v>#DIV/0!</v>
          </cell>
          <cell r="I138" t="e">
            <v>#DIV/0!</v>
          </cell>
          <cell r="J138" t="e">
            <v>#DIV/0!</v>
          </cell>
          <cell r="K138" t="e">
            <v>#DIV/0!</v>
          </cell>
          <cell r="L138" t="e">
            <v>#DIV/0!</v>
          </cell>
          <cell r="M138" t="e">
            <v>#DIV/0!</v>
          </cell>
          <cell r="N138" t="e">
            <v>#DIV/0!</v>
          </cell>
          <cell r="O138" t="e">
            <v>#DIV/0!</v>
          </cell>
          <cell r="P138" t="e">
            <v>#DIV/0!</v>
          </cell>
          <cell r="Q138" t="e">
            <v>#DIV/0!</v>
          </cell>
          <cell r="R138" t="e">
            <v>#DIV/0!</v>
          </cell>
        </row>
        <row r="139">
          <cell r="R139">
            <v>0</v>
          </cell>
        </row>
        <row r="140">
          <cell r="R140">
            <v>0</v>
          </cell>
        </row>
        <row r="216">
          <cell r="A216" t="str">
            <v>Кроме того: *)</v>
          </cell>
          <cell r="B216">
            <v>0</v>
          </cell>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row>
        <row r="217">
          <cell r="A217" t="str">
            <v>-Услуги "ОйлПамп"</v>
          </cell>
          <cell r="B217" t="str">
            <v>"</v>
          </cell>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row>
        <row r="218">
          <cell r="A218" t="str">
            <v>-Трест КНДСР (кап.ремонт дорог)</v>
          </cell>
          <cell r="B218" t="str">
            <v>"</v>
          </cell>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row>
        <row r="219">
          <cell r="A219" t="str">
            <v>-УПНП и КРС(капремонт скважин)</v>
          </cell>
          <cell r="B219" t="str">
            <v>"</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row>
        <row r="220">
          <cell r="A220" t="str">
            <v>-Woodbine (капремонт скважин)</v>
          </cell>
          <cell r="B220" t="str">
            <v>"</v>
          </cell>
          <cell r="C220">
            <v>0</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row>
        <row r="221">
          <cell r="A221" t="str">
            <v>-Кат  ГМБХ (капремонт скважин)</v>
          </cell>
          <cell r="B221" t="str">
            <v>"</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v>
          </cell>
        </row>
        <row r="222">
          <cell r="A222" t="str">
            <v>-ЦБПО  и  ЭПУ - прокат ЭПУ</v>
          </cell>
          <cell r="B222" t="str">
            <v>"</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row>
        <row r="223">
          <cell r="A223" t="str">
            <v>-УЭЭС  и  Э О (кап.ремонт эл.двиг.)</v>
          </cell>
          <cell r="B223" t="str">
            <v>"</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row>
        <row r="224">
          <cell r="A224" t="str">
            <v>-УЭЭС  и  ЭО (содержание)</v>
          </cell>
          <cell r="B224" t="str">
            <v>"</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row>
        <row r="225">
          <cell r="A225" t="str">
            <v>-СП "Катконефть"(кап.ремонт)</v>
          </cell>
          <cell r="B225" t="str">
            <v>"</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row>
        <row r="226">
          <cell r="A226" t="str">
            <v>-ЦБПО БНО - услуги по капит.ремонту</v>
          </cell>
          <cell r="B226" t="str">
            <v>"</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row>
        <row r="227">
          <cell r="A227" t="str">
            <v>-Цех интеграции - капит.ремонт скважин</v>
          </cell>
          <cell r="B227" t="str">
            <v>"</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row>
        <row r="228">
          <cell r="A228" t="str">
            <v>-Ремонт ЛТД и КО   - " -</v>
          </cell>
          <cell r="B228" t="str">
            <v>"</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row>
        <row r="229">
          <cell r="A229" t="str">
            <v>-Когалымнефтепрогресс  - " -</v>
          </cell>
          <cell r="B229" t="str">
            <v>"</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row>
        <row r="230">
          <cell r="A230" t="str">
            <v>-РИТЭКнефть   - " -</v>
          </cell>
          <cell r="B230" t="str">
            <v>"</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row>
        <row r="231">
          <cell r="A231" t="str">
            <v>-АООТ"ЛУКойл-Кубань"   - " -</v>
          </cell>
          <cell r="B231" t="str">
            <v>"</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row>
        <row r="232">
          <cell r="A232" t="str">
            <v>-ЛУКойл-Петролеум Сервис "(рем.скв.)</v>
          </cell>
          <cell r="B232" t="str">
            <v>"</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row>
        <row r="233">
          <cell r="A233" t="str">
            <v>-"ЛУКойл-Бурение"</v>
          </cell>
          <cell r="B233" t="str">
            <v>"</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row>
        <row r="234">
          <cell r="A234" t="str">
            <v>-"Компания ТЕХНОТЭК"</v>
          </cell>
          <cell r="B234" t="str">
            <v>"</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row>
        <row r="235">
          <cell r="A235" t="str">
            <v>-ОАО"Севернефтьпереработка"</v>
          </cell>
          <cell r="B235" t="str">
            <v>"</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row>
        <row r="236">
          <cell r="A236" t="str">
            <v>-ООО "Стекс"</v>
          </cell>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row>
        <row r="237">
          <cell r="A237" t="str">
            <v>-прочие</v>
          </cell>
          <cell r="B237" t="str">
            <v>"</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row>
        <row r="238">
          <cell r="A238" t="str">
            <v>ВСЕГО  ЗАТРАТ:</v>
          </cell>
          <cell r="B238" t="str">
            <v>млн.руб.</v>
          </cell>
          <cell r="C238">
            <v>0</v>
          </cell>
          <cell r="D238">
            <v>0</v>
          </cell>
          <cell r="E238">
            <v>0</v>
          </cell>
          <cell r="F238">
            <v>0</v>
          </cell>
          <cell r="G238">
            <v>0</v>
          </cell>
          <cell r="H238">
            <v>0</v>
          </cell>
          <cell r="I238">
            <v>23457</v>
          </cell>
          <cell r="J238">
            <v>0</v>
          </cell>
          <cell r="K238">
            <v>23457</v>
          </cell>
          <cell r="L238">
            <v>33646</v>
          </cell>
          <cell r="M238">
            <v>33646</v>
          </cell>
          <cell r="N238">
            <v>10189</v>
          </cell>
          <cell r="O238">
            <v>99121.116000000009</v>
          </cell>
          <cell r="P238">
            <v>99121.116000000009</v>
          </cell>
          <cell r="Q238">
            <v>99121.116000000009</v>
          </cell>
          <cell r="R238">
            <v>99121.116000000009</v>
          </cell>
        </row>
        <row r="239">
          <cell r="A239" t="str">
            <v>Среднедействующий фонд скв.</v>
          </cell>
          <cell r="B239" t="str">
            <v>скв.</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row>
        <row r="240">
          <cell r="A240" t="str">
            <v>Затраты на 1 скв.</v>
          </cell>
          <cell r="B240" t="str">
            <v>руб/скв</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row>
        <row r="241">
          <cell r="A241" t="str">
            <v>*) заполнять согласно сложившейся организационной структуры</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ow r="6">
          <cell r="A6" t="str">
            <v>Добыча   Ш Г Н</v>
          </cell>
        </row>
      </sheetData>
      <sheetData sheetId="17">
        <row r="6">
          <cell r="A6" t="str">
            <v>Добыча   Ш Г Н</v>
          </cell>
        </row>
      </sheetData>
      <sheetData sheetId="18">
        <row r="6">
          <cell r="A6" t="str">
            <v>Добыча   Ш Г Н</v>
          </cell>
        </row>
      </sheetData>
      <sheetData sheetId="19">
        <row r="6">
          <cell r="A6" t="str">
            <v>Добыча   Ш Г Н</v>
          </cell>
        </row>
      </sheetData>
      <sheetData sheetId="20">
        <row r="6">
          <cell r="A6" t="str">
            <v>Добыча   Ш Г Н</v>
          </cell>
        </row>
      </sheetData>
      <sheetData sheetId="21">
        <row r="6">
          <cell r="A6" t="str">
            <v>Добыча   Ш Г Н</v>
          </cell>
        </row>
      </sheetData>
      <sheetData sheetId="22">
        <row r="6">
          <cell r="A6" t="str">
            <v>Добыча   Ш Г Н</v>
          </cell>
        </row>
      </sheetData>
      <sheetData sheetId="23">
        <row r="6">
          <cell r="A6" t="str">
            <v>Добыча   Ш Г Н</v>
          </cell>
        </row>
      </sheetData>
      <sheetData sheetId="24" refreshError="1"/>
      <sheetData sheetId="25" refreshError="1"/>
      <sheetData sheetId="26" refreshError="1"/>
      <sheetData sheetId="27" refreshError="1"/>
      <sheetData sheetId="28" refreshError="1"/>
      <sheetData sheetId="29"/>
      <sheetData sheetId="30" refreshError="1"/>
      <sheetData sheetId="31">
        <row r="6">
          <cell r="A6" t="str">
            <v>Добыча   Ш Г Н</v>
          </cell>
        </row>
      </sheetData>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refreshError="1"/>
      <sheetData sheetId="50" refreshError="1"/>
      <sheetData sheetId="5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Работа и у сл.произ.хар. (2)"/>
      <sheetName val="смета (3)"/>
      <sheetName val="смета (2)"/>
      <sheetName val="бланкК (2)"/>
      <sheetName val="смета"/>
      <sheetName val="смета+расш."/>
      <sheetName val="прочие затраты"/>
      <sheetName val="дороги"/>
      <sheetName val="Работа и у сл.произ.хар."/>
      <sheetName val="бланкК"/>
      <sheetName val="расш.кальк."/>
      <sheetName val="общепроизв"/>
      <sheetName val="Cover"/>
      <sheetName val="смета_расш_"/>
      <sheetName val="ТПП Л-Усинск"/>
      <sheetName val="Работа_и_у_сл_произ_хар__(2)"/>
      <sheetName val="смета_(3)"/>
      <sheetName val="смета_(2)"/>
      <sheetName val="бланкК_(2)"/>
      <sheetName val="смета+расш_"/>
      <sheetName val="прочие_затраты"/>
      <sheetName val="Работа_и_у_сл_произ_хар_"/>
      <sheetName val="расш_кальк_"/>
      <sheetName val="ТПП_Л-Усинск"/>
      <sheetName val="отчет4 кв_"/>
      <sheetName val="ROOUT95"/>
      <sheetName val="Assumptions"/>
      <sheetName val="AlbPrint"/>
      <sheetName val="Assumptions &amp; Results"/>
      <sheetName val="Scenario"/>
      <sheetName val="CroatSim"/>
      <sheetName val="Работа_и_у_сл_произ_хар__(2)1"/>
      <sheetName val="смета_(3)1"/>
      <sheetName val="смета_(2)1"/>
      <sheetName val="бланкК_(2)1"/>
      <sheetName val="смета+расш_1"/>
      <sheetName val="прочие_затраты1"/>
      <sheetName val="Работа_и_у_сл_произ_хар_1"/>
      <sheetName val="расш_кальк_1"/>
      <sheetName val="ТПП_Л-Усинск1"/>
      <sheetName val="отчет4_кв_"/>
      <sheetName val="бюдж с расшифр(ст)"/>
      <sheetName val="ДД"/>
      <sheetName val="ГРУППА"/>
      <sheetName val="Charts"/>
      <sheetName val="wq2"/>
      <sheetName val="Sheet1"/>
      <sheetName val="Detail"/>
      <sheetName val="8250"/>
      <sheetName val="8140"/>
      <sheetName val="8145"/>
      <sheetName val="8113"/>
      <sheetName val="XREF"/>
      <sheetName val="8200"/>
      <sheetName val="8082"/>
      <sheetName val="8180 (8181,8182)"/>
      <sheetName val="8210"/>
      <sheetName val="8070"/>
      <sheetName val="SAP 2"/>
      <sheetName val="Спр_ пласт"/>
      <sheetName val="бюдж_с_расшифр(ст)"/>
      <sheetName val="8180_(8181,8182)"/>
      <sheetName val="Спр__пласт"/>
      <sheetName val="SAP_2"/>
      <sheetName val="sales"/>
      <sheetName val="0-Basic"/>
      <sheetName val="data"/>
      <sheetName val="Списки"/>
    </sheetNames>
    <sheetDataSet>
      <sheetData sheetId="0">
        <row r="180">
          <cell r="A180" t="str">
            <v>ППД</v>
          </cell>
        </row>
      </sheetData>
      <sheetData sheetId="1"/>
      <sheetData sheetId="2"/>
      <sheetData sheetId="3"/>
      <sheetData sheetId="4"/>
      <sheetData sheetId="5" refreshError="1">
        <row r="180">
          <cell r="A180" t="str">
            <v>ППД</v>
          </cell>
          <cell r="B180" t="str">
            <v>"</v>
          </cell>
          <cell r="C180">
            <v>0</v>
          </cell>
          <cell r="D180">
            <v>0</v>
          </cell>
          <cell r="E180" t="e">
            <v>#DIV/0!</v>
          </cell>
          <cell r="F180">
            <v>0</v>
          </cell>
          <cell r="G180">
            <v>0</v>
          </cell>
          <cell r="H180" t="e">
            <v>#DIV/0!</v>
          </cell>
          <cell r="I180" t="e">
            <v>#DIV/0!</v>
          </cell>
          <cell r="J180">
            <v>0</v>
          </cell>
          <cell r="K180">
            <v>0</v>
          </cell>
          <cell r="L180">
            <v>0</v>
          </cell>
          <cell r="M180">
            <v>0</v>
          </cell>
          <cell r="N180">
            <v>0</v>
          </cell>
          <cell r="O180">
            <v>0</v>
          </cell>
          <cell r="P180">
            <v>0</v>
          </cell>
        </row>
        <row r="181">
          <cell r="A181" t="str">
            <v>ППН</v>
          </cell>
          <cell r="B181" t="str">
            <v>"</v>
          </cell>
          <cell r="C181">
            <v>0</v>
          </cell>
          <cell r="D181">
            <v>0</v>
          </cell>
          <cell r="E181" t="e">
            <v>#DIV/0!</v>
          </cell>
          <cell r="F181">
            <v>0</v>
          </cell>
          <cell r="G181">
            <v>0</v>
          </cell>
          <cell r="H181" t="e">
            <v>#DIV/0!</v>
          </cell>
          <cell r="I181" t="e">
            <v>#DIV/0!</v>
          </cell>
          <cell r="J181">
            <v>0</v>
          </cell>
          <cell r="K181">
            <v>0</v>
          </cell>
          <cell r="L181">
            <v>0</v>
          </cell>
          <cell r="M181">
            <v>0</v>
          </cell>
          <cell r="N181">
            <v>0</v>
          </cell>
          <cell r="O181">
            <v>0</v>
          </cell>
          <cell r="P181">
            <v>0</v>
          </cell>
        </row>
        <row r="248">
          <cell r="A248" t="str">
            <v>Максимум нагрузки</v>
          </cell>
          <cell r="B248" t="str">
            <v>квт.</v>
          </cell>
          <cell r="C248">
            <v>0</v>
          </cell>
          <cell r="D248">
            <v>0</v>
          </cell>
          <cell r="E248" t="e">
            <v>#DIV/0!</v>
          </cell>
          <cell r="F248">
            <v>0</v>
          </cell>
          <cell r="G248">
            <v>0</v>
          </cell>
          <cell r="H248" t="e">
            <v>#DIV/0!</v>
          </cell>
          <cell r="I248" t="e">
            <v>#DIV/0!</v>
          </cell>
          <cell r="J248" t="e">
            <v>#DIV/0!</v>
          </cell>
          <cell r="K248">
            <v>0</v>
          </cell>
          <cell r="L248">
            <v>0</v>
          </cell>
          <cell r="M248" t="e">
            <v>#DIV/0!</v>
          </cell>
          <cell r="N248" t="e">
            <v>#DIV/0!</v>
          </cell>
          <cell r="O248">
            <v>0</v>
          </cell>
          <cell r="P248">
            <v>0</v>
          </cell>
          <cell r="Q248" t="e">
            <v>#DIV/0!</v>
          </cell>
          <cell r="R248" t="e">
            <v>#DIV/0!</v>
          </cell>
        </row>
        <row r="249">
          <cell r="A249" t="str">
            <v>Сумма</v>
          </cell>
          <cell r="B249" t="str">
            <v>млн.руб.</v>
          </cell>
          <cell r="C249">
            <v>0</v>
          </cell>
          <cell r="D249">
            <v>0</v>
          </cell>
          <cell r="E249" t="e">
            <v>#DIV/0!</v>
          </cell>
          <cell r="F249">
            <v>0</v>
          </cell>
          <cell r="G249">
            <v>0</v>
          </cell>
          <cell r="H249" t="e">
            <v>#DIV/0!</v>
          </cell>
          <cell r="I249" t="e">
            <v>#DIV/0!</v>
          </cell>
          <cell r="J249" t="e">
            <v>#DIV/0!</v>
          </cell>
          <cell r="K249">
            <v>0</v>
          </cell>
          <cell r="L249">
            <v>0</v>
          </cell>
          <cell r="M249" t="e">
            <v>#DIV/0!</v>
          </cell>
          <cell r="N249" t="e">
            <v>#DIV/0!</v>
          </cell>
          <cell r="O249">
            <v>0</v>
          </cell>
          <cell r="P249">
            <v>0</v>
          </cell>
          <cell r="Q249" t="e">
            <v>#DIV/0!</v>
          </cell>
          <cell r="R249" t="e">
            <v>#DIV/0!</v>
          </cell>
        </row>
        <row r="250">
          <cell r="A250" t="str">
            <v>ИТОГО затрат</v>
          </cell>
          <cell r="B250" t="str">
            <v>млн.руб.</v>
          </cell>
          <cell r="C250">
            <v>0</v>
          </cell>
          <cell r="D250">
            <v>0</v>
          </cell>
          <cell r="E250" t="e">
            <v>#DIV/0!</v>
          </cell>
          <cell r="F250">
            <v>0</v>
          </cell>
          <cell r="G250">
            <v>0</v>
          </cell>
          <cell r="H250" t="e">
            <v>#DIV/0!</v>
          </cell>
          <cell r="I250" t="e">
            <v>#DIV/0!</v>
          </cell>
          <cell r="J250" t="e">
            <v>#DIV/0!</v>
          </cell>
          <cell r="K250">
            <v>0</v>
          </cell>
          <cell r="L250">
            <v>0</v>
          </cell>
          <cell r="M250" t="e">
            <v>#DIV/0!</v>
          </cell>
          <cell r="N250" t="e">
            <v>#DIV/0!</v>
          </cell>
          <cell r="O250">
            <v>0</v>
          </cell>
          <cell r="P250">
            <v>0</v>
          </cell>
          <cell r="Q250" t="e">
            <v>#DIV/0!</v>
          </cell>
          <cell r="R250" t="e">
            <v>#DIV/0!</v>
          </cell>
        </row>
        <row r="252">
          <cell r="A252" t="str">
            <v>Реактивная мощность</v>
          </cell>
          <cell r="B252" t="str">
            <v>млн.руб.</v>
          </cell>
          <cell r="C252">
            <v>0</v>
          </cell>
          <cell r="D252">
            <v>0</v>
          </cell>
          <cell r="E252" t="e">
            <v>#DIV/0!</v>
          </cell>
          <cell r="F252">
            <v>0</v>
          </cell>
          <cell r="G252">
            <v>0</v>
          </cell>
          <cell r="H252" t="e">
            <v>#DIV/0!</v>
          </cell>
          <cell r="I252" t="e">
            <v>#DIV/0!</v>
          </cell>
          <cell r="J252" t="e">
            <v>#DIV/0!</v>
          </cell>
          <cell r="K252">
            <v>0</v>
          </cell>
          <cell r="L252">
            <v>0</v>
          </cell>
          <cell r="M252" t="e">
            <v>#DIV/0!</v>
          </cell>
          <cell r="N252" t="e">
            <v>#DIV/0!</v>
          </cell>
          <cell r="O252">
            <v>0</v>
          </cell>
          <cell r="P252">
            <v>0</v>
          </cell>
          <cell r="Q252" t="e">
            <v>#DIV/0!</v>
          </cell>
          <cell r="R252" t="e">
            <v>#DIV/0!</v>
          </cell>
        </row>
        <row r="253">
          <cell r="A253" t="str">
            <v>Услуги "ЭН"</v>
          </cell>
          <cell r="B253" t="str">
            <v>млн.руб.</v>
          </cell>
          <cell r="C253">
            <v>0</v>
          </cell>
          <cell r="D253">
            <v>0</v>
          </cell>
          <cell r="E253" t="e">
            <v>#DIV/0!</v>
          </cell>
          <cell r="F253">
            <v>0</v>
          </cell>
          <cell r="G253">
            <v>0</v>
          </cell>
          <cell r="H253" t="e">
            <v>#DIV/0!</v>
          </cell>
          <cell r="I253" t="e">
            <v>#DIV/0!</v>
          </cell>
          <cell r="J253" t="e">
            <v>#DIV/0!</v>
          </cell>
          <cell r="K253">
            <v>0</v>
          </cell>
          <cell r="L253">
            <v>0</v>
          </cell>
          <cell r="M253" t="e">
            <v>#DIV/0!</v>
          </cell>
          <cell r="N253" t="e">
            <v>#DIV/0!</v>
          </cell>
          <cell r="O253">
            <v>0</v>
          </cell>
          <cell r="P253">
            <v>0</v>
          </cell>
          <cell r="Q253" t="e">
            <v>#DIV/0!</v>
          </cell>
          <cell r="R253" t="e">
            <v>#DIV/0!</v>
          </cell>
        </row>
        <row r="259">
          <cell r="A259" t="str">
            <v>Максимум нагрузки</v>
          </cell>
          <cell r="B259" t="str">
            <v>квт.</v>
          </cell>
          <cell r="C259">
            <v>0</v>
          </cell>
          <cell r="D259">
            <v>0</v>
          </cell>
          <cell r="E259" t="e">
            <v>#DIV/0!</v>
          </cell>
          <cell r="F259">
            <v>0</v>
          </cell>
          <cell r="G259">
            <v>0</v>
          </cell>
          <cell r="H259" t="e">
            <v>#DIV/0!</v>
          </cell>
          <cell r="I259" t="e">
            <v>#DIV/0!</v>
          </cell>
          <cell r="J259" t="e">
            <v>#DIV/0!</v>
          </cell>
          <cell r="K259">
            <v>0</v>
          </cell>
          <cell r="L259">
            <v>0</v>
          </cell>
          <cell r="M259" t="e">
            <v>#DIV/0!</v>
          </cell>
          <cell r="N259" t="e">
            <v>#DIV/0!</v>
          </cell>
          <cell r="O259">
            <v>0</v>
          </cell>
          <cell r="P259">
            <v>0</v>
          </cell>
          <cell r="Q259" t="e">
            <v>#DIV/0!</v>
          </cell>
          <cell r="R259" t="e">
            <v>#DIV/0!</v>
          </cell>
        </row>
        <row r="260">
          <cell r="A260" t="str">
            <v>Сумма</v>
          </cell>
          <cell r="B260" t="str">
            <v>млн.руб.</v>
          </cell>
          <cell r="C260">
            <v>0</v>
          </cell>
          <cell r="D260">
            <v>0</v>
          </cell>
          <cell r="E260" t="e">
            <v>#DIV/0!</v>
          </cell>
          <cell r="F260">
            <v>0</v>
          </cell>
          <cell r="G260">
            <v>0</v>
          </cell>
          <cell r="H260" t="e">
            <v>#DIV/0!</v>
          </cell>
          <cell r="I260" t="e">
            <v>#DIV/0!</v>
          </cell>
          <cell r="J260" t="e">
            <v>#DIV/0!</v>
          </cell>
          <cell r="K260">
            <v>0</v>
          </cell>
          <cell r="L260">
            <v>0</v>
          </cell>
          <cell r="M260" t="e">
            <v>#DIV/0!</v>
          </cell>
          <cell r="N260" t="e">
            <v>#DIV/0!</v>
          </cell>
          <cell r="O260">
            <v>0</v>
          </cell>
          <cell r="P260">
            <v>0</v>
          </cell>
          <cell r="Q260" t="e">
            <v>#DIV/0!</v>
          </cell>
          <cell r="R260" t="e">
            <v>#DIV/0!</v>
          </cell>
        </row>
        <row r="261">
          <cell r="A261" t="str">
            <v>ИТОГО затрат</v>
          </cell>
          <cell r="B261" t="str">
            <v>млн.руб.</v>
          </cell>
          <cell r="C261">
            <v>0</v>
          </cell>
          <cell r="D261">
            <v>0</v>
          </cell>
          <cell r="E261" t="e">
            <v>#DIV/0!</v>
          </cell>
          <cell r="F261">
            <v>0</v>
          </cell>
          <cell r="G261">
            <v>0</v>
          </cell>
          <cell r="H261" t="e">
            <v>#DIV/0!</v>
          </cell>
          <cell r="I261" t="e">
            <v>#DIV/0!</v>
          </cell>
          <cell r="J261" t="e">
            <v>#DIV/0!</v>
          </cell>
          <cell r="K261">
            <v>0</v>
          </cell>
          <cell r="L261">
            <v>0</v>
          </cell>
          <cell r="M261" t="e">
            <v>#DIV/0!</v>
          </cell>
          <cell r="N261" t="e">
            <v>#DIV/0!</v>
          </cell>
          <cell r="O261">
            <v>0</v>
          </cell>
          <cell r="P261">
            <v>0</v>
          </cell>
          <cell r="Q261" t="e">
            <v>#DIV/0!</v>
          </cell>
          <cell r="R261" t="e">
            <v>#DIV/0!</v>
          </cell>
        </row>
        <row r="263">
          <cell r="A263" t="str">
            <v>Реактивная мощность</v>
          </cell>
          <cell r="B263" t="str">
            <v>млн.руб.</v>
          </cell>
          <cell r="C263">
            <v>0</v>
          </cell>
          <cell r="D263">
            <v>0</v>
          </cell>
          <cell r="E263" t="e">
            <v>#DIV/0!</v>
          </cell>
          <cell r="F263">
            <v>0</v>
          </cell>
          <cell r="G263">
            <v>0</v>
          </cell>
          <cell r="H263" t="e">
            <v>#DIV/0!</v>
          </cell>
          <cell r="I263" t="e">
            <v>#DIV/0!</v>
          </cell>
          <cell r="J263" t="e">
            <v>#DIV/0!</v>
          </cell>
          <cell r="K263">
            <v>0</v>
          </cell>
          <cell r="L263">
            <v>0</v>
          </cell>
          <cell r="M263" t="e">
            <v>#DIV/0!</v>
          </cell>
          <cell r="N263" t="e">
            <v>#DIV/0!</v>
          </cell>
          <cell r="O263">
            <v>0</v>
          </cell>
          <cell r="P263">
            <v>0</v>
          </cell>
          <cell r="Q263" t="e">
            <v>#DIV/0!</v>
          </cell>
          <cell r="R263" t="e">
            <v>#DIV/0!</v>
          </cell>
        </row>
        <row r="269">
          <cell r="A269" t="str">
            <v>Максимум нагрузки</v>
          </cell>
          <cell r="B269" t="str">
            <v>квт.</v>
          </cell>
          <cell r="C269">
            <v>0</v>
          </cell>
          <cell r="D269">
            <v>0</v>
          </cell>
          <cell r="E269" t="e">
            <v>#DIV/0!</v>
          </cell>
          <cell r="F269">
            <v>0</v>
          </cell>
          <cell r="G269">
            <v>0</v>
          </cell>
          <cell r="H269" t="e">
            <v>#DIV/0!</v>
          </cell>
          <cell r="I269" t="e">
            <v>#DIV/0!</v>
          </cell>
          <cell r="J269" t="e">
            <v>#DIV/0!</v>
          </cell>
          <cell r="K269">
            <v>0</v>
          </cell>
          <cell r="L269">
            <v>0</v>
          </cell>
          <cell r="M269" t="e">
            <v>#DIV/0!</v>
          </cell>
          <cell r="N269" t="e">
            <v>#DIV/0!</v>
          </cell>
          <cell r="O269">
            <v>0</v>
          </cell>
          <cell r="P269">
            <v>0</v>
          </cell>
          <cell r="Q269" t="e">
            <v>#DIV/0!</v>
          </cell>
          <cell r="R269" t="e">
            <v>#DIV/0!</v>
          </cell>
        </row>
        <row r="270">
          <cell r="A270" t="str">
            <v>Сумма</v>
          </cell>
          <cell r="B270" t="str">
            <v>млн.руб.</v>
          </cell>
          <cell r="C270">
            <v>0</v>
          </cell>
          <cell r="D270">
            <v>0</v>
          </cell>
          <cell r="E270" t="e">
            <v>#DIV/0!</v>
          </cell>
          <cell r="F270">
            <v>0</v>
          </cell>
          <cell r="G270">
            <v>0</v>
          </cell>
          <cell r="H270" t="e">
            <v>#DIV/0!</v>
          </cell>
          <cell r="I270" t="e">
            <v>#DIV/0!</v>
          </cell>
          <cell r="J270" t="e">
            <v>#DIV/0!</v>
          </cell>
          <cell r="K270">
            <v>0</v>
          </cell>
          <cell r="L270">
            <v>0</v>
          </cell>
          <cell r="M270" t="e">
            <v>#DIV/0!</v>
          </cell>
          <cell r="N270" t="e">
            <v>#DIV/0!</v>
          </cell>
          <cell r="O270">
            <v>0</v>
          </cell>
          <cell r="P270">
            <v>0</v>
          </cell>
          <cell r="Q270" t="e">
            <v>#DIV/0!</v>
          </cell>
          <cell r="R270" t="e">
            <v>#DIV/0!</v>
          </cell>
        </row>
        <row r="271">
          <cell r="A271" t="str">
            <v>ИТОГО затрат</v>
          </cell>
          <cell r="B271" t="str">
            <v>млн.руб.</v>
          </cell>
          <cell r="C271">
            <v>0</v>
          </cell>
          <cell r="D271">
            <v>0</v>
          </cell>
          <cell r="E271" t="e">
            <v>#DIV/0!</v>
          </cell>
          <cell r="F271">
            <v>0</v>
          </cell>
          <cell r="G271">
            <v>0</v>
          </cell>
          <cell r="H271" t="e">
            <v>#DIV/0!</v>
          </cell>
          <cell r="I271" t="e">
            <v>#DIV/0!</v>
          </cell>
          <cell r="J271" t="e">
            <v>#DIV/0!</v>
          </cell>
          <cell r="K271">
            <v>0</v>
          </cell>
          <cell r="L271">
            <v>0</v>
          </cell>
          <cell r="M271" t="e">
            <v>#DIV/0!</v>
          </cell>
          <cell r="N271" t="e">
            <v>#DIV/0!</v>
          </cell>
          <cell r="O271">
            <v>0</v>
          </cell>
          <cell r="P271">
            <v>0</v>
          </cell>
          <cell r="Q271" t="e">
            <v>#DIV/0!</v>
          </cell>
          <cell r="R271" t="e">
            <v>#DIV/0!</v>
          </cell>
        </row>
        <row r="273">
          <cell r="A273" t="str">
            <v>Реактивная мощность</v>
          </cell>
          <cell r="B273" t="str">
            <v>млн.руб.</v>
          </cell>
          <cell r="C273">
            <v>0</v>
          </cell>
          <cell r="D273">
            <v>0</v>
          </cell>
          <cell r="E273" t="e">
            <v>#DIV/0!</v>
          </cell>
          <cell r="F273">
            <v>0</v>
          </cell>
          <cell r="G273">
            <v>0</v>
          </cell>
          <cell r="H273" t="e">
            <v>#DIV/0!</v>
          </cell>
          <cell r="I273" t="e">
            <v>#DIV/0!</v>
          </cell>
          <cell r="J273" t="e">
            <v>#DIV/0!</v>
          </cell>
          <cell r="K273">
            <v>0</v>
          </cell>
          <cell r="L273">
            <v>0</v>
          </cell>
          <cell r="M273" t="e">
            <v>#DIV/0!</v>
          </cell>
          <cell r="N273" t="e">
            <v>#DIV/0!</v>
          </cell>
          <cell r="O273">
            <v>0</v>
          </cell>
          <cell r="P273">
            <v>0</v>
          </cell>
          <cell r="Q273" t="e">
            <v>#DIV/0!</v>
          </cell>
          <cell r="R273" t="e">
            <v>#DIV/0!</v>
          </cell>
        </row>
        <row r="279">
          <cell r="A279" t="str">
            <v>Максимум нагрузки</v>
          </cell>
          <cell r="B279" t="str">
            <v>квт.</v>
          </cell>
          <cell r="C279">
            <v>0</v>
          </cell>
          <cell r="D279">
            <v>0</v>
          </cell>
          <cell r="E279" t="e">
            <v>#DIV/0!</v>
          </cell>
          <cell r="F279">
            <v>0</v>
          </cell>
          <cell r="G279">
            <v>0</v>
          </cell>
          <cell r="H279" t="e">
            <v>#DIV/0!</v>
          </cell>
          <cell r="I279" t="e">
            <v>#DIV/0!</v>
          </cell>
          <cell r="J279" t="e">
            <v>#DIV/0!</v>
          </cell>
          <cell r="K279">
            <v>0</v>
          </cell>
          <cell r="L279">
            <v>0</v>
          </cell>
          <cell r="M279" t="e">
            <v>#DIV/0!</v>
          </cell>
          <cell r="N279" t="e">
            <v>#DIV/0!</v>
          </cell>
          <cell r="O279">
            <v>0</v>
          </cell>
          <cell r="P279">
            <v>0</v>
          </cell>
          <cell r="Q279" t="e">
            <v>#DIV/0!</v>
          </cell>
          <cell r="R279" t="e">
            <v>#DIV/0!</v>
          </cell>
        </row>
        <row r="280">
          <cell r="A280" t="str">
            <v>Сумма</v>
          </cell>
          <cell r="B280" t="str">
            <v>млн.руб.</v>
          </cell>
          <cell r="C280">
            <v>0</v>
          </cell>
          <cell r="D280">
            <v>0</v>
          </cell>
          <cell r="E280" t="e">
            <v>#DIV/0!</v>
          </cell>
          <cell r="F280">
            <v>0</v>
          </cell>
          <cell r="G280">
            <v>0</v>
          </cell>
          <cell r="H280" t="e">
            <v>#DIV/0!</v>
          </cell>
          <cell r="I280" t="e">
            <v>#DIV/0!</v>
          </cell>
          <cell r="J280" t="e">
            <v>#DIV/0!</v>
          </cell>
          <cell r="K280">
            <v>0</v>
          </cell>
          <cell r="L280">
            <v>0</v>
          </cell>
          <cell r="M280" t="e">
            <v>#DIV/0!</v>
          </cell>
          <cell r="N280" t="e">
            <v>#DIV/0!</v>
          </cell>
          <cell r="O280">
            <v>0</v>
          </cell>
          <cell r="P280">
            <v>0</v>
          </cell>
          <cell r="Q280" t="e">
            <v>#DIV/0!</v>
          </cell>
          <cell r="R280" t="e">
            <v>#DIV/0!</v>
          </cell>
        </row>
        <row r="281">
          <cell r="A281" t="str">
            <v>ИТОГО затрат</v>
          </cell>
          <cell r="B281" t="str">
            <v>млн.руб.</v>
          </cell>
          <cell r="C281">
            <v>0</v>
          </cell>
          <cell r="D281">
            <v>0</v>
          </cell>
          <cell r="E281" t="e">
            <v>#DIV/0!</v>
          </cell>
          <cell r="F281">
            <v>0</v>
          </cell>
          <cell r="G281">
            <v>0</v>
          </cell>
          <cell r="H281" t="e">
            <v>#DIV/0!</v>
          </cell>
          <cell r="I281" t="e">
            <v>#DIV/0!</v>
          </cell>
          <cell r="J281" t="e">
            <v>#DIV/0!</v>
          </cell>
          <cell r="K281">
            <v>0</v>
          </cell>
          <cell r="L281">
            <v>0</v>
          </cell>
          <cell r="M281" t="e">
            <v>#DIV/0!</v>
          </cell>
          <cell r="N281" t="e">
            <v>#DIV/0!</v>
          </cell>
          <cell r="O281">
            <v>0</v>
          </cell>
          <cell r="P281">
            <v>0</v>
          </cell>
          <cell r="Q281" t="e">
            <v>#DIV/0!</v>
          </cell>
          <cell r="R281" t="e">
            <v>#DIV/0!</v>
          </cell>
        </row>
        <row r="283">
          <cell r="A283" t="str">
            <v>Реактивная мощность</v>
          </cell>
          <cell r="B283" t="str">
            <v>млн.руб.</v>
          </cell>
          <cell r="C283">
            <v>0</v>
          </cell>
          <cell r="D283">
            <v>0</v>
          </cell>
          <cell r="E283" t="e">
            <v>#DIV/0!</v>
          </cell>
          <cell r="F283">
            <v>0</v>
          </cell>
          <cell r="G283">
            <v>0</v>
          </cell>
          <cell r="H283" t="e">
            <v>#DIV/0!</v>
          </cell>
          <cell r="I283" t="e">
            <v>#DIV/0!</v>
          </cell>
          <cell r="J283" t="e">
            <v>#DIV/0!</v>
          </cell>
          <cell r="K283">
            <v>0</v>
          </cell>
          <cell r="L283">
            <v>0</v>
          </cell>
          <cell r="M283" t="e">
            <v>#DIV/0!</v>
          </cell>
          <cell r="N283" t="e">
            <v>#DIV/0!</v>
          </cell>
          <cell r="O283">
            <v>0</v>
          </cell>
          <cell r="P283">
            <v>0</v>
          </cell>
          <cell r="Q283" t="e">
            <v>#DIV/0!</v>
          </cell>
          <cell r="R283" t="e">
            <v>#DIV/0!</v>
          </cell>
        </row>
        <row r="290">
          <cell r="A290" t="str">
            <v>Максимум нагрузки</v>
          </cell>
          <cell r="B290" t="str">
            <v>квт.</v>
          </cell>
          <cell r="C290">
            <v>0</v>
          </cell>
          <cell r="D290">
            <v>0</v>
          </cell>
          <cell r="E290" t="e">
            <v>#DIV/0!</v>
          </cell>
          <cell r="F290">
            <v>0</v>
          </cell>
          <cell r="G290">
            <v>0</v>
          </cell>
          <cell r="H290" t="e">
            <v>#DIV/0!</v>
          </cell>
          <cell r="I290" t="e">
            <v>#DIV/0!</v>
          </cell>
          <cell r="J290" t="e">
            <v>#DIV/0!</v>
          </cell>
          <cell r="K290">
            <v>0</v>
          </cell>
          <cell r="L290">
            <v>0</v>
          </cell>
          <cell r="M290" t="e">
            <v>#DIV/0!</v>
          </cell>
          <cell r="N290" t="e">
            <v>#DIV/0!</v>
          </cell>
          <cell r="O290">
            <v>0</v>
          </cell>
          <cell r="P290">
            <v>0</v>
          </cell>
          <cell r="Q290" t="e">
            <v>#DIV/0!</v>
          </cell>
          <cell r="R290" t="e">
            <v>#DIV/0!</v>
          </cell>
        </row>
        <row r="291">
          <cell r="A291" t="str">
            <v>Сумма</v>
          </cell>
          <cell r="B291" t="str">
            <v>тыс.руб.</v>
          </cell>
          <cell r="C291">
            <v>0</v>
          </cell>
          <cell r="D291">
            <v>0</v>
          </cell>
          <cell r="E291" t="e">
            <v>#DIV/0!</v>
          </cell>
          <cell r="F291">
            <v>0</v>
          </cell>
          <cell r="G291">
            <v>0</v>
          </cell>
          <cell r="H291" t="e">
            <v>#DIV/0!</v>
          </cell>
          <cell r="I291" t="e">
            <v>#DIV/0!</v>
          </cell>
          <cell r="J291" t="e">
            <v>#DIV/0!</v>
          </cell>
          <cell r="K291">
            <v>0</v>
          </cell>
          <cell r="L291">
            <v>0</v>
          </cell>
          <cell r="M291" t="e">
            <v>#DIV/0!</v>
          </cell>
          <cell r="N291" t="e">
            <v>#DIV/0!</v>
          </cell>
          <cell r="O291">
            <v>0</v>
          </cell>
          <cell r="P291">
            <v>0</v>
          </cell>
          <cell r="Q291" t="e">
            <v>#DIV/0!</v>
          </cell>
          <cell r="R291" t="e">
            <v>#DIV/0!</v>
          </cell>
        </row>
        <row r="292">
          <cell r="A292" t="str">
            <v>ИТОГО затрат</v>
          </cell>
          <cell r="B292" t="str">
            <v>"-"</v>
          </cell>
          <cell r="C292">
            <v>0</v>
          </cell>
          <cell r="D292">
            <v>0</v>
          </cell>
          <cell r="E292" t="e">
            <v>#DIV/0!</v>
          </cell>
          <cell r="F292">
            <v>0</v>
          </cell>
          <cell r="G292">
            <v>0</v>
          </cell>
          <cell r="H292" t="e">
            <v>#DIV/0!</v>
          </cell>
          <cell r="I292" t="e">
            <v>#DIV/0!</v>
          </cell>
          <cell r="J292" t="e">
            <v>#DIV/0!</v>
          </cell>
          <cell r="K292">
            <v>0</v>
          </cell>
          <cell r="L292">
            <v>0</v>
          </cell>
          <cell r="M292" t="e">
            <v>#DIV/0!</v>
          </cell>
          <cell r="N292" t="e">
            <v>#DIV/0!</v>
          </cell>
          <cell r="O292">
            <v>0</v>
          </cell>
          <cell r="P292">
            <v>0</v>
          </cell>
          <cell r="Q292" t="e">
            <v>#DIV/0!</v>
          </cell>
          <cell r="R292" t="e">
            <v>#DIV/0!</v>
          </cell>
        </row>
        <row r="293">
          <cell r="A293" t="str">
            <v>Реактивная мощность</v>
          </cell>
          <cell r="B293" t="str">
            <v>"-"</v>
          </cell>
          <cell r="C293">
            <v>0</v>
          </cell>
          <cell r="D293">
            <v>0</v>
          </cell>
          <cell r="E293" t="e">
            <v>#DIV/0!</v>
          </cell>
          <cell r="F293">
            <v>0</v>
          </cell>
          <cell r="G293">
            <v>0</v>
          </cell>
          <cell r="H293" t="e">
            <v>#DIV/0!</v>
          </cell>
          <cell r="I293" t="e">
            <v>#DIV/0!</v>
          </cell>
          <cell r="J293" t="e">
            <v>#DIV/0!</v>
          </cell>
          <cell r="K293">
            <v>0</v>
          </cell>
          <cell r="L293">
            <v>0</v>
          </cell>
          <cell r="M293" t="e">
            <v>#DIV/0!</v>
          </cell>
          <cell r="N293" t="e">
            <v>#DIV/0!</v>
          </cell>
          <cell r="O293">
            <v>0</v>
          </cell>
          <cell r="P293">
            <v>0</v>
          </cell>
          <cell r="Q293" t="e">
            <v>#DIV/0!</v>
          </cell>
          <cell r="R293" t="e">
            <v>#DIV/0!</v>
          </cell>
        </row>
        <row r="297">
          <cell r="A297" t="str">
            <v>Максимум нагрузки</v>
          </cell>
          <cell r="B297" t="str">
            <v>квт.</v>
          </cell>
          <cell r="C297">
            <v>0</v>
          </cell>
          <cell r="D297">
            <v>0</v>
          </cell>
          <cell r="E297" t="e">
            <v>#DIV/0!</v>
          </cell>
          <cell r="F297">
            <v>0</v>
          </cell>
          <cell r="G297">
            <v>0</v>
          </cell>
          <cell r="H297" t="e">
            <v>#DIV/0!</v>
          </cell>
          <cell r="I297" t="e">
            <v>#DIV/0!</v>
          </cell>
          <cell r="J297" t="e">
            <v>#DIV/0!</v>
          </cell>
          <cell r="K297">
            <v>0</v>
          </cell>
          <cell r="L297">
            <v>0</v>
          </cell>
          <cell r="M297" t="e">
            <v>#DIV/0!</v>
          </cell>
          <cell r="N297" t="e">
            <v>#DIV/0!</v>
          </cell>
          <cell r="O297">
            <v>0</v>
          </cell>
          <cell r="P297">
            <v>0</v>
          </cell>
          <cell r="Q297" t="e">
            <v>#DIV/0!</v>
          </cell>
          <cell r="R297" t="e">
            <v>#DIV/0!</v>
          </cell>
        </row>
        <row r="298">
          <cell r="A298" t="str">
            <v>Сумма</v>
          </cell>
          <cell r="B298" t="str">
            <v>тыс.руб.</v>
          </cell>
          <cell r="C298">
            <v>0</v>
          </cell>
          <cell r="D298">
            <v>0</v>
          </cell>
          <cell r="E298" t="e">
            <v>#DIV/0!</v>
          </cell>
          <cell r="F298">
            <v>0</v>
          </cell>
          <cell r="G298">
            <v>0</v>
          </cell>
          <cell r="H298" t="e">
            <v>#DIV/0!</v>
          </cell>
          <cell r="I298" t="e">
            <v>#DIV/0!</v>
          </cell>
          <cell r="J298" t="e">
            <v>#DIV/0!</v>
          </cell>
          <cell r="K298">
            <v>0</v>
          </cell>
          <cell r="L298">
            <v>0</v>
          </cell>
          <cell r="M298" t="e">
            <v>#DIV/0!</v>
          </cell>
          <cell r="N298" t="e">
            <v>#DIV/0!</v>
          </cell>
          <cell r="O298">
            <v>0</v>
          </cell>
          <cell r="P298">
            <v>0</v>
          </cell>
          <cell r="Q298" t="e">
            <v>#DIV/0!</v>
          </cell>
          <cell r="R298" t="e">
            <v>#DIV/0!</v>
          </cell>
        </row>
        <row r="299">
          <cell r="A299" t="str">
            <v>ИТОГО затрат</v>
          </cell>
          <cell r="B299" t="str">
            <v>"-"</v>
          </cell>
          <cell r="C299">
            <v>0</v>
          </cell>
          <cell r="D299">
            <v>0</v>
          </cell>
          <cell r="E299" t="e">
            <v>#DIV/0!</v>
          </cell>
          <cell r="F299">
            <v>0</v>
          </cell>
          <cell r="G299">
            <v>0</v>
          </cell>
          <cell r="H299" t="e">
            <v>#DIV/0!</v>
          </cell>
          <cell r="I299" t="e">
            <v>#DIV/0!</v>
          </cell>
          <cell r="J299" t="e">
            <v>#DIV/0!</v>
          </cell>
          <cell r="K299">
            <v>0</v>
          </cell>
          <cell r="L299">
            <v>0</v>
          </cell>
          <cell r="M299" t="e">
            <v>#DIV/0!</v>
          </cell>
          <cell r="N299" t="e">
            <v>#DIV/0!</v>
          </cell>
          <cell r="O299">
            <v>0</v>
          </cell>
          <cell r="P299">
            <v>0</v>
          </cell>
          <cell r="Q299" t="e">
            <v>#DIV/0!</v>
          </cell>
          <cell r="R299" t="e">
            <v>#DIV/0!</v>
          </cell>
        </row>
        <row r="300">
          <cell r="A300" t="str">
            <v>Реактивная мощность</v>
          </cell>
          <cell r="B300" t="str">
            <v>"-"</v>
          </cell>
          <cell r="C300">
            <v>0</v>
          </cell>
          <cell r="D300">
            <v>0</v>
          </cell>
          <cell r="E300" t="e">
            <v>#DIV/0!</v>
          </cell>
          <cell r="F300">
            <v>0</v>
          </cell>
          <cell r="G300">
            <v>0</v>
          </cell>
          <cell r="H300" t="e">
            <v>#DIV/0!</v>
          </cell>
          <cell r="I300" t="e">
            <v>#DIV/0!</v>
          </cell>
          <cell r="J300" t="e">
            <v>#DIV/0!</v>
          </cell>
          <cell r="K300">
            <v>0</v>
          </cell>
          <cell r="L300">
            <v>0</v>
          </cell>
          <cell r="M300" t="e">
            <v>#DIV/0!</v>
          </cell>
          <cell r="N300" t="e">
            <v>#DIV/0!</v>
          </cell>
          <cell r="O300">
            <v>0</v>
          </cell>
          <cell r="P300">
            <v>0</v>
          </cell>
          <cell r="Q300" t="e">
            <v>#DIV/0!</v>
          </cell>
          <cell r="R300" t="e">
            <v>#DIV/0!</v>
          </cell>
        </row>
      </sheetData>
      <sheetData sheetId="6"/>
      <sheetData sheetId="7"/>
      <sheetData sheetId="8"/>
      <sheetData sheetId="9"/>
      <sheetData sheetId="10"/>
      <sheetData sheetId="11"/>
      <sheetData sheetId="12" refreshError="1"/>
      <sheetData sheetId="13" refreshError="1"/>
      <sheetData sheetId="14" refreshError="1"/>
      <sheetData sheetId="15">
        <row r="180">
          <cell r="A180" t="str">
            <v>ППД</v>
          </cell>
        </row>
      </sheetData>
      <sheetData sheetId="16">
        <row r="180">
          <cell r="A180" t="str">
            <v>ППД</v>
          </cell>
        </row>
      </sheetData>
      <sheetData sheetId="17">
        <row r="180">
          <cell r="A180" t="str">
            <v>ППД</v>
          </cell>
        </row>
      </sheetData>
      <sheetData sheetId="18">
        <row r="180">
          <cell r="A180" t="str">
            <v>ППД</v>
          </cell>
        </row>
      </sheetData>
      <sheetData sheetId="19">
        <row r="180">
          <cell r="A180" t="str">
            <v>ППД</v>
          </cell>
        </row>
      </sheetData>
      <sheetData sheetId="20">
        <row r="180">
          <cell r="A180" t="str">
            <v>ППД</v>
          </cell>
        </row>
      </sheetData>
      <sheetData sheetId="21">
        <row r="180">
          <cell r="A180" t="str">
            <v>ППД</v>
          </cell>
        </row>
      </sheetData>
      <sheetData sheetId="22">
        <row r="180">
          <cell r="A180" t="str">
            <v>ППД</v>
          </cell>
        </row>
      </sheetData>
      <sheetData sheetId="23">
        <row r="180">
          <cell r="A180" t="str">
            <v>ППД</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ow r="180">
          <cell r="A180" t="str">
            <v>ППД</v>
          </cell>
        </row>
      </sheetData>
      <sheetData sheetId="32"/>
      <sheetData sheetId="33"/>
      <sheetData sheetId="34"/>
      <sheetData sheetId="35">
        <row r="180">
          <cell r="A180" t="str">
            <v>ППД</v>
          </cell>
        </row>
      </sheetData>
      <sheetData sheetId="36"/>
      <sheetData sheetId="37"/>
      <sheetData sheetId="38"/>
      <sheetData sheetId="39"/>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elle1"/>
      <sheetName val="Tabelle2"/>
      <sheetName val="Tabelle3"/>
      <sheetName val="Data"/>
      <sheetName val="Lead-U-SachAV,immat."/>
      <sheetName val="Lead-N-FinanzAV"/>
      <sheetName val="BS-IAS"/>
      <sheetName val="Lead-AA-Verb.KI"/>
      <sheetName val="GVP-Anlagesp-Aufsplitt"/>
      <sheetName val="Lead-M-MM-Verbund"/>
      <sheetName val="Konsolidierung IAS"/>
      <sheetName val="Lead-C-Vorräte"/>
      <sheetName val="Anlagespiegel_IAS"/>
      <sheetName val="StL_IAS"/>
      <sheetName val="Anlagespiegel_HB-II"/>
      <sheetName val="AV_IAS"/>
      <sheetName val="Konsolidierung US-GAAP"/>
      <sheetName val="Lead-L-2-WP UV"/>
      <sheetName val="Lead-L-3-Lat.Steuern"/>
      <sheetName val="Lead-L-SoVermgg"/>
      <sheetName val="Lead-M-MM-Beteiligungsverh"/>
      <sheetName val="Lead SS"/>
      <sheetName val="HB-I,II, IAS"/>
      <sheetName val="Lead-L-1-ARAP"/>
      <sheetName val="Lead-CC"/>
      <sheetName val="Lead-DD"/>
      <sheetName val="Lead-FF"/>
      <sheetName val="Lead-A-Kasse,Bank"/>
      <sheetName val="7_6"/>
      <sheetName val="Konzern-Ergo"/>
      <sheetName val="Lead-DD-1-PARAP"/>
      <sheetName val="Verknüpfungs-DUMMY"/>
      <sheetName val="#BEZUG"/>
      <sheetName val="Lead-BB"/>
      <sheetName val="Lead-B-FordL+L"/>
      <sheetName val="GVP Verbindlichkeiten"/>
      <sheetName val="wp-DD-30"/>
      <sheetName val="Konsol 31.3.00"/>
      <sheetName val="Lead 10-UE"/>
      <sheetName val="Lead 20-30-Bestand"/>
      <sheetName val="Lead 40-SbE"/>
      <sheetName val="Lead 50- Mat.auf."/>
      <sheetName val="Lead 60-Löhne"/>
      <sheetName val="Lead 70-Abschreib."/>
      <sheetName val="Lead 80-sbA"/>
      <sheetName val="Lead 90-Bet.ertr."/>
      <sheetName val="Lead 100-Zinsertrag"/>
      <sheetName val="Lead 110-AFA FinanzAV-WP UV"/>
      <sheetName val="Lead 120-Zinsaufw."/>
      <sheetName val="Lead 130-AO-Ergebnis"/>
      <sheetName val="Lead 140-SteuervEK"/>
      <sheetName val="Lead 150-Sonst.St."/>
      <sheetName val="Bilanz_HB-II"/>
      <sheetName val="StL-IAS"/>
      <sheetName val="Konzern-CF"/>
      <sheetName val="Anlagespiegel"/>
      <sheetName val="Lead_U_ELKOM"/>
      <sheetName val="Lead_U"/>
      <sheetName val="KapKons2000"/>
      <sheetName val="2002 Entw. FW EUR"/>
      <sheetName val="neu"/>
      <sheetName val="Konzern-GuV"/>
      <sheetName val="wp-FF-10"/>
      <sheetName val="wp_Steuern"/>
      <sheetName val="BS_Zwerg_2003"/>
      <sheetName val="wp_ZE_20"/>
      <sheetName val="wp_ZE_10"/>
      <sheetName val="TB"/>
      <sheetName val="Lead-U-SachAV,immat_"/>
      <sheetName val="Lead-AA-Verb_KI"/>
      <sheetName val="Konsolidierung_IAS"/>
      <sheetName val="Konsolidierung_US-GAAP"/>
      <sheetName val="Lead-L-2-WP_UV"/>
      <sheetName val="Lead-L-3-Lat_Steuern"/>
      <sheetName val="Lead_SS"/>
      <sheetName val="HB-I,II,_IAS"/>
      <sheetName val="GVP_Verbindlichkeiten"/>
      <sheetName val="Konsol_31_3_00"/>
      <sheetName val="Lead_10-UE"/>
      <sheetName val="Lead_20-30-Bestand"/>
      <sheetName val="Lead_40-SbE"/>
      <sheetName val="Lead_50-_Mat_auf_"/>
      <sheetName val="Lead_60-Löhne"/>
      <sheetName val="Lead_70-Abschreib_"/>
      <sheetName val="Lead_80-sbA"/>
      <sheetName val="Lead_90-Bet_ertr_"/>
      <sheetName val="Lead_100-Zinsertrag"/>
      <sheetName val="Lead_110-AFA_FinanzAV-WP_UV"/>
      <sheetName val="Lead_120-Zinsaufw_"/>
      <sheetName val="Lead_130-AO-Ergebnis"/>
      <sheetName val="Lead_140-SteuervEK"/>
      <sheetName val="Lead_150-Sonst_St_"/>
      <sheetName val="2002_Entw__FW_EUR"/>
      <sheetName val="Piper Heidsieck"/>
      <sheetName val="total"/>
      <sheetName val="ROOUT95"/>
      <sheetName val="JE10310X"/>
      <sheetName val="Lead-U-SachAV,immat_1"/>
      <sheetName val="Lead-AA-Verb_KI1"/>
      <sheetName val="Konsolidierung_IAS1"/>
      <sheetName val="Konsolidierung_US-GAAP1"/>
      <sheetName val="Lead-L-2-WP_UV1"/>
      <sheetName val="Lead-L-3-Lat_Steuern1"/>
      <sheetName val="Lead_SS1"/>
      <sheetName val="HB-I,II,_IAS1"/>
      <sheetName val="GVP_Verbindlichkeiten1"/>
      <sheetName val="Konsol_31_3_001"/>
      <sheetName val="Lead_10-UE1"/>
      <sheetName val="Lead_20-30-Bestand1"/>
      <sheetName val="Lead_40-SbE1"/>
      <sheetName val="Lead_50-_Mat_auf_1"/>
      <sheetName val="Lead_60-Löhne1"/>
      <sheetName val="Lead_70-Abschreib_1"/>
      <sheetName val="Lead_80-sbA1"/>
      <sheetName val="Lead_90-Bet_ertr_1"/>
      <sheetName val="Lead_100-Zinsertrag1"/>
      <sheetName val="Lead_110-AFA_FinanzAV-WP_UV1"/>
      <sheetName val="Lead_120-Zinsaufw_1"/>
      <sheetName val="Lead_130-AO-Ergebnis1"/>
      <sheetName val="Lead_140-SteuervEK1"/>
      <sheetName val="Lead_150-Sonst_St_1"/>
      <sheetName val="2002_Entw__FW_EUR1"/>
      <sheetName val="Piper_Heidsieck"/>
      <sheetName val="K10 FA register 30 jun 2003"/>
      <sheetName val="Jan 05"/>
      <sheetName val="Lead-U-SachAV,immat_2"/>
      <sheetName val="Lead-AA-Verb_KI2"/>
      <sheetName val="Konsolidierung_IAS2"/>
      <sheetName val="Konsolidierung_US-GAAP2"/>
      <sheetName val="Lead-L-2-WP_UV2"/>
      <sheetName val="Lead-L-3-Lat_Steuern2"/>
      <sheetName val="Lead_SS2"/>
      <sheetName val="HB-I,II,_IAS2"/>
      <sheetName val="GVP_Verbindlichkeiten2"/>
      <sheetName val="Konsol_31_3_002"/>
      <sheetName val="Lead_10-UE2"/>
      <sheetName val="Lead_20-30-Bestand2"/>
      <sheetName val="Lead_40-SbE2"/>
      <sheetName val="Lead_50-_Mat_auf_2"/>
      <sheetName val="Lead_60-Löhne2"/>
      <sheetName val="Lead_70-Abschreib_2"/>
      <sheetName val="Lead_80-sbA2"/>
      <sheetName val="Lead_90-Bet_ertr_2"/>
      <sheetName val="Lead_100-Zinsertrag2"/>
      <sheetName val="Lead_110-AFA_FinanzAV-WP_UV2"/>
      <sheetName val="Lead_120-Zinsaufw_2"/>
      <sheetName val="Lead_130-AO-Ergebnis2"/>
      <sheetName val="Lead_140-SteuervEK2"/>
      <sheetName val="Lead_150-Sonst_St_2"/>
      <sheetName val="2002_Entw__FW_EUR2"/>
      <sheetName val="Piper_Heidsieck1"/>
      <sheetName val="K10_FA_register_30_jun_2003"/>
      <sheetName val="Jan_05"/>
      <sheetName val="Control desk"/>
      <sheetName val="Formeln"/>
      <sheetName val="Control_desk"/>
      <sheetName val="Lead-U-SachAV,immat_3"/>
      <sheetName val="Lead-AA-Verb_KI3"/>
      <sheetName val="Konsolidierung_IAS3"/>
      <sheetName val="Konsolidierung_US-GAAP3"/>
      <sheetName val="Lead-L-2-WP_UV3"/>
      <sheetName val="Lead-L-3-Lat_Steuern3"/>
      <sheetName val="Lead_SS3"/>
      <sheetName val="HB-I,II,_IAS3"/>
      <sheetName val="GVP_Verbindlichkeiten3"/>
      <sheetName val="Konsol_31_3_003"/>
      <sheetName val="Lead_10-UE3"/>
      <sheetName val="Lead_20-30-Bestand3"/>
      <sheetName val="Lead_40-SbE3"/>
      <sheetName val="Lead_50-_Mat_auf_3"/>
      <sheetName val="Lead_60-Löhne3"/>
      <sheetName val="Lead_70-Abschreib_3"/>
      <sheetName val="Lead_80-sbA3"/>
      <sheetName val="Lead_90-Bet_ertr_3"/>
      <sheetName val="Lead_100-Zinsertrag3"/>
      <sheetName val="Lead_110-AFA_FinanzAV-WP_UV3"/>
      <sheetName val="Lead_120-Zinsaufw_3"/>
      <sheetName val="Lead_130-AO-Ergebnis3"/>
      <sheetName val="Lead_140-SteuervEK3"/>
      <sheetName val="Lead_150-Sonst_St_3"/>
      <sheetName val="2002_Entw__FW_EUR3"/>
      <sheetName val="Piper_Heidsieck2"/>
      <sheetName val="K10_FA_register_30_jun_20031"/>
      <sheetName val="Jan_051"/>
      <sheetName val="Control_desk1"/>
      <sheetName val="Overview"/>
      <sheetName val="number checks"/>
      <sheetName val="Overview actuell (Target Ratio)"/>
      <sheetName val="ACNT"/>
      <sheetName val="ACNP"/>
      <sheetName val="ABD"/>
      <sheetName val="AUK"/>
      <sheetName val="Zarnesti"/>
      <sheetName val="Lead-U-SachAV,immat_4"/>
      <sheetName val="Lead-AA-Verb_KI4"/>
      <sheetName val="Konsolidierung_IAS4"/>
      <sheetName val="Konsolidierung_US-GAAP4"/>
      <sheetName val="Lead-L-2-WP_UV4"/>
      <sheetName val="Lead-L-3-Lat_Steuern4"/>
      <sheetName val="Lead_SS4"/>
      <sheetName val="HB-I,II,_IAS4"/>
      <sheetName val="GVP_Verbindlichkeiten4"/>
      <sheetName val="Konsol_31_3_004"/>
      <sheetName val="Lead_10-UE4"/>
      <sheetName val="Lead_20-30-Bestand4"/>
      <sheetName val="Lead_40-SbE4"/>
      <sheetName val="Lead_50-_Mat_auf_4"/>
      <sheetName val="Lead_60-Löhne4"/>
      <sheetName val="Lead_70-Abschreib_4"/>
      <sheetName val="Lead_80-sbA4"/>
      <sheetName val="Lead_90-Bet_ertr_4"/>
      <sheetName val="Lead_100-Zinsertrag4"/>
      <sheetName val="Lead_110-AFA_FinanzAV-WP_UV4"/>
      <sheetName val="Lead_120-Zinsaufw_4"/>
      <sheetName val="Lead_130-AO-Ergebnis4"/>
      <sheetName val="Lead_140-SteuervEK4"/>
      <sheetName val="Lead_150-Sonst_St_4"/>
      <sheetName val="2002_Entw__FW_EUR4"/>
      <sheetName val="Piper_Heidsieck3"/>
      <sheetName val="K10_FA_register_30_jun_20032"/>
      <sheetName val="Jan_052"/>
      <sheetName val="Control_desk2"/>
      <sheetName val="Lead-U-SachAV,immat_5"/>
      <sheetName val="Lead-AA-Verb_KI5"/>
      <sheetName val="Konsolidierung_IAS5"/>
      <sheetName val="Konsolidierung_US-GAAP5"/>
      <sheetName val="Lead-L-2-WP_UV5"/>
      <sheetName val="Lead-L-3-Lat_Steuern5"/>
      <sheetName val="Lead_SS5"/>
      <sheetName val="HB-I,II,_IAS5"/>
      <sheetName val="GVP_Verbindlichkeiten5"/>
      <sheetName val="Konsol_31_3_005"/>
      <sheetName val="Lead_10-UE5"/>
      <sheetName val="Lead_20-30-Bestand5"/>
      <sheetName val="Lead_40-SbE5"/>
      <sheetName val="Lead_50-_Mat_auf_5"/>
      <sheetName val="Lead_60-Löhne5"/>
      <sheetName val="Lead_70-Abschreib_5"/>
      <sheetName val="Lead_80-sbA5"/>
      <sheetName val="Lead_90-Bet_ertr_5"/>
      <sheetName val="Lead_100-Zinsertrag5"/>
      <sheetName val="Lead_110-AFA_FinanzAV-WP_UV5"/>
      <sheetName val="Lead_120-Zinsaufw_5"/>
      <sheetName val="Lead_130-AO-Ergebnis5"/>
      <sheetName val="Lead_140-SteuervEK5"/>
      <sheetName val="Lead_150-Sonst_St_5"/>
      <sheetName val="2002_Entw__FW_EUR5"/>
      <sheetName val="Piper_Heidsieck4"/>
      <sheetName val="Lead-U-SachAV,immat_6"/>
      <sheetName val="Lead-AA-Verb_KI6"/>
      <sheetName val="Konsolidierung_IAS6"/>
      <sheetName val="Konsolidierung_US-GAAP6"/>
      <sheetName val="Lead-L-2-WP_UV6"/>
      <sheetName val="Lead-L-3-Lat_Steuern6"/>
      <sheetName val="Lead_SS6"/>
      <sheetName val="HB-I,II,_IAS6"/>
      <sheetName val="GVP_Verbindlichkeiten6"/>
      <sheetName val="Konsol_31_3_006"/>
      <sheetName val="Lead_10-UE6"/>
      <sheetName val="Lead_20-30-Bestand6"/>
      <sheetName val="Lead_40-SbE6"/>
      <sheetName val="Lead_50-_Mat_auf_6"/>
      <sheetName val="Lead_60-Löhne6"/>
      <sheetName val="Lead_70-Abschreib_6"/>
      <sheetName val="Lead_80-sbA6"/>
      <sheetName val="Lead_90-Bet_ertr_6"/>
      <sheetName val="Lead_100-Zinsertrag6"/>
      <sheetName val="Lead_110-AFA_FinanzAV-WP_UV6"/>
      <sheetName val="Lead_120-Zinsaufw_6"/>
      <sheetName val="Lead_130-AO-Ergebnis6"/>
      <sheetName val="Lead_140-SteuervEK6"/>
      <sheetName val="Lead_150-Sonst_St_6"/>
      <sheetName val="2002_Entw__FW_EUR6"/>
      <sheetName val="Piper_Heidsieck5"/>
      <sheetName val="Lead-U-SachAV,immat_7"/>
      <sheetName val="Lead-AA-Verb_KI7"/>
      <sheetName val="Konsolidierung_IAS7"/>
      <sheetName val="Konsolidierung_US-GAAP7"/>
      <sheetName val="Lead-L-2-WP_UV7"/>
      <sheetName val="Lead-L-3-Lat_Steuern7"/>
      <sheetName val="Lead_SS7"/>
      <sheetName val="HB-I,II,_IAS7"/>
      <sheetName val="GVP_Verbindlichkeiten7"/>
      <sheetName val="Konsol_31_3_007"/>
      <sheetName val="Lead_10-UE7"/>
      <sheetName val="Lead_20-30-Bestand7"/>
      <sheetName val="Lead_40-SbE7"/>
      <sheetName val="Lead_50-_Mat_auf_7"/>
      <sheetName val="Lead_60-Löhne7"/>
      <sheetName val="Lead_70-Abschreib_7"/>
      <sheetName val="Lead_80-sbA7"/>
      <sheetName val="Lead_90-Bet_ertr_7"/>
      <sheetName val="Lead_100-Zinsertrag7"/>
      <sheetName val="Lead_110-AFA_FinanzAV-WP_UV7"/>
      <sheetName val="Lead_120-Zinsaufw_7"/>
      <sheetName val="Lead_130-AO-Ergebnis7"/>
      <sheetName val="Lead_140-SteuervEK7"/>
      <sheetName val="Lead_150-Sonst_St_7"/>
      <sheetName val="2002_Entw__FW_EUR7"/>
      <sheetName val="Piper_Heidsieck6"/>
      <sheetName val="number_checks"/>
      <sheetName val="Overview_actuell_(Target_Ratio)"/>
      <sheetName val="Lead-U-SachAV,immat_8"/>
      <sheetName val="Lead-AA-Verb_KI8"/>
      <sheetName val="Konsolidierung_IAS8"/>
      <sheetName val="Konsolidierung_US-GAAP8"/>
      <sheetName val="Lead-L-2-WP_UV8"/>
      <sheetName val="Lead-L-3-Lat_Steuern8"/>
      <sheetName val="Lead_SS8"/>
      <sheetName val="HB-I,II,_IAS8"/>
      <sheetName val="GVP_Verbindlichkeiten8"/>
      <sheetName val="Konsol_31_3_008"/>
      <sheetName val="Lead_10-UE8"/>
      <sheetName val="Lead_20-30-Bestand8"/>
      <sheetName val="Lead_40-SbE8"/>
      <sheetName val="Lead_50-_Mat_auf_8"/>
      <sheetName val="Lead_60-Löhne8"/>
      <sheetName val="Lead_70-Abschreib_8"/>
      <sheetName val="Lead_80-sbA8"/>
      <sheetName val="Lead_90-Bet_ertr_8"/>
      <sheetName val="Lead_100-Zinsertrag8"/>
      <sheetName val="Lead_110-AFA_FinanzAV-WP_UV8"/>
      <sheetName val="Lead_120-Zinsaufw_8"/>
      <sheetName val="Lead_130-AO-Ergebnis8"/>
      <sheetName val="Lead_140-SteuervEK8"/>
      <sheetName val="Lead_150-Sonst_St_8"/>
      <sheetName val="2002_Entw__FW_EUR8"/>
      <sheetName val="Piper_Heidsieck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EBL797"/>
      <sheetName val="Mace_print"/>
      <sheetName val="gas"/>
      <sheetName val="crude"/>
      <sheetName val="coal"/>
      <sheetName val="total"/>
      <sheetName val="chart data"/>
      <sheetName val="Platt's TOE"/>
      <sheetName val="oil"/>
      <sheetName val="Cover"/>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 val="Zarnesti"/>
      <sheetName val="OtherKPI"/>
      <sheetName val="FG 121"/>
      <sheetName val="Tabelle1"/>
      <sheetName val="TB"/>
      <sheetName val="Datele"/>
      <sheetName val="Form.luna N"/>
      <sheetName val="model_v19_Sept_14_base_scenario"/>
      <sheetName val="FG_121"/>
      <sheetName val="Form_luna_N"/>
      <sheetName val="Participt non conso "/>
      <sheetName val="P&amp;L,Bal Sheet,Cash Forecast"/>
      <sheetName val="model_v19_Sept_14_base_scenari1"/>
      <sheetName val="FG_1211"/>
      <sheetName val="Form_luna_N1"/>
      <sheetName val="P&amp;L,Bal_Sheet,Cash_Forecast"/>
      <sheetName val="Participt_non_conso_"/>
      <sheetName val="cover"/>
      <sheetName val="index"/>
      <sheetName val="BS"/>
      <sheetName val="IS"/>
      <sheetName val="Equity"/>
      <sheetName val="CF"/>
      <sheetName val="1"/>
      <sheetName val="2"/>
      <sheetName val="Fixed Assets"/>
      <sheetName val="CA"/>
      <sheetName val="RP"/>
      <sheetName val="NL"/>
      <sheetName val="Mapping"/>
      <sheetName val="system"/>
      <sheetName val="Current AC Eur"/>
      <sheetName val="Sheet3"/>
      <sheetName val="System Sheet"/>
      <sheetName val="B"/>
      <sheetName val="BIL"/>
      <sheetName val="CPP"/>
      <sheetName val="SMCP"/>
      <sheetName val="BALANTA 31.12.2001"/>
      <sheetName val="indicatori"/>
      <sheetName val="stoc mediu"/>
      <sheetName val="sold mediu cl-fz"/>
      <sheetName val="Roll up"/>
      <sheetName val="CF Sava"/>
      <sheetName val="CF Sava (2)"/>
      <sheetName val="CF Sava March"/>
      <sheetName val="CF Sava Report"/>
      <sheetName val="settings"/>
      <sheetName val="Consolidation Sava CF"/>
      <sheetName val="Conso level Fund"/>
      <sheetName val="Consolidation Sava"/>
      <sheetName val="b50"/>
      <sheetName val="Adjments"/>
      <sheetName val="b51"/>
      <sheetName val="DMA Tulcea"/>
      <sheetName val="TYC Oradea"/>
      <sheetName val="Nis"/>
      <sheetName val="Skoglund"/>
      <sheetName val="Una Jedan"/>
      <sheetName val="Una Dva"/>
      <sheetName val="b75"/>
      <sheetName val="CSPF"/>
      <sheetName val="CSCL"/>
      <sheetName val="CSML"/>
      <sheetName val="Suvari"/>
      <sheetName val="b100"/>
      <sheetName val="BC DMA Tulcea"/>
      <sheetName val="Sava BC Consolidat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refreshError="1"/>
      <sheetData sheetId="14"/>
      <sheetData sheetId="15"/>
      <sheetData sheetId="16"/>
      <sheetData sheetId="17"/>
      <sheetData sheetId="18"/>
      <sheetData sheetId="19" refreshError="1"/>
      <sheetData sheetId="20" refreshError="1"/>
      <sheetData sheetId="21">
        <row r="20">
          <cell r="D20">
            <v>1810329.81</v>
          </cell>
        </row>
      </sheetData>
      <sheetData sheetId="22">
        <row r="35">
          <cell r="D35">
            <v>-391177.30000000005</v>
          </cell>
        </row>
      </sheetData>
      <sheetData sheetId="23">
        <row r="10">
          <cell r="L10">
            <v>-17350.68</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ow r="2">
          <cell r="B2" t="str">
            <v>Model Title</v>
          </cell>
        </row>
      </sheetData>
      <sheetData sheetId="36"/>
      <sheetData sheetId="37">
        <row r="16">
          <cell r="G16">
            <v>4035</v>
          </cell>
        </row>
      </sheetData>
      <sheetData sheetId="38"/>
      <sheetData sheetId="39"/>
      <sheetData sheetId="40"/>
      <sheetData sheetId="41"/>
      <sheetData sheetId="42"/>
      <sheetData sheetId="43"/>
      <sheetData sheetId="44"/>
      <sheetData sheetId="45"/>
      <sheetData sheetId="46"/>
      <sheetData sheetId="47"/>
      <sheetData sheetId="48"/>
      <sheetData sheetId="49">
        <row r="7">
          <cell r="E7">
            <v>60543594</v>
          </cell>
        </row>
      </sheetData>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376"/>
  <sheetViews>
    <sheetView showGridLines="0" zoomScale="80" zoomScaleNormal="80" workbookViewId="0">
      <selection activeCell="F25" sqref="F25"/>
    </sheetView>
  </sheetViews>
  <sheetFormatPr defaultRowHeight="12" x14ac:dyDescent="0.25"/>
  <cols>
    <col min="1" max="1" width="20.5703125" bestFit="1" customWidth="1"/>
    <col min="2" max="2" width="5.42578125" bestFit="1" customWidth="1"/>
    <col min="3" max="3" width="9.5703125" bestFit="1" customWidth="1"/>
    <col min="4" max="4" width="5.5703125" bestFit="1" customWidth="1"/>
    <col min="5" max="5" width="9.5703125" bestFit="1" customWidth="1"/>
    <col min="6" max="6" width="9" bestFit="1" customWidth="1"/>
    <col min="7" max="7" width="43.5703125" bestFit="1" customWidth="1"/>
    <col min="8" max="8" width="12.7109375" bestFit="1" customWidth="1"/>
    <col min="9" max="11" width="13.42578125" bestFit="1" customWidth="1"/>
    <col min="12" max="12" width="21.85546875" bestFit="1" customWidth="1"/>
    <col min="13" max="13" width="11.140625" bestFit="1" customWidth="1"/>
    <col min="14" max="14" width="9.42578125" bestFit="1" customWidth="1"/>
    <col min="15" max="15" width="10.5703125" bestFit="1" customWidth="1"/>
    <col min="16" max="16" width="15.7109375" bestFit="1" customWidth="1"/>
    <col min="18" max="18" width="12.7109375" bestFit="1" customWidth="1"/>
    <col min="19" max="19" width="45.28515625" bestFit="1" customWidth="1"/>
    <col min="20" max="20" width="27.140625" bestFit="1" customWidth="1"/>
    <col min="22" max="22" width="24.7109375" bestFit="1" customWidth="1"/>
  </cols>
  <sheetData>
    <row r="1" spans="1:23" x14ac:dyDescent="0.25">
      <c r="A1" s="1" t="s">
        <v>0</v>
      </c>
      <c r="B1" s="3"/>
    </row>
    <row r="2" spans="1:23" ht="12.45" customHeight="1" thickBot="1" x14ac:dyDescent="0.3">
      <c r="A2" s="1" t="s">
        <v>1</v>
      </c>
      <c r="B2" s="3"/>
      <c r="O2" t="s">
        <v>2</v>
      </c>
      <c r="P2" t="s">
        <v>3</v>
      </c>
      <c r="Q2" t="s">
        <v>4</v>
      </c>
      <c r="R2" t="s">
        <v>5</v>
      </c>
      <c r="S2" t="s">
        <v>4</v>
      </c>
    </row>
    <row r="3" spans="1:23" x14ac:dyDescent="0.25">
      <c r="A3" s="1" t="s">
        <v>6</v>
      </c>
      <c r="B3" s="3"/>
      <c r="O3" s="4">
        <v>121</v>
      </c>
      <c r="P3" s="5">
        <f>SUMIF(D:D,O3,K:K)</f>
        <v>0</v>
      </c>
      <c r="Q3" s="6" t="str">
        <f>IF(P3&lt;0,"BS97","BS98")</f>
        <v>BS98</v>
      </c>
      <c r="R3" s="7">
        <f>SUMIF(D:D,O3,H:H)</f>
        <v>0</v>
      </c>
      <c r="S3" s="6" t="str">
        <f>IF(R3&lt;0,"BS97","BS98")</f>
        <v>BS98</v>
      </c>
    </row>
    <row r="4" spans="1:23" x14ac:dyDescent="0.25">
      <c r="A4" s="1" t="s">
        <v>7</v>
      </c>
      <c r="B4" s="3"/>
      <c r="O4" s="8">
        <v>117</v>
      </c>
      <c r="P4" s="9">
        <f>SUMIF(D:D,O4,K:K)</f>
        <v>0</v>
      </c>
      <c r="Q4" s="10" t="str">
        <f>IF(P4&lt;0,"BS95","BS96")</f>
        <v>BS96</v>
      </c>
      <c r="R4" s="11">
        <f>SUMIF(D:D,O4,H:H)</f>
        <v>0</v>
      </c>
      <c r="S4" s="10" t="str">
        <f>IF(R4&lt;0,"BS95","BS96")</f>
        <v>BS96</v>
      </c>
    </row>
    <row r="5" spans="1:23" ht="12.45" customHeight="1" thickBot="1" x14ac:dyDescent="0.3">
      <c r="A5" s="1" t="s">
        <v>8</v>
      </c>
      <c r="B5" s="3"/>
      <c r="O5" s="12">
        <v>711</v>
      </c>
      <c r="P5" s="13">
        <f>SUMIF(D:D,O5,K:K)</f>
        <v>0</v>
      </c>
      <c r="Q5" s="14" t="str">
        <f>IF(P5&lt;0,"PL7","PL8")</f>
        <v>PL8</v>
      </c>
      <c r="R5" s="15">
        <f>SUMIF(D:D,O5,H:H)</f>
        <v>0</v>
      </c>
      <c r="S5" s="14" t="str">
        <f>IF(R5&lt;0,"PL7","PL8")</f>
        <v>PL8</v>
      </c>
    </row>
    <row r="6" spans="1:23" ht="12.45" customHeight="1" thickBot="1" x14ac:dyDescent="0.3">
      <c r="A6" s="1" t="s">
        <v>9</v>
      </c>
      <c r="B6" s="3"/>
      <c r="I6" s="16" t="s">
        <v>10</v>
      </c>
      <c r="J6" s="17">
        <f>K6-1</f>
        <v>-1</v>
      </c>
      <c r="K6" s="17">
        <f>B7</f>
        <v>0</v>
      </c>
    </row>
    <row r="7" spans="1:23" ht="13.05" customHeight="1" thickTop="1" thickBot="1" x14ac:dyDescent="0.3">
      <c r="A7" s="1" t="s">
        <v>11</v>
      </c>
      <c r="B7" s="3"/>
      <c r="I7" s="19" t="s">
        <v>12</v>
      </c>
      <c r="J7" s="20">
        <f>SUMIF(A:A,"BS",H:H)</f>
        <v>0</v>
      </c>
      <c r="K7" s="20">
        <f>SUMIF(A:A,"BS",K:K)</f>
        <v>0</v>
      </c>
    </row>
    <row r="8" spans="1:23" ht="12.45" customHeight="1" thickTop="1" x14ac:dyDescent="0.25">
      <c r="I8" s="21" t="s">
        <v>13</v>
      </c>
      <c r="J8" s="22">
        <f>SUMIF(A:A,"Rev",H:H)</f>
        <v>0</v>
      </c>
      <c r="K8" s="22">
        <f>SUMIF(A:A,"Rev",K:K)</f>
        <v>0</v>
      </c>
    </row>
    <row r="9" spans="1:23" ht="12.45" customHeight="1" thickBot="1" x14ac:dyDescent="0.3">
      <c r="I9" s="23" t="s">
        <v>14</v>
      </c>
      <c r="J9" s="24">
        <f>SUMIF(A:A,"Exp",H:H)</f>
        <v>0</v>
      </c>
      <c r="K9" s="24">
        <f>SUMIF(A:A,"Exp",K:K)</f>
        <v>0</v>
      </c>
    </row>
    <row r="10" spans="1:23" ht="12.45" customHeight="1" thickTop="1" x14ac:dyDescent="0.25">
      <c r="I10" s="3" t="s">
        <v>15</v>
      </c>
      <c r="J10" s="25">
        <f>SUM(J8:J9)</f>
        <v>0</v>
      </c>
      <c r="K10" s="25">
        <f>SUM(K8:K9)</f>
        <v>0</v>
      </c>
    </row>
    <row r="11" spans="1:23" ht="12.45" customHeight="1" thickBot="1" x14ac:dyDescent="0.3">
      <c r="I11" s="23" t="s">
        <v>16</v>
      </c>
      <c r="J11" s="23">
        <f>SUMIF(D:D,"121",H:H)</f>
        <v>0</v>
      </c>
      <c r="K11" s="24">
        <f>SUMIF(D:D,"121",K:K)</f>
        <v>0</v>
      </c>
    </row>
    <row r="12" spans="1:23" ht="12.45" customHeight="1" thickTop="1" x14ac:dyDescent="0.25">
      <c r="I12" s="26" t="s">
        <v>17</v>
      </c>
      <c r="J12" s="27">
        <f>J10-J11</f>
        <v>0</v>
      </c>
      <c r="K12" s="27">
        <f>K10-K11</f>
        <v>0</v>
      </c>
    </row>
    <row r="13" spans="1:23" x14ac:dyDescent="0.25">
      <c r="O13" s="3"/>
      <c r="P13" s="3" t="s">
        <v>18</v>
      </c>
    </row>
    <row r="14" spans="1:23" ht="12.45" customHeight="1" thickBot="1" x14ac:dyDescent="0.3">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31" t="s">
        <v>37</v>
      </c>
    </row>
    <row r="15" spans="1:23" ht="12.45" customHeight="1" thickTop="1" x14ac:dyDescent="0.25">
      <c r="H15" s="9"/>
      <c r="I15" s="9"/>
      <c r="J15" s="9"/>
      <c r="K15" s="9"/>
      <c r="L15" s="9"/>
      <c r="M15" s="32"/>
    </row>
    <row r="16" spans="1:23" x14ac:dyDescent="0.25">
      <c r="H16" s="9"/>
      <c r="I16" s="9"/>
      <c r="J16" s="9"/>
      <c r="K16" s="9"/>
      <c r="L16" s="9"/>
      <c r="M16" s="32"/>
    </row>
    <row r="17" spans="8:13" x14ac:dyDescent="0.25">
      <c r="H17" s="9"/>
      <c r="I17" s="9"/>
      <c r="J17" s="9"/>
      <c r="K17" s="9"/>
      <c r="L17" s="9"/>
      <c r="M17" s="32"/>
    </row>
    <row r="18" spans="8:13" x14ac:dyDescent="0.25">
      <c r="H18" s="9"/>
      <c r="I18" s="9"/>
      <c r="J18" s="9"/>
      <c r="K18" s="9"/>
      <c r="L18" s="9"/>
      <c r="M18" s="32"/>
    </row>
    <row r="19" spans="8:13" x14ac:dyDescent="0.25">
      <c r="H19" s="9"/>
      <c r="I19" s="9"/>
      <c r="J19" s="9"/>
      <c r="K19" s="9"/>
      <c r="L19" s="9"/>
      <c r="M19" s="32"/>
    </row>
    <row r="20" spans="8:13" x14ac:dyDescent="0.25">
      <c r="H20" s="9"/>
      <c r="I20" s="9"/>
      <c r="J20" s="9"/>
      <c r="K20" s="9"/>
      <c r="L20" s="9"/>
      <c r="M20" s="32"/>
    </row>
    <row r="21" spans="8:13" x14ac:dyDescent="0.25">
      <c r="H21" s="9"/>
      <c r="I21" s="9"/>
      <c r="J21" s="9"/>
      <c r="K21" s="9"/>
      <c r="L21" s="9"/>
      <c r="M21" s="32"/>
    </row>
    <row r="22" spans="8:13" x14ac:dyDescent="0.25">
      <c r="H22" s="9"/>
      <c r="I22" s="9"/>
      <c r="J22" s="9"/>
      <c r="K22" s="9"/>
      <c r="L22" s="9"/>
      <c r="M22" s="32"/>
    </row>
    <row r="23" spans="8:13" x14ac:dyDescent="0.25">
      <c r="H23" s="9"/>
      <c r="I23" s="9"/>
      <c r="J23" s="9"/>
      <c r="K23" s="9"/>
      <c r="L23" s="9"/>
      <c r="M23" s="32"/>
    </row>
    <row r="24" spans="8:13" x14ac:dyDescent="0.25">
      <c r="H24" s="9"/>
      <c r="I24" s="9"/>
      <c r="J24" s="9"/>
      <c r="K24" s="9"/>
      <c r="L24" s="9"/>
      <c r="M24" s="32"/>
    </row>
    <row r="25" spans="8:13" x14ac:dyDescent="0.25">
      <c r="H25" s="9"/>
      <c r="I25" s="9"/>
      <c r="J25" s="9"/>
      <c r="K25" s="9"/>
      <c r="L25" s="9"/>
      <c r="M25" s="32"/>
    </row>
    <row r="26" spans="8:13" x14ac:dyDescent="0.25">
      <c r="H26" s="9"/>
      <c r="I26" s="9"/>
      <c r="J26" s="9"/>
      <c r="K26" s="9"/>
      <c r="L26" s="9"/>
      <c r="M26" s="32"/>
    </row>
    <row r="27" spans="8:13" x14ac:dyDescent="0.25">
      <c r="H27" s="9"/>
      <c r="I27" s="9"/>
      <c r="J27" s="9"/>
      <c r="K27" s="9"/>
      <c r="L27" s="9"/>
      <c r="M27" s="32"/>
    </row>
    <row r="28" spans="8:13" x14ac:dyDescent="0.25">
      <c r="H28" s="9"/>
      <c r="I28" s="9"/>
      <c r="J28" s="9"/>
      <c r="K28" s="9"/>
      <c r="L28" s="9"/>
      <c r="M28" s="32"/>
    </row>
    <row r="29" spans="8:13" x14ac:dyDescent="0.25">
      <c r="H29" s="9"/>
      <c r="I29" s="9"/>
      <c r="J29" s="9"/>
      <c r="K29" s="9"/>
      <c r="L29" s="9"/>
      <c r="M29" s="32"/>
    </row>
    <row r="30" spans="8:13" x14ac:dyDescent="0.25">
      <c r="H30" s="9"/>
      <c r="I30" s="9"/>
      <c r="J30" s="9"/>
      <c r="K30" s="9"/>
      <c r="L30" s="9"/>
      <c r="M30" s="32"/>
    </row>
    <row r="31" spans="8:13" x14ac:dyDescent="0.25">
      <c r="H31" s="9"/>
      <c r="I31" s="9"/>
      <c r="J31" s="9"/>
      <c r="K31" s="9"/>
      <c r="L31" s="9"/>
      <c r="M31" s="32"/>
    </row>
    <row r="32" spans="8:13" x14ac:dyDescent="0.25">
      <c r="H32" s="9"/>
      <c r="I32" s="9"/>
      <c r="J32" s="9"/>
      <c r="K32" s="9"/>
      <c r="L32" s="9"/>
      <c r="M32" s="32"/>
    </row>
    <row r="33" spans="8:13" x14ac:dyDescent="0.25">
      <c r="H33" s="9"/>
      <c r="I33" s="9"/>
      <c r="J33" s="9"/>
      <c r="K33" s="9"/>
      <c r="L33" s="9"/>
      <c r="M33" s="32"/>
    </row>
    <row r="34" spans="8:13" x14ac:dyDescent="0.25">
      <c r="H34" s="9"/>
      <c r="I34" s="9"/>
      <c r="J34" s="9"/>
      <c r="K34" s="9"/>
      <c r="L34" s="9"/>
      <c r="M34" s="32"/>
    </row>
    <row r="35" spans="8:13" x14ac:dyDescent="0.25">
      <c r="H35" s="9"/>
      <c r="I35" s="9"/>
      <c r="J35" s="9"/>
      <c r="K35" s="9"/>
      <c r="L35" s="9"/>
      <c r="M35" s="32"/>
    </row>
    <row r="36" spans="8:13" x14ac:dyDescent="0.25">
      <c r="H36" s="9"/>
      <c r="I36" s="9"/>
      <c r="J36" s="9"/>
      <c r="K36" s="9"/>
      <c r="L36" s="9"/>
      <c r="M36" s="32"/>
    </row>
    <row r="37" spans="8:13" x14ac:dyDescent="0.25">
      <c r="H37" s="9"/>
      <c r="I37" s="9"/>
      <c r="J37" s="9"/>
      <c r="K37" s="9"/>
      <c r="L37" s="9"/>
      <c r="M37" s="32"/>
    </row>
    <row r="38" spans="8:13" x14ac:dyDescent="0.25">
      <c r="H38" s="9"/>
      <c r="I38" s="9"/>
      <c r="J38" s="9"/>
      <c r="K38" s="9"/>
      <c r="L38" s="9"/>
      <c r="M38" s="32"/>
    </row>
    <row r="39" spans="8:13" x14ac:dyDescent="0.25">
      <c r="H39" s="9"/>
      <c r="I39" s="9"/>
      <c r="J39" s="9"/>
      <c r="K39" s="9"/>
      <c r="L39" s="9"/>
      <c r="M39" s="32"/>
    </row>
    <row r="40" spans="8:13" x14ac:dyDescent="0.25">
      <c r="H40" s="9"/>
      <c r="I40" s="9"/>
      <c r="J40" s="9"/>
      <c r="K40" s="9"/>
      <c r="L40" s="9"/>
      <c r="M40" s="32"/>
    </row>
    <row r="41" spans="8:13" x14ac:dyDescent="0.25">
      <c r="H41" s="9"/>
      <c r="I41" s="9"/>
      <c r="J41" s="9"/>
      <c r="K41" s="9"/>
      <c r="L41" s="9"/>
      <c r="M41" s="32"/>
    </row>
    <row r="42" spans="8:13" x14ac:dyDescent="0.25">
      <c r="H42" s="9"/>
      <c r="I42" s="9"/>
      <c r="J42" s="9"/>
      <c r="K42" s="9"/>
      <c r="L42" s="9"/>
      <c r="M42" s="32"/>
    </row>
    <row r="43" spans="8:13" x14ac:dyDescent="0.25">
      <c r="H43" s="9"/>
      <c r="I43" s="9"/>
      <c r="J43" s="9"/>
      <c r="K43" s="9"/>
      <c r="L43" s="9"/>
      <c r="M43" s="32"/>
    </row>
    <row r="44" spans="8:13" x14ac:dyDescent="0.25">
      <c r="H44" s="9"/>
      <c r="I44" s="9"/>
      <c r="J44" s="9"/>
      <c r="K44" s="9"/>
      <c r="L44" s="9"/>
      <c r="M44" s="32"/>
    </row>
    <row r="45" spans="8:13" x14ac:dyDescent="0.25">
      <c r="H45" s="9"/>
      <c r="I45" s="9"/>
      <c r="J45" s="9"/>
      <c r="K45" s="9"/>
      <c r="L45" s="9"/>
      <c r="M45" s="32"/>
    </row>
    <row r="46" spans="8:13" x14ac:dyDescent="0.25">
      <c r="H46" s="9"/>
      <c r="I46" s="9"/>
      <c r="J46" s="9"/>
      <c r="K46" s="9"/>
      <c r="L46" s="9"/>
      <c r="M46" s="32"/>
    </row>
    <row r="47" spans="8:13" x14ac:dyDescent="0.25">
      <c r="H47" s="9"/>
      <c r="I47" s="9"/>
      <c r="J47" s="9"/>
      <c r="K47" s="9"/>
      <c r="L47" s="9"/>
      <c r="M47" s="32"/>
    </row>
    <row r="48" spans="8:13" x14ac:dyDescent="0.25">
      <c r="H48" s="9"/>
      <c r="I48" s="9"/>
      <c r="J48" s="9"/>
      <c r="K48" s="9"/>
      <c r="L48" s="9"/>
      <c r="M48" s="32"/>
    </row>
    <row r="49" spans="8:13" x14ac:dyDescent="0.25">
      <c r="H49" s="9"/>
      <c r="I49" s="9"/>
      <c r="J49" s="9"/>
      <c r="K49" s="9"/>
      <c r="L49" s="9"/>
      <c r="M49" s="32"/>
    </row>
    <row r="50" spans="8:13" x14ac:dyDescent="0.25">
      <c r="H50" s="9"/>
      <c r="I50" s="9"/>
      <c r="J50" s="9"/>
      <c r="K50" s="9"/>
      <c r="L50" s="9"/>
      <c r="M50" s="32"/>
    </row>
    <row r="51" spans="8:13" x14ac:dyDescent="0.25">
      <c r="H51" s="9"/>
      <c r="I51" s="9"/>
      <c r="J51" s="9"/>
      <c r="K51" s="9"/>
      <c r="L51" s="9"/>
      <c r="M51" s="32"/>
    </row>
    <row r="52" spans="8:13" x14ac:dyDescent="0.25">
      <c r="H52" s="9"/>
      <c r="I52" s="9"/>
      <c r="J52" s="9"/>
      <c r="K52" s="9"/>
      <c r="L52" s="9"/>
      <c r="M52" s="32"/>
    </row>
    <row r="53" spans="8:13" x14ac:dyDescent="0.25">
      <c r="H53" s="9"/>
      <c r="I53" s="9"/>
      <c r="J53" s="9"/>
      <c r="K53" s="9"/>
      <c r="L53" s="9"/>
      <c r="M53" s="32"/>
    </row>
    <row r="54" spans="8:13" x14ac:dyDescent="0.25">
      <c r="H54" s="9"/>
      <c r="I54" s="9"/>
      <c r="J54" s="9"/>
      <c r="K54" s="9"/>
      <c r="L54" s="9"/>
      <c r="M54" s="32"/>
    </row>
    <row r="55" spans="8:13" x14ac:dyDescent="0.25">
      <c r="H55" s="9"/>
      <c r="I55" s="9"/>
      <c r="J55" s="9"/>
      <c r="K55" s="9"/>
      <c r="L55" s="9"/>
      <c r="M55" s="32"/>
    </row>
    <row r="56" spans="8:13" x14ac:dyDescent="0.25">
      <c r="H56" s="9"/>
      <c r="I56" s="9"/>
      <c r="J56" s="9"/>
      <c r="K56" s="9"/>
      <c r="L56" s="9"/>
      <c r="M56" s="32"/>
    </row>
    <row r="57" spans="8:13" x14ac:dyDescent="0.25">
      <c r="H57" s="9"/>
      <c r="I57" s="9"/>
      <c r="J57" s="9"/>
      <c r="K57" s="9"/>
      <c r="L57" s="9"/>
      <c r="M57" s="32"/>
    </row>
    <row r="58" spans="8:13" x14ac:dyDescent="0.25">
      <c r="H58" s="9"/>
      <c r="I58" s="9"/>
      <c r="J58" s="9"/>
      <c r="K58" s="9"/>
      <c r="L58" s="9"/>
      <c r="M58" s="32"/>
    </row>
    <row r="59" spans="8:13" x14ac:dyDescent="0.25">
      <c r="H59" s="9"/>
      <c r="I59" s="9"/>
      <c r="J59" s="9"/>
      <c r="K59" s="9"/>
      <c r="L59" s="9"/>
      <c r="M59" s="32"/>
    </row>
    <row r="60" spans="8:13" x14ac:dyDescent="0.25">
      <c r="H60" s="9"/>
      <c r="I60" s="9"/>
      <c r="J60" s="9"/>
      <c r="K60" s="9"/>
      <c r="L60" s="9"/>
      <c r="M60" s="32"/>
    </row>
    <row r="61" spans="8:13" x14ac:dyDescent="0.25">
      <c r="H61" s="9"/>
      <c r="I61" s="9"/>
      <c r="J61" s="9"/>
      <c r="K61" s="9"/>
      <c r="L61" s="9"/>
      <c r="M61" s="32"/>
    </row>
    <row r="62" spans="8:13" x14ac:dyDescent="0.25">
      <c r="H62" s="9"/>
      <c r="I62" s="9"/>
      <c r="J62" s="9"/>
      <c r="K62" s="9"/>
      <c r="L62" s="9"/>
      <c r="M62" s="32"/>
    </row>
    <row r="63" spans="8:13" x14ac:dyDescent="0.25">
      <c r="H63" s="9"/>
      <c r="I63" s="9"/>
      <c r="J63" s="9"/>
      <c r="K63" s="9"/>
      <c r="L63" s="9"/>
      <c r="M63" s="32"/>
    </row>
    <row r="64" spans="8:13" x14ac:dyDescent="0.25">
      <c r="H64" s="9"/>
      <c r="I64" s="9"/>
      <c r="J64" s="9"/>
      <c r="K64" s="9"/>
      <c r="L64" s="9"/>
      <c r="M64" s="32"/>
    </row>
    <row r="65" spans="8:13" x14ac:dyDescent="0.25">
      <c r="H65" s="9"/>
      <c r="I65" s="9"/>
      <c r="J65" s="9"/>
      <c r="K65" s="9"/>
      <c r="L65" s="9"/>
      <c r="M65" s="32"/>
    </row>
    <row r="66" spans="8:13" x14ac:dyDescent="0.25">
      <c r="H66" s="9"/>
      <c r="I66" s="9"/>
      <c r="J66" s="9"/>
      <c r="K66" s="9"/>
      <c r="L66" s="9"/>
      <c r="M66" s="32"/>
    </row>
    <row r="67" spans="8:13" x14ac:dyDescent="0.25">
      <c r="H67" s="9"/>
      <c r="I67" s="9"/>
      <c r="J67" s="9"/>
      <c r="K67" s="9"/>
      <c r="L67" s="9"/>
      <c r="M67" s="32"/>
    </row>
    <row r="68" spans="8:13" x14ac:dyDescent="0.25">
      <c r="H68" s="9"/>
      <c r="I68" s="9"/>
      <c r="J68" s="9"/>
      <c r="K68" s="9"/>
      <c r="L68" s="9"/>
      <c r="M68" s="32"/>
    </row>
    <row r="69" spans="8:13" x14ac:dyDescent="0.25">
      <c r="H69" s="9"/>
      <c r="I69" s="9"/>
      <c r="J69" s="9"/>
      <c r="K69" s="9"/>
      <c r="L69" s="9"/>
      <c r="M69" s="32"/>
    </row>
    <row r="70" spans="8:13" x14ac:dyDescent="0.25">
      <c r="H70" s="9"/>
      <c r="I70" s="9"/>
      <c r="J70" s="9"/>
      <c r="K70" s="9"/>
      <c r="L70" s="9"/>
      <c r="M70" s="32"/>
    </row>
    <row r="71" spans="8:13" x14ac:dyDescent="0.25">
      <c r="H71" s="9"/>
      <c r="I71" s="9"/>
      <c r="J71" s="9"/>
      <c r="K71" s="9"/>
      <c r="L71" s="9"/>
      <c r="M71" s="32"/>
    </row>
    <row r="72" spans="8:13" x14ac:dyDescent="0.25">
      <c r="H72" s="9"/>
      <c r="I72" s="9"/>
      <c r="J72" s="9"/>
      <c r="K72" s="9"/>
      <c r="L72" s="9"/>
      <c r="M72" s="32"/>
    </row>
    <row r="73" spans="8:13" x14ac:dyDescent="0.25">
      <c r="H73" s="9"/>
      <c r="I73" s="9"/>
      <c r="J73" s="9"/>
      <c r="K73" s="9"/>
      <c r="L73" s="9"/>
      <c r="M73" s="32"/>
    </row>
    <row r="74" spans="8:13" x14ac:dyDescent="0.25">
      <c r="H74" s="9"/>
      <c r="I74" s="9"/>
      <c r="J74" s="9"/>
      <c r="K74" s="9"/>
      <c r="L74" s="9"/>
      <c r="M74" s="32"/>
    </row>
    <row r="75" spans="8:13" x14ac:dyDescent="0.25">
      <c r="H75" s="9"/>
      <c r="I75" s="9"/>
      <c r="J75" s="9"/>
      <c r="K75" s="9"/>
      <c r="L75" s="9"/>
      <c r="M75" s="32"/>
    </row>
    <row r="76" spans="8:13" x14ac:dyDescent="0.25">
      <c r="H76" s="9"/>
      <c r="I76" s="9"/>
      <c r="J76" s="9"/>
      <c r="K76" s="9"/>
      <c r="L76" s="9"/>
      <c r="M76" s="32"/>
    </row>
    <row r="77" spans="8:13" x14ac:dyDescent="0.25">
      <c r="H77" s="9"/>
      <c r="I77" s="9"/>
      <c r="J77" s="9"/>
      <c r="K77" s="9"/>
      <c r="L77" s="9"/>
      <c r="M77" s="32"/>
    </row>
    <row r="78" spans="8:13" x14ac:dyDescent="0.25">
      <c r="H78" s="9"/>
      <c r="I78" s="9"/>
      <c r="J78" s="9"/>
      <c r="K78" s="9"/>
      <c r="L78" s="9"/>
      <c r="M78" s="32"/>
    </row>
    <row r="79" spans="8:13" x14ac:dyDescent="0.25">
      <c r="H79" s="9"/>
      <c r="I79" s="9"/>
      <c r="J79" s="9"/>
      <c r="K79" s="9"/>
      <c r="L79" s="9"/>
      <c r="M79" s="32"/>
    </row>
    <row r="80" spans="8:13" x14ac:dyDescent="0.25">
      <c r="H80" s="9"/>
      <c r="I80" s="9"/>
      <c r="J80" s="9"/>
      <c r="K80" s="9"/>
      <c r="L80" s="9"/>
      <c r="M80" s="32"/>
    </row>
    <row r="81" spans="8:13" x14ac:dyDescent="0.25">
      <c r="H81" s="9"/>
      <c r="I81" s="9"/>
      <c r="J81" s="9"/>
      <c r="K81" s="9"/>
      <c r="L81" s="9"/>
      <c r="M81" s="32"/>
    </row>
    <row r="82" spans="8:13" x14ac:dyDescent="0.25">
      <c r="H82" s="9"/>
      <c r="I82" s="9"/>
      <c r="J82" s="9"/>
      <c r="K82" s="9"/>
      <c r="L82" s="9"/>
      <c r="M82" s="32"/>
    </row>
    <row r="83" spans="8:13" x14ac:dyDescent="0.25">
      <c r="H83" s="9"/>
      <c r="I83" s="9"/>
      <c r="J83" s="9"/>
      <c r="K83" s="9"/>
      <c r="L83" s="9"/>
      <c r="M83" s="32"/>
    </row>
    <row r="84" spans="8:13" x14ac:dyDescent="0.25">
      <c r="H84" s="9"/>
      <c r="I84" s="9"/>
      <c r="J84" s="9"/>
      <c r="K84" s="9"/>
      <c r="L84" s="9"/>
      <c r="M84" s="32"/>
    </row>
    <row r="85" spans="8:13" x14ac:dyDescent="0.25">
      <c r="H85" s="9"/>
      <c r="I85" s="9"/>
      <c r="J85" s="9"/>
      <c r="K85" s="9"/>
      <c r="L85" s="9"/>
      <c r="M85" s="32"/>
    </row>
    <row r="86" spans="8:13" x14ac:dyDescent="0.25">
      <c r="H86" s="9"/>
      <c r="I86" s="9"/>
      <c r="J86" s="9"/>
      <c r="K86" s="9"/>
      <c r="L86" s="9"/>
      <c r="M86" s="32"/>
    </row>
    <row r="87" spans="8:13" x14ac:dyDescent="0.25">
      <c r="H87" s="9"/>
      <c r="I87" s="9"/>
      <c r="J87" s="9"/>
      <c r="K87" s="9"/>
      <c r="L87" s="9"/>
      <c r="M87" s="32"/>
    </row>
    <row r="88" spans="8:13" x14ac:dyDescent="0.25">
      <c r="H88" s="9"/>
      <c r="I88" s="9"/>
      <c r="J88" s="9"/>
      <c r="K88" s="9"/>
      <c r="L88" s="9"/>
      <c r="M88" s="32"/>
    </row>
    <row r="89" spans="8:13" x14ac:dyDescent="0.25">
      <c r="H89" s="9"/>
      <c r="I89" s="9"/>
      <c r="J89" s="9"/>
      <c r="K89" s="9"/>
      <c r="L89" s="9"/>
      <c r="M89" s="32"/>
    </row>
    <row r="90" spans="8:13" x14ac:dyDescent="0.25">
      <c r="H90" s="9"/>
      <c r="I90" s="9"/>
      <c r="J90" s="9"/>
      <c r="K90" s="9"/>
      <c r="L90" s="9"/>
      <c r="M90" s="32"/>
    </row>
    <row r="91" spans="8:13" x14ac:dyDescent="0.25">
      <c r="H91" s="9"/>
      <c r="I91" s="9"/>
      <c r="J91" s="9"/>
      <c r="K91" s="9"/>
      <c r="L91" s="9"/>
      <c r="M91" s="32"/>
    </row>
    <row r="92" spans="8:13" x14ac:dyDescent="0.25">
      <c r="H92" s="9"/>
      <c r="I92" s="9"/>
      <c r="J92" s="9"/>
      <c r="K92" s="9"/>
      <c r="L92" s="9"/>
      <c r="M92" s="32"/>
    </row>
    <row r="93" spans="8:13" x14ac:dyDescent="0.25">
      <c r="H93" s="9"/>
      <c r="I93" s="9"/>
      <c r="J93" s="9"/>
      <c r="K93" s="9"/>
      <c r="L93" s="9"/>
      <c r="M93" s="32"/>
    </row>
    <row r="94" spans="8:13" x14ac:dyDescent="0.25">
      <c r="H94" s="9"/>
      <c r="I94" s="9"/>
      <c r="J94" s="9"/>
      <c r="K94" s="9"/>
      <c r="L94" s="9"/>
      <c r="M94" s="32"/>
    </row>
    <row r="95" spans="8:13" x14ac:dyDescent="0.25">
      <c r="H95" s="9"/>
      <c r="I95" s="9"/>
      <c r="J95" s="9"/>
      <c r="K95" s="9"/>
      <c r="L95" s="9"/>
      <c r="M95" s="32"/>
    </row>
    <row r="96" spans="8:13" x14ac:dyDescent="0.25">
      <c r="H96" s="9"/>
      <c r="I96" s="9"/>
      <c r="J96" s="9"/>
      <c r="K96" s="9"/>
      <c r="L96" s="9"/>
      <c r="M96" s="32"/>
    </row>
    <row r="97" spans="8:13" x14ac:dyDescent="0.25">
      <c r="H97" s="9"/>
      <c r="I97" s="9"/>
      <c r="J97" s="9"/>
      <c r="K97" s="9"/>
      <c r="L97" s="9"/>
      <c r="M97" s="32"/>
    </row>
    <row r="98" spans="8:13" x14ac:dyDescent="0.25">
      <c r="H98" s="9"/>
      <c r="I98" s="9"/>
      <c r="J98" s="9"/>
      <c r="K98" s="9"/>
      <c r="L98" s="9"/>
      <c r="M98" s="32"/>
    </row>
    <row r="99" spans="8:13" x14ac:dyDescent="0.25">
      <c r="H99" s="9"/>
      <c r="I99" s="9"/>
      <c r="J99" s="9"/>
      <c r="K99" s="9"/>
      <c r="L99" s="9"/>
      <c r="M99" s="32"/>
    </row>
    <row r="100" spans="8:13" x14ac:dyDescent="0.25">
      <c r="H100" s="9"/>
      <c r="I100" s="9"/>
      <c r="J100" s="9"/>
      <c r="K100" s="9"/>
      <c r="L100" s="9"/>
      <c r="M100" s="32"/>
    </row>
    <row r="101" spans="8:13" x14ac:dyDescent="0.25">
      <c r="H101" s="9"/>
      <c r="I101" s="9"/>
      <c r="J101" s="9"/>
      <c r="K101" s="9"/>
      <c r="L101" s="9"/>
      <c r="M101" s="32"/>
    </row>
    <row r="102" spans="8:13" x14ac:dyDescent="0.25">
      <c r="H102" s="9"/>
      <c r="I102" s="9"/>
      <c r="J102" s="9"/>
      <c r="K102" s="9"/>
      <c r="L102" s="9"/>
      <c r="M102" s="32"/>
    </row>
    <row r="103" spans="8:13" x14ac:dyDescent="0.25">
      <c r="H103" s="9"/>
      <c r="I103" s="9"/>
      <c r="J103" s="9"/>
      <c r="K103" s="9"/>
      <c r="L103" s="9"/>
      <c r="M103" s="32"/>
    </row>
    <row r="104" spans="8:13" x14ac:dyDescent="0.25">
      <c r="H104" s="9"/>
      <c r="I104" s="9"/>
      <c r="J104" s="9"/>
      <c r="K104" s="9"/>
      <c r="L104" s="9"/>
      <c r="M104" s="32"/>
    </row>
    <row r="105" spans="8:13" x14ac:dyDescent="0.25">
      <c r="H105" s="9"/>
      <c r="I105" s="9"/>
      <c r="J105" s="9"/>
      <c r="K105" s="9"/>
      <c r="L105" s="9"/>
      <c r="M105" s="32"/>
    </row>
    <row r="106" spans="8:13" x14ac:dyDescent="0.25">
      <c r="H106" s="9"/>
      <c r="I106" s="9"/>
      <c r="J106" s="9"/>
      <c r="K106" s="9"/>
      <c r="L106" s="9"/>
      <c r="M106" s="32"/>
    </row>
    <row r="107" spans="8:13" x14ac:dyDescent="0.25">
      <c r="H107" s="9"/>
      <c r="I107" s="9"/>
      <c r="J107" s="9"/>
      <c r="K107" s="9"/>
      <c r="L107" s="9"/>
      <c r="M107" s="32"/>
    </row>
    <row r="108" spans="8:13" x14ac:dyDescent="0.25">
      <c r="H108" s="9"/>
      <c r="I108" s="9"/>
      <c r="J108" s="9"/>
      <c r="K108" s="9"/>
      <c r="L108" s="9"/>
      <c r="M108" s="32"/>
    </row>
    <row r="109" spans="8:13" x14ac:dyDescent="0.25">
      <c r="H109" s="9"/>
      <c r="I109" s="9"/>
      <c r="J109" s="9"/>
      <c r="K109" s="9"/>
      <c r="L109" s="9"/>
      <c r="M109" s="32"/>
    </row>
    <row r="110" spans="8:13" x14ac:dyDescent="0.25">
      <c r="H110" s="9"/>
      <c r="I110" s="9"/>
      <c r="J110" s="9"/>
      <c r="K110" s="9"/>
      <c r="L110" s="9"/>
      <c r="M110" s="32"/>
    </row>
    <row r="111" spans="8:13" x14ac:dyDescent="0.25">
      <c r="H111" s="9"/>
      <c r="I111" s="9"/>
      <c r="J111" s="9"/>
      <c r="K111" s="9"/>
      <c r="L111" s="9"/>
      <c r="M111" s="32"/>
    </row>
    <row r="112" spans="8:13" x14ac:dyDescent="0.25">
      <c r="H112" s="9"/>
      <c r="I112" s="9"/>
      <c r="J112" s="9"/>
      <c r="K112" s="9"/>
      <c r="L112" s="9"/>
      <c r="M112" s="32"/>
    </row>
    <row r="113" spans="8:13" x14ac:dyDescent="0.25">
      <c r="H113" s="9"/>
      <c r="I113" s="9"/>
      <c r="J113" s="9"/>
      <c r="K113" s="9"/>
      <c r="L113" s="9"/>
      <c r="M113" s="32"/>
    </row>
    <row r="114" spans="8:13" x14ac:dyDescent="0.25">
      <c r="H114" s="9"/>
      <c r="I114" s="9"/>
      <c r="J114" s="9"/>
      <c r="K114" s="9"/>
      <c r="L114" s="9"/>
      <c r="M114" s="32"/>
    </row>
    <row r="115" spans="8:13" x14ac:dyDescent="0.25">
      <c r="H115" s="9"/>
      <c r="I115" s="9"/>
      <c r="J115" s="9"/>
      <c r="K115" s="9"/>
      <c r="L115" s="9"/>
      <c r="M115" s="32"/>
    </row>
    <row r="116" spans="8:13" x14ac:dyDescent="0.25">
      <c r="H116" s="9"/>
      <c r="I116" s="9"/>
      <c r="J116" s="9"/>
      <c r="K116" s="9"/>
      <c r="L116" s="9"/>
      <c r="M116" s="32"/>
    </row>
    <row r="117" spans="8:13" x14ac:dyDescent="0.25">
      <c r="H117" s="9"/>
      <c r="I117" s="9"/>
      <c r="J117" s="9"/>
      <c r="K117" s="9"/>
      <c r="L117" s="9"/>
      <c r="M117" s="32"/>
    </row>
    <row r="118" spans="8:13" x14ac:dyDescent="0.25">
      <c r="H118" s="9"/>
      <c r="I118" s="9"/>
      <c r="J118" s="9"/>
      <c r="K118" s="9"/>
      <c r="L118" s="9"/>
      <c r="M118" s="32"/>
    </row>
    <row r="119" spans="8:13" x14ac:dyDescent="0.25">
      <c r="H119" s="9"/>
      <c r="I119" s="9"/>
      <c r="J119" s="9"/>
      <c r="K119" s="9"/>
      <c r="L119" s="9"/>
      <c r="M119" s="32"/>
    </row>
    <row r="120" spans="8:13" x14ac:dyDescent="0.25">
      <c r="H120" s="9"/>
      <c r="I120" s="9"/>
      <c r="J120" s="9"/>
      <c r="K120" s="9"/>
      <c r="L120" s="9"/>
      <c r="M120" s="32"/>
    </row>
    <row r="121" spans="8:13" x14ac:dyDescent="0.25">
      <c r="H121" s="9"/>
      <c r="I121" s="9"/>
      <c r="J121" s="9"/>
      <c r="K121" s="9"/>
      <c r="L121" s="9"/>
      <c r="M121" s="32"/>
    </row>
    <row r="122" spans="8:13" x14ac:dyDescent="0.25">
      <c r="H122" s="9"/>
      <c r="I122" s="9"/>
      <c r="J122" s="9"/>
      <c r="K122" s="9"/>
      <c r="L122" s="9"/>
      <c r="M122" s="32"/>
    </row>
    <row r="123" spans="8:13" x14ac:dyDescent="0.25">
      <c r="H123" s="9"/>
      <c r="I123" s="9"/>
      <c r="J123" s="9"/>
      <c r="K123" s="9"/>
      <c r="L123" s="9"/>
      <c r="M123" s="32"/>
    </row>
    <row r="124" spans="8:13" x14ac:dyDescent="0.25">
      <c r="H124" s="9"/>
      <c r="I124" s="9"/>
      <c r="J124" s="9"/>
      <c r="K124" s="9"/>
      <c r="L124" s="9"/>
      <c r="M124" s="32"/>
    </row>
    <row r="125" spans="8:13" x14ac:dyDescent="0.25">
      <c r="H125" s="9"/>
      <c r="I125" s="9"/>
      <c r="J125" s="9"/>
      <c r="K125" s="9"/>
      <c r="L125" s="9"/>
      <c r="M125" s="32"/>
    </row>
    <row r="126" spans="8:13" x14ac:dyDescent="0.25">
      <c r="H126" s="9"/>
      <c r="I126" s="9"/>
      <c r="J126" s="9"/>
      <c r="K126" s="9"/>
      <c r="L126" s="9"/>
      <c r="M126" s="32"/>
    </row>
    <row r="127" spans="8:13" x14ac:dyDescent="0.25">
      <c r="H127" s="9"/>
      <c r="I127" s="9"/>
      <c r="J127" s="9"/>
      <c r="K127" s="9"/>
      <c r="L127" s="9"/>
      <c r="M127" s="32"/>
    </row>
    <row r="128" spans="8:13" x14ac:dyDescent="0.25">
      <c r="H128" s="9"/>
      <c r="I128" s="9"/>
      <c r="J128" s="9"/>
      <c r="K128" s="9"/>
      <c r="L128" s="9"/>
      <c r="M128" s="32"/>
    </row>
    <row r="129" spans="8:13" x14ac:dyDescent="0.25">
      <c r="H129" s="9"/>
      <c r="I129" s="9"/>
      <c r="J129" s="9"/>
      <c r="K129" s="9"/>
      <c r="L129" s="9"/>
      <c r="M129" s="32"/>
    </row>
    <row r="130" spans="8:13" x14ac:dyDescent="0.25">
      <c r="H130" s="9"/>
      <c r="I130" s="9"/>
      <c r="J130" s="9"/>
      <c r="K130" s="9"/>
      <c r="L130" s="9"/>
      <c r="M130" s="32"/>
    </row>
    <row r="131" spans="8:13" x14ac:dyDescent="0.25">
      <c r="H131" s="9"/>
      <c r="I131" s="9"/>
      <c r="J131" s="9"/>
      <c r="K131" s="9"/>
      <c r="L131" s="9"/>
      <c r="M131" s="32"/>
    </row>
    <row r="132" spans="8:13" x14ac:dyDescent="0.25">
      <c r="H132" s="9"/>
      <c r="I132" s="9"/>
      <c r="J132" s="9"/>
      <c r="K132" s="9"/>
      <c r="L132" s="9"/>
      <c r="M132" s="32"/>
    </row>
    <row r="133" spans="8:13" x14ac:dyDescent="0.25">
      <c r="H133" s="9"/>
      <c r="I133" s="9"/>
      <c r="J133" s="9"/>
      <c r="K133" s="9"/>
      <c r="L133" s="9"/>
      <c r="M133" s="32"/>
    </row>
    <row r="134" spans="8:13" x14ac:dyDescent="0.25">
      <c r="H134" s="9"/>
      <c r="I134" s="9"/>
      <c r="J134" s="9"/>
      <c r="K134" s="9"/>
      <c r="L134" s="9"/>
      <c r="M134" s="32"/>
    </row>
    <row r="135" spans="8:13" x14ac:dyDescent="0.25">
      <c r="H135" s="9"/>
      <c r="I135" s="9"/>
      <c r="J135" s="9"/>
      <c r="K135" s="9"/>
      <c r="L135" s="9"/>
      <c r="M135" s="32"/>
    </row>
    <row r="136" spans="8:13" x14ac:dyDescent="0.25">
      <c r="H136" s="9"/>
      <c r="I136" s="9"/>
      <c r="J136" s="9"/>
      <c r="K136" s="9"/>
      <c r="L136" s="9"/>
      <c r="M136" s="32"/>
    </row>
    <row r="137" spans="8:13" x14ac:dyDescent="0.25">
      <c r="H137" s="9"/>
      <c r="I137" s="9"/>
      <c r="J137" s="9"/>
      <c r="K137" s="9"/>
      <c r="L137" s="9"/>
      <c r="M137" s="32"/>
    </row>
    <row r="138" spans="8:13" x14ac:dyDescent="0.25">
      <c r="H138" s="9"/>
      <c r="I138" s="9"/>
      <c r="J138" s="9"/>
      <c r="K138" s="9"/>
      <c r="L138" s="9"/>
      <c r="M138" s="32"/>
    </row>
    <row r="139" spans="8:13" x14ac:dyDescent="0.25">
      <c r="H139" s="9"/>
      <c r="I139" s="9"/>
      <c r="J139" s="9"/>
      <c r="K139" s="9"/>
      <c r="L139" s="9"/>
      <c r="M139" s="32"/>
    </row>
    <row r="140" spans="8:13" x14ac:dyDescent="0.25">
      <c r="H140" s="9"/>
      <c r="I140" s="9"/>
      <c r="J140" s="9"/>
      <c r="K140" s="9"/>
      <c r="L140" s="9"/>
      <c r="M140" s="32"/>
    </row>
    <row r="141" spans="8:13" x14ac:dyDescent="0.25">
      <c r="H141" s="9"/>
      <c r="I141" s="9"/>
      <c r="J141" s="9"/>
      <c r="K141" s="9"/>
      <c r="L141" s="9"/>
      <c r="M141" s="32"/>
    </row>
    <row r="142" spans="8:13" x14ac:dyDescent="0.25">
      <c r="H142" s="9"/>
      <c r="I142" s="9"/>
      <c r="J142" s="9"/>
      <c r="K142" s="9"/>
      <c r="L142" s="9"/>
      <c r="M142" s="32"/>
    </row>
    <row r="143" spans="8:13" x14ac:dyDescent="0.25">
      <c r="H143" s="9"/>
      <c r="I143" s="9"/>
      <c r="J143" s="9"/>
      <c r="K143" s="9"/>
      <c r="L143" s="9"/>
      <c r="M143" s="32"/>
    </row>
    <row r="144" spans="8:13" x14ac:dyDescent="0.25">
      <c r="H144" s="9"/>
      <c r="I144" s="9"/>
      <c r="J144" s="9"/>
      <c r="K144" s="9"/>
      <c r="L144" s="9"/>
      <c r="M144" s="32"/>
    </row>
    <row r="145" spans="8:13" x14ac:dyDescent="0.25">
      <c r="H145" s="9"/>
      <c r="I145" s="9"/>
      <c r="J145" s="9"/>
      <c r="K145" s="9"/>
      <c r="L145" s="9"/>
      <c r="M145" s="32"/>
    </row>
    <row r="146" spans="8:13" x14ac:dyDescent="0.25">
      <c r="H146" s="9"/>
      <c r="I146" s="9"/>
      <c r="J146" s="9"/>
      <c r="K146" s="9"/>
      <c r="L146" s="9"/>
      <c r="M146" s="32"/>
    </row>
    <row r="147" spans="8:13" x14ac:dyDescent="0.25">
      <c r="H147" s="9"/>
      <c r="I147" s="9"/>
      <c r="J147" s="9"/>
      <c r="K147" s="9"/>
      <c r="L147" s="9"/>
      <c r="M147" s="32"/>
    </row>
    <row r="148" spans="8:13" x14ac:dyDescent="0.25">
      <c r="H148" s="9"/>
      <c r="I148" s="9"/>
      <c r="J148" s="9"/>
      <c r="K148" s="9"/>
      <c r="L148" s="9"/>
      <c r="M148" s="32"/>
    </row>
    <row r="149" spans="8:13" x14ac:dyDescent="0.25">
      <c r="H149" s="9"/>
      <c r="I149" s="9"/>
      <c r="J149" s="9"/>
      <c r="K149" s="9"/>
      <c r="L149" s="9"/>
      <c r="M149" s="32"/>
    </row>
    <row r="150" spans="8:13" x14ac:dyDescent="0.25">
      <c r="H150" s="9"/>
      <c r="I150" s="9"/>
      <c r="J150" s="9"/>
      <c r="K150" s="9"/>
      <c r="L150" s="9"/>
      <c r="M150" s="32"/>
    </row>
    <row r="151" spans="8:13" x14ac:dyDescent="0.25">
      <c r="H151" s="9"/>
      <c r="I151" s="9"/>
      <c r="J151" s="9"/>
      <c r="K151" s="9"/>
      <c r="L151" s="9"/>
      <c r="M151" s="32"/>
    </row>
    <row r="152" spans="8:13" x14ac:dyDescent="0.25">
      <c r="H152" s="9"/>
      <c r="I152" s="9"/>
      <c r="J152" s="9"/>
      <c r="K152" s="9"/>
      <c r="L152" s="9"/>
      <c r="M152" s="32"/>
    </row>
    <row r="153" spans="8:13" x14ac:dyDescent="0.25">
      <c r="H153" s="9"/>
      <c r="I153" s="9"/>
      <c r="J153" s="9"/>
      <c r="K153" s="9"/>
      <c r="L153" s="9"/>
      <c r="M153" s="32"/>
    </row>
    <row r="154" spans="8:13" x14ac:dyDescent="0.25">
      <c r="H154" s="9"/>
      <c r="I154" s="9"/>
      <c r="J154" s="9"/>
      <c r="K154" s="9"/>
      <c r="L154" s="9"/>
      <c r="M154" s="32"/>
    </row>
    <row r="155" spans="8:13" x14ac:dyDescent="0.25">
      <c r="H155" s="9"/>
      <c r="I155" s="9"/>
      <c r="J155" s="9"/>
      <c r="K155" s="9"/>
      <c r="L155" s="9"/>
      <c r="M155" s="32"/>
    </row>
    <row r="156" spans="8:13" x14ac:dyDescent="0.25">
      <c r="H156" s="9"/>
      <c r="I156" s="9"/>
      <c r="J156" s="9"/>
      <c r="K156" s="9"/>
      <c r="L156" s="9"/>
      <c r="M156" s="32"/>
    </row>
    <row r="157" spans="8:13" x14ac:dyDescent="0.25">
      <c r="H157" s="9"/>
      <c r="I157" s="9"/>
      <c r="J157" s="9"/>
      <c r="K157" s="9"/>
      <c r="L157" s="9"/>
      <c r="M157" s="32"/>
    </row>
    <row r="158" spans="8:13" x14ac:dyDescent="0.25">
      <c r="H158" s="9"/>
      <c r="I158" s="9"/>
      <c r="J158" s="9"/>
      <c r="K158" s="9"/>
      <c r="L158" s="9"/>
      <c r="M158" s="32"/>
    </row>
    <row r="159" spans="8:13" x14ac:dyDescent="0.25">
      <c r="H159" s="9"/>
      <c r="I159" s="9"/>
      <c r="J159" s="9"/>
      <c r="K159" s="9"/>
      <c r="L159" s="9"/>
      <c r="M159" s="32"/>
    </row>
    <row r="160" spans="8:13" x14ac:dyDescent="0.25">
      <c r="H160" s="9"/>
      <c r="I160" s="9"/>
      <c r="J160" s="9"/>
      <c r="K160" s="9"/>
      <c r="L160" s="9"/>
      <c r="M160" s="32"/>
    </row>
    <row r="161" spans="8:13" x14ac:dyDescent="0.25">
      <c r="H161" s="9"/>
      <c r="I161" s="9"/>
      <c r="J161" s="9"/>
      <c r="K161" s="9"/>
      <c r="L161" s="9"/>
      <c r="M161" s="32"/>
    </row>
    <row r="162" spans="8:13" x14ac:dyDescent="0.25">
      <c r="H162" s="9"/>
      <c r="I162" s="9"/>
      <c r="J162" s="9"/>
      <c r="K162" s="9"/>
      <c r="L162" s="9"/>
      <c r="M162" s="32"/>
    </row>
    <row r="163" spans="8:13" x14ac:dyDescent="0.25">
      <c r="H163" s="9"/>
      <c r="I163" s="9"/>
      <c r="J163" s="9"/>
      <c r="K163" s="9"/>
      <c r="L163" s="9"/>
      <c r="M163" s="32"/>
    </row>
    <row r="164" spans="8:13" x14ac:dyDescent="0.25">
      <c r="H164" s="9"/>
      <c r="I164" s="9"/>
      <c r="J164" s="9"/>
      <c r="K164" s="9"/>
      <c r="L164" s="9"/>
      <c r="M164" s="32"/>
    </row>
    <row r="165" spans="8:13" x14ac:dyDescent="0.25">
      <c r="H165" s="9"/>
      <c r="I165" s="9"/>
      <c r="J165" s="9"/>
      <c r="K165" s="9"/>
      <c r="L165" s="9"/>
      <c r="M165" s="32"/>
    </row>
    <row r="166" spans="8:13" x14ac:dyDescent="0.25">
      <c r="H166" s="9"/>
      <c r="I166" s="9"/>
      <c r="J166" s="9"/>
      <c r="K166" s="9"/>
      <c r="L166" s="9"/>
      <c r="M166" s="32"/>
    </row>
    <row r="167" spans="8:13" x14ac:dyDescent="0.25">
      <c r="H167" s="9"/>
      <c r="I167" s="9"/>
      <c r="J167" s="9"/>
      <c r="K167" s="9"/>
      <c r="L167" s="9"/>
      <c r="M167" s="32"/>
    </row>
    <row r="168" spans="8:13" x14ac:dyDescent="0.25">
      <c r="H168" s="9"/>
      <c r="I168" s="9"/>
      <c r="J168" s="9"/>
      <c r="K168" s="9"/>
      <c r="L168" s="9"/>
      <c r="M168" s="32"/>
    </row>
    <row r="169" spans="8:13" x14ac:dyDescent="0.25">
      <c r="H169" s="9"/>
      <c r="I169" s="9"/>
      <c r="J169" s="9"/>
      <c r="K169" s="9"/>
      <c r="L169" s="9"/>
      <c r="M169" s="32"/>
    </row>
    <row r="170" spans="8:13" x14ac:dyDescent="0.25">
      <c r="H170" s="9"/>
      <c r="I170" s="9"/>
      <c r="J170" s="9"/>
      <c r="K170" s="9"/>
      <c r="L170" s="9"/>
      <c r="M170" s="32"/>
    </row>
    <row r="171" spans="8:13" x14ac:dyDescent="0.25">
      <c r="H171" s="9"/>
      <c r="I171" s="9"/>
      <c r="J171" s="9"/>
      <c r="K171" s="9"/>
      <c r="L171" s="9"/>
      <c r="M171" s="32"/>
    </row>
    <row r="172" spans="8:13" x14ac:dyDescent="0.25">
      <c r="H172" s="9"/>
      <c r="I172" s="9"/>
      <c r="J172" s="9"/>
      <c r="K172" s="9"/>
      <c r="L172" s="9"/>
      <c r="M172" s="32"/>
    </row>
    <row r="173" spans="8:13" x14ac:dyDescent="0.25">
      <c r="H173" s="9"/>
      <c r="I173" s="9"/>
      <c r="J173" s="9"/>
      <c r="K173" s="9"/>
      <c r="L173" s="9"/>
      <c r="M173" s="32"/>
    </row>
    <row r="174" spans="8:13" x14ac:dyDescent="0.25">
      <c r="H174" s="9"/>
      <c r="I174" s="9"/>
      <c r="J174" s="9"/>
      <c r="K174" s="9"/>
      <c r="L174" s="9"/>
      <c r="M174" s="32"/>
    </row>
    <row r="175" spans="8:13" x14ac:dyDescent="0.25">
      <c r="H175" s="9"/>
      <c r="I175" s="9"/>
      <c r="J175" s="9"/>
      <c r="K175" s="9"/>
      <c r="L175" s="9"/>
      <c r="M175" s="32"/>
    </row>
    <row r="176" spans="8:13" x14ac:dyDescent="0.25">
      <c r="H176" s="9"/>
      <c r="I176" s="9"/>
      <c r="J176" s="9"/>
      <c r="K176" s="9"/>
      <c r="L176" s="9"/>
      <c r="M176" s="32"/>
    </row>
    <row r="177" spans="8:13" x14ac:dyDescent="0.25">
      <c r="H177" s="9"/>
      <c r="I177" s="9"/>
      <c r="J177" s="9"/>
      <c r="K177" s="9"/>
      <c r="L177" s="9"/>
      <c r="M177" s="32"/>
    </row>
    <row r="178" spans="8:13" x14ac:dyDescent="0.25">
      <c r="H178" s="9"/>
      <c r="I178" s="9"/>
      <c r="J178" s="9"/>
      <c r="K178" s="9"/>
      <c r="L178" s="9"/>
      <c r="M178" s="32"/>
    </row>
    <row r="179" spans="8:13" x14ac:dyDescent="0.25">
      <c r="H179" s="9"/>
      <c r="I179" s="9"/>
      <c r="J179" s="9"/>
      <c r="K179" s="9"/>
      <c r="L179" s="9"/>
      <c r="M179" s="32"/>
    </row>
    <row r="180" spans="8:13" x14ac:dyDescent="0.25">
      <c r="H180" s="9"/>
      <c r="I180" s="9"/>
      <c r="J180" s="9"/>
      <c r="K180" s="9"/>
      <c r="L180" s="9"/>
      <c r="M180" s="32"/>
    </row>
    <row r="181" spans="8:13" x14ac:dyDescent="0.25">
      <c r="H181" s="9"/>
      <c r="I181" s="9"/>
      <c r="J181" s="9"/>
      <c r="K181" s="9"/>
      <c r="L181" s="9"/>
      <c r="M181" s="32"/>
    </row>
    <row r="182" spans="8:13" x14ac:dyDescent="0.25">
      <c r="H182" s="9"/>
      <c r="I182" s="9"/>
      <c r="J182" s="9"/>
      <c r="K182" s="9"/>
      <c r="L182" s="9"/>
      <c r="M182" s="32"/>
    </row>
    <row r="183" spans="8:13" x14ac:dyDescent="0.25">
      <c r="H183" s="9"/>
      <c r="I183" s="9"/>
      <c r="J183" s="9"/>
      <c r="K183" s="9"/>
      <c r="L183" s="9"/>
      <c r="M183" s="32"/>
    </row>
    <row r="184" spans="8:13" x14ac:dyDescent="0.25">
      <c r="H184" s="9"/>
      <c r="I184" s="9"/>
      <c r="J184" s="9"/>
      <c r="K184" s="9"/>
      <c r="L184" s="9"/>
      <c r="M184" s="32"/>
    </row>
    <row r="185" spans="8:13" x14ac:dyDescent="0.25">
      <c r="H185" s="9"/>
      <c r="I185" s="9"/>
      <c r="J185" s="9"/>
      <c r="K185" s="9"/>
      <c r="L185" s="9"/>
      <c r="M185" s="32"/>
    </row>
    <row r="186" spans="8:13" x14ac:dyDescent="0.25">
      <c r="H186" s="9"/>
      <c r="I186" s="9"/>
      <c r="J186" s="9"/>
      <c r="K186" s="9"/>
      <c r="L186" s="9"/>
      <c r="M186" s="32"/>
    </row>
    <row r="187" spans="8:13" x14ac:dyDescent="0.25">
      <c r="H187" s="9"/>
      <c r="I187" s="9"/>
      <c r="J187" s="9"/>
      <c r="K187" s="9"/>
      <c r="L187" s="9"/>
      <c r="M187" s="32"/>
    </row>
    <row r="188" spans="8:13" x14ac:dyDescent="0.25">
      <c r="H188" s="9"/>
      <c r="I188" s="9"/>
      <c r="J188" s="9"/>
      <c r="K188" s="9"/>
      <c r="L188" s="9"/>
      <c r="M188" s="32"/>
    </row>
    <row r="189" spans="8:13" x14ac:dyDescent="0.25">
      <c r="H189" s="9"/>
      <c r="I189" s="9"/>
      <c r="J189" s="9"/>
      <c r="K189" s="9"/>
      <c r="L189" s="9"/>
      <c r="M189" s="32"/>
    </row>
    <row r="190" spans="8:13" x14ac:dyDescent="0.25">
      <c r="H190" s="9"/>
      <c r="I190" s="9"/>
      <c r="J190" s="9"/>
      <c r="K190" s="9"/>
      <c r="L190" s="9"/>
      <c r="M190" s="32"/>
    </row>
    <row r="191" spans="8:13" x14ac:dyDescent="0.25">
      <c r="H191" s="9"/>
      <c r="I191" s="9"/>
      <c r="J191" s="9"/>
      <c r="K191" s="9"/>
      <c r="L191" s="9"/>
      <c r="M191" s="32"/>
    </row>
    <row r="192" spans="8:13" x14ac:dyDescent="0.25">
      <c r="H192" s="9"/>
      <c r="I192" s="9"/>
      <c r="J192" s="9"/>
      <c r="K192" s="9"/>
      <c r="L192" s="9"/>
      <c r="M192" s="32"/>
    </row>
    <row r="193" spans="8:13" x14ac:dyDescent="0.25">
      <c r="H193" s="9"/>
      <c r="I193" s="9"/>
      <c r="J193" s="9"/>
      <c r="K193" s="9"/>
      <c r="L193" s="9"/>
      <c r="M193" s="32"/>
    </row>
    <row r="194" spans="8:13" x14ac:dyDescent="0.25">
      <c r="H194" s="9"/>
      <c r="I194" s="9"/>
      <c r="J194" s="9"/>
      <c r="K194" s="9"/>
      <c r="L194" s="9"/>
      <c r="M194" s="32"/>
    </row>
    <row r="195" spans="8:13" x14ac:dyDescent="0.25">
      <c r="H195" s="9"/>
      <c r="I195" s="9"/>
      <c r="J195" s="9"/>
      <c r="K195" s="9"/>
      <c r="L195" s="9"/>
      <c r="M195" s="32"/>
    </row>
    <row r="196" spans="8:13" x14ac:dyDescent="0.25">
      <c r="H196" s="9"/>
      <c r="I196" s="9"/>
      <c r="J196" s="9"/>
      <c r="K196" s="9"/>
      <c r="L196" s="9"/>
      <c r="M196" s="32"/>
    </row>
    <row r="197" spans="8:13" x14ac:dyDescent="0.25">
      <c r="H197" s="9"/>
      <c r="I197" s="9"/>
      <c r="J197" s="9"/>
      <c r="K197" s="9"/>
      <c r="L197" s="9"/>
      <c r="M197" s="32"/>
    </row>
    <row r="198" spans="8:13" x14ac:dyDescent="0.25">
      <c r="H198" s="9"/>
      <c r="I198" s="9"/>
      <c r="J198" s="9"/>
      <c r="K198" s="9"/>
      <c r="L198" s="9"/>
      <c r="M198" s="32"/>
    </row>
    <row r="199" spans="8:13" x14ac:dyDescent="0.25">
      <c r="H199" s="9"/>
      <c r="I199" s="9"/>
      <c r="J199" s="9"/>
      <c r="K199" s="9"/>
      <c r="L199" s="9"/>
      <c r="M199" s="32"/>
    </row>
    <row r="200" spans="8:13" x14ac:dyDescent="0.25">
      <c r="H200" s="9"/>
      <c r="I200" s="9"/>
      <c r="J200" s="9"/>
      <c r="K200" s="9"/>
      <c r="L200" s="9"/>
      <c r="M200" s="32"/>
    </row>
    <row r="201" spans="8:13" x14ac:dyDescent="0.25">
      <c r="H201" s="9"/>
      <c r="I201" s="9"/>
      <c r="J201" s="9"/>
      <c r="K201" s="9"/>
      <c r="L201" s="9"/>
      <c r="M201" s="32"/>
    </row>
    <row r="202" spans="8:13" x14ac:dyDescent="0.25">
      <c r="H202" s="9"/>
      <c r="I202" s="9"/>
      <c r="J202" s="9"/>
      <c r="K202" s="9"/>
      <c r="L202" s="9"/>
      <c r="M202" s="32"/>
    </row>
    <row r="203" spans="8:13" x14ac:dyDescent="0.25">
      <c r="H203" s="9"/>
      <c r="I203" s="9"/>
      <c r="J203" s="9"/>
      <c r="K203" s="9"/>
      <c r="L203" s="9"/>
      <c r="M203" s="32"/>
    </row>
    <row r="204" spans="8:13" x14ac:dyDescent="0.25">
      <c r="H204" s="9"/>
      <c r="I204" s="9"/>
      <c r="J204" s="9"/>
      <c r="K204" s="9"/>
      <c r="L204" s="9"/>
      <c r="M204" s="32"/>
    </row>
    <row r="205" spans="8:13" x14ac:dyDescent="0.25">
      <c r="H205" s="9"/>
      <c r="I205" s="9"/>
      <c r="J205" s="9"/>
      <c r="K205" s="9"/>
      <c r="L205" s="9"/>
      <c r="M205" s="32"/>
    </row>
    <row r="206" spans="8:13" x14ac:dyDescent="0.25">
      <c r="H206" s="9"/>
      <c r="I206" s="9"/>
      <c r="J206" s="9"/>
      <c r="K206" s="9"/>
      <c r="L206" s="9"/>
      <c r="M206" s="32"/>
    </row>
    <row r="207" spans="8:13" x14ac:dyDescent="0.25">
      <c r="H207" s="9"/>
      <c r="I207" s="9"/>
      <c r="J207" s="9"/>
      <c r="K207" s="9"/>
      <c r="L207" s="9"/>
      <c r="M207" s="32"/>
    </row>
    <row r="208" spans="8:13" x14ac:dyDescent="0.25">
      <c r="H208" s="9"/>
      <c r="I208" s="9"/>
      <c r="J208" s="9"/>
      <c r="K208" s="9"/>
      <c r="L208" s="9"/>
      <c r="M208" s="32"/>
    </row>
    <row r="209" spans="8:13" x14ac:dyDescent="0.25">
      <c r="H209" s="9"/>
      <c r="I209" s="9"/>
      <c r="J209" s="9"/>
      <c r="K209" s="9"/>
      <c r="L209" s="9"/>
      <c r="M209" s="32"/>
    </row>
    <row r="210" spans="8:13" x14ac:dyDescent="0.25">
      <c r="H210" s="9"/>
      <c r="I210" s="9"/>
      <c r="J210" s="9"/>
      <c r="K210" s="9"/>
      <c r="L210" s="9"/>
      <c r="M210" s="32"/>
    </row>
    <row r="211" spans="8:13" x14ac:dyDescent="0.25">
      <c r="H211" s="9"/>
      <c r="I211" s="9"/>
      <c r="J211" s="9"/>
      <c r="K211" s="9"/>
      <c r="L211" s="9"/>
      <c r="M211" s="32"/>
    </row>
    <row r="212" spans="8:13" x14ac:dyDescent="0.25">
      <c r="H212" s="9"/>
      <c r="I212" s="9"/>
      <c r="J212" s="9"/>
      <c r="K212" s="9"/>
      <c r="L212" s="9"/>
      <c r="M212" s="32"/>
    </row>
    <row r="213" spans="8:13" x14ac:dyDescent="0.25">
      <c r="H213" s="9"/>
      <c r="I213" s="9"/>
      <c r="J213" s="9"/>
      <c r="K213" s="9"/>
      <c r="L213" s="9"/>
      <c r="M213" s="32"/>
    </row>
    <row r="214" spans="8:13" x14ac:dyDescent="0.25">
      <c r="H214" s="9"/>
      <c r="I214" s="9"/>
      <c r="J214" s="9"/>
      <c r="K214" s="9"/>
      <c r="L214" s="9"/>
      <c r="M214" s="32"/>
    </row>
    <row r="215" spans="8:13" x14ac:dyDescent="0.25">
      <c r="H215" s="9"/>
      <c r="I215" s="9"/>
      <c r="J215" s="9"/>
      <c r="K215" s="9"/>
      <c r="L215" s="9"/>
      <c r="M215" s="32"/>
    </row>
    <row r="216" spans="8:13" x14ac:dyDescent="0.25">
      <c r="H216" s="9"/>
      <c r="I216" s="9"/>
      <c r="J216" s="9"/>
      <c r="K216" s="9"/>
      <c r="L216" s="9"/>
      <c r="M216" s="32"/>
    </row>
    <row r="217" spans="8:13" x14ac:dyDescent="0.25">
      <c r="H217" s="9"/>
      <c r="I217" s="9"/>
      <c r="J217" s="9"/>
      <c r="K217" s="9"/>
      <c r="L217" s="9"/>
      <c r="M217" s="32"/>
    </row>
    <row r="218" spans="8:13" x14ac:dyDescent="0.25">
      <c r="H218" s="9"/>
      <c r="I218" s="9"/>
      <c r="J218" s="9"/>
      <c r="K218" s="9"/>
      <c r="L218" s="9"/>
      <c r="M218" s="32"/>
    </row>
    <row r="219" spans="8:13" x14ac:dyDescent="0.25">
      <c r="H219" s="9"/>
      <c r="I219" s="9"/>
      <c r="J219" s="9"/>
      <c r="K219" s="9"/>
      <c r="L219" s="9"/>
      <c r="M219" s="32"/>
    </row>
    <row r="220" spans="8:13" x14ac:dyDescent="0.25">
      <c r="H220" s="9"/>
      <c r="I220" s="9"/>
      <c r="J220" s="9"/>
      <c r="K220" s="9"/>
      <c r="L220" s="9"/>
      <c r="M220" s="32"/>
    </row>
    <row r="221" spans="8:13" x14ac:dyDescent="0.25">
      <c r="H221" s="9"/>
      <c r="I221" s="9"/>
      <c r="J221" s="9"/>
      <c r="K221" s="9"/>
      <c r="L221" s="9"/>
      <c r="M221" s="32"/>
    </row>
    <row r="222" spans="8:13" x14ac:dyDescent="0.25">
      <c r="H222" s="9"/>
      <c r="I222" s="9"/>
      <c r="J222" s="9"/>
      <c r="K222" s="9"/>
      <c r="L222" s="9"/>
      <c r="M222" s="32"/>
    </row>
    <row r="223" spans="8:13" x14ac:dyDescent="0.25">
      <c r="H223" s="9"/>
      <c r="I223" s="9"/>
      <c r="J223" s="9"/>
      <c r="K223" s="9"/>
      <c r="L223" s="9"/>
      <c r="M223" s="32"/>
    </row>
    <row r="224" spans="8:13" x14ac:dyDescent="0.25">
      <c r="H224" s="9"/>
      <c r="I224" s="9"/>
      <c r="J224" s="9"/>
      <c r="K224" s="9"/>
      <c r="L224" s="9"/>
      <c r="M224" s="32"/>
    </row>
    <row r="225" spans="8:13" x14ac:dyDescent="0.25">
      <c r="H225" s="9"/>
      <c r="I225" s="9"/>
      <c r="J225" s="9"/>
      <c r="K225" s="9"/>
      <c r="L225" s="9"/>
      <c r="M225" s="32"/>
    </row>
    <row r="226" spans="8:13" x14ac:dyDescent="0.25">
      <c r="H226" s="9"/>
      <c r="I226" s="9"/>
      <c r="J226" s="9"/>
      <c r="K226" s="9"/>
      <c r="L226" s="9"/>
      <c r="M226" s="32"/>
    </row>
    <row r="227" spans="8:13" x14ac:dyDescent="0.25">
      <c r="H227" s="9"/>
      <c r="I227" s="9"/>
      <c r="J227" s="9"/>
      <c r="K227" s="9"/>
      <c r="L227" s="9"/>
      <c r="M227" s="32"/>
    </row>
    <row r="228" spans="8:13" x14ac:dyDescent="0.25">
      <c r="H228" s="9"/>
      <c r="I228" s="9"/>
      <c r="J228" s="9"/>
      <c r="K228" s="9"/>
      <c r="L228" s="9"/>
      <c r="M228" s="32"/>
    </row>
    <row r="229" spans="8:13" x14ac:dyDescent="0.25">
      <c r="H229" s="9"/>
      <c r="I229" s="9"/>
      <c r="J229" s="9"/>
      <c r="K229" s="9"/>
      <c r="L229" s="9"/>
      <c r="M229" s="32"/>
    </row>
    <row r="230" spans="8:13" x14ac:dyDescent="0.25">
      <c r="H230" s="9"/>
      <c r="I230" s="9"/>
      <c r="J230" s="9"/>
      <c r="K230" s="9"/>
      <c r="L230" s="9"/>
      <c r="M230" s="32"/>
    </row>
    <row r="231" spans="8:13" x14ac:dyDescent="0.25">
      <c r="H231" s="9"/>
      <c r="I231" s="9"/>
      <c r="J231" s="9"/>
      <c r="K231" s="9"/>
      <c r="L231" s="9"/>
      <c r="M231" s="32"/>
    </row>
    <row r="232" spans="8:13" x14ac:dyDescent="0.25">
      <c r="H232" s="9"/>
      <c r="I232" s="9"/>
      <c r="J232" s="9"/>
      <c r="K232" s="9"/>
      <c r="L232" s="9"/>
      <c r="M232" s="32"/>
    </row>
    <row r="233" spans="8:13" x14ac:dyDescent="0.25">
      <c r="H233" s="9"/>
      <c r="I233" s="9"/>
      <c r="J233" s="9"/>
      <c r="K233" s="9"/>
      <c r="L233" s="9"/>
      <c r="M233" s="32"/>
    </row>
    <row r="234" spans="8:13" x14ac:dyDescent="0.25">
      <c r="H234" s="9"/>
      <c r="I234" s="9"/>
      <c r="J234" s="9"/>
      <c r="K234" s="9"/>
      <c r="L234" s="9"/>
      <c r="M234" s="32"/>
    </row>
    <row r="235" spans="8:13" x14ac:dyDescent="0.25">
      <c r="H235" s="9"/>
      <c r="I235" s="9"/>
      <c r="J235" s="9"/>
      <c r="K235" s="9"/>
      <c r="L235" s="9"/>
      <c r="M235" s="32"/>
    </row>
    <row r="236" spans="8:13" x14ac:dyDescent="0.25">
      <c r="H236" s="9"/>
      <c r="I236" s="9"/>
      <c r="J236" s="9"/>
      <c r="K236" s="9"/>
      <c r="L236" s="9"/>
      <c r="M236" s="32"/>
    </row>
    <row r="237" spans="8:13" x14ac:dyDescent="0.25">
      <c r="H237" s="9"/>
      <c r="I237" s="9"/>
      <c r="J237" s="9"/>
      <c r="K237" s="9"/>
      <c r="L237" s="9"/>
      <c r="M237" s="32"/>
    </row>
    <row r="238" spans="8:13" x14ac:dyDescent="0.25">
      <c r="H238" s="9"/>
      <c r="I238" s="9"/>
      <c r="J238" s="9"/>
      <c r="K238" s="9"/>
      <c r="L238" s="9"/>
      <c r="M238" s="32"/>
    </row>
    <row r="239" spans="8:13" x14ac:dyDescent="0.25">
      <c r="H239" s="9"/>
      <c r="I239" s="9"/>
      <c r="J239" s="9"/>
      <c r="K239" s="9"/>
      <c r="L239" s="9"/>
      <c r="M239" s="32"/>
    </row>
    <row r="240" spans="8:13" x14ac:dyDescent="0.25">
      <c r="H240" s="9"/>
      <c r="I240" s="9"/>
      <c r="J240" s="9"/>
      <c r="K240" s="9"/>
      <c r="L240" s="9"/>
      <c r="M240" s="32"/>
    </row>
    <row r="241" spans="8:13" x14ac:dyDescent="0.25">
      <c r="H241" s="9"/>
      <c r="I241" s="9"/>
      <c r="J241" s="9"/>
      <c r="K241" s="9"/>
      <c r="L241" s="9"/>
      <c r="M241" s="32"/>
    </row>
    <row r="242" spans="8:13" x14ac:dyDescent="0.25">
      <c r="H242" s="9"/>
      <c r="I242" s="9"/>
      <c r="J242" s="9"/>
      <c r="K242" s="9"/>
      <c r="L242" s="9"/>
      <c r="M242" s="32"/>
    </row>
    <row r="243" spans="8:13" x14ac:dyDescent="0.25">
      <c r="H243" s="9"/>
      <c r="I243" s="9"/>
      <c r="J243" s="9"/>
      <c r="K243" s="9"/>
      <c r="L243" s="9"/>
      <c r="M243" s="32"/>
    </row>
    <row r="244" spans="8:13" x14ac:dyDescent="0.25">
      <c r="H244" s="9"/>
      <c r="I244" s="9"/>
      <c r="J244" s="9"/>
      <c r="K244" s="9"/>
      <c r="L244" s="9"/>
      <c r="M244" s="32"/>
    </row>
    <row r="245" spans="8:13" x14ac:dyDescent="0.25">
      <c r="H245" s="9"/>
      <c r="I245" s="9"/>
      <c r="J245" s="9"/>
      <c r="K245" s="9"/>
      <c r="L245" s="9"/>
      <c r="M245" s="32"/>
    </row>
    <row r="246" spans="8:13" x14ac:dyDescent="0.25">
      <c r="H246" s="9"/>
      <c r="I246" s="9"/>
      <c r="J246" s="9"/>
      <c r="K246" s="9"/>
      <c r="L246" s="9"/>
      <c r="M246" s="32"/>
    </row>
    <row r="247" spans="8:13" x14ac:dyDescent="0.25">
      <c r="H247" s="9"/>
      <c r="I247" s="9"/>
      <c r="J247" s="9"/>
      <c r="K247" s="9"/>
      <c r="L247" s="9"/>
      <c r="M247" s="32"/>
    </row>
    <row r="248" spans="8:13" x14ac:dyDescent="0.25">
      <c r="H248" s="9"/>
      <c r="I248" s="9"/>
      <c r="J248" s="9"/>
      <c r="K248" s="9"/>
      <c r="L248" s="9"/>
      <c r="M248" s="32"/>
    </row>
    <row r="249" spans="8:13" x14ac:dyDescent="0.25">
      <c r="H249" s="9"/>
      <c r="I249" s="9"/>
      <c r="J249" s="9"/>
      <c r="K249" s="9"/>
      <c r="L249" s="9"/>
      <c r="M249" s="32"/>
    </row>
    <row r="250" spans="8:13" x14ac:dyDescent="0.25">
      <c r="H250" s="9"/>
      <c r="I250" s="9"/>
      <c r="J250" s="9"/>
      <c r="K250" s="9"/>
      <c r="L250" s="9"/>
      <c r="M250" s="32"/>
    </row>
    <row r="251" spans="8:13" x14ac:dyDescent="0.25">
      <c r="H251" s="9"/>
      <c r="I251" s="9"/>
      <c r="J251" s="9"/>
      <c r="K251" s="9"/>
      <c r="L251" s="9"/>
      <c r="M251" s="32"/>
    </row>
    <row r="252" spans="8:13" x14ac:dyDescent="0.25">
      <c r="H252" s="9"/>
      <c r="I252" s="9"/>
      <c r="J252" s="9"/>
      <c r="K252" s="9"/>
      <c r="L252" s="9"/>
      <c r="M252" s="32"/>
    </row>
    <row r="253" spans="8:13" x14ac:dyDescent="0.25">
      <c r="H253" s="9"/>
      <c r="I253" s="9"/>
      <c r="J253" s="9"/>
      <c r="K253" s="9"/>
      <c r="L253" s="9"/>
      <c r="M253" s="32"/>
    </row>
    <row r="254" spans="8:13" x14ac:dyDescent="0.25">
      <c r="H254" s="9"/>
      <c r="I254" s="9"/>
      <c r="J254" s="9"/>
      <c r="K254" s="9"/>
      <c r="L254" s="9"/>
      <c r="M254" s="32"/>
    </row>
    <row r="255" spans="8:13" x14ac:dyDescent="0.25">
      <c r="H255" s="9"/>
      <c r="I255" s="9"/>
      <c r="J255" s="9"/>
      <c r="K255" s="9"/>
      <c r="L255" s="9"/>
      <c r="M255" s="32"/>
    </row>
    <row r="256" spans="8:13" x14ac:dyDescent="0.25">
      <c r="H256" s="9"/>
      <c r="I256" s="9"/>
      <c r="J256" s="9"/>
      <c r="K256" s="9"/>
      <c r="L256" s="9"/>
      <c r="M256" s="32"/>
    </row>
    <row r="257" spans="8:13" x14ac:dyDescent="0.25">
      <c r="H257" s="9"/>
      <c r="I257" s="9"/>
      <c r="J257" s="9"/>
      <c r="K257" s="9"/>
      <c r="L257" s="9"/>
      <c r="M257" s="32"/>
    </row>
    <row r="258" spans="8:13" x14ac:dyDescent="0.25">
      <c r="H258" s="9"/>
      <c r="I258" s="9"/>
      <c r="J258" s="9"/>
      <c r="K258" s="9"/>
      <c r="L258" s="9"/>
      <c r="M258" s="32"/>
    </row>
    <row r="259" spans="8:13" x14ac:dyDescent="0.25">
      <c r="H259" s="9"/>
      <c r="I259" s="9"/>
      <c r="J259" s="9"/>
      <c r="K259" s="9"/>
      <c r="L259" s="9"/>
      <c r="M259" s="32"/>
    </row>
    <row r="260" spans="8:13" x14ac:dyDescent="0.25">
      <c r="H260" s="9"/>
      <c r="I260" s="9"/>
      <c r="J260" s="9"/>
      <c r="K260" s="9"/>
      <c r="L260" s="9"/>
      <c r="M260" s="32"/>
    </row>
    <row r="261" spans="8:13" x14ac:dyDescent="0.25">
      <c r="H261" s="9"/>
      <c r="I261" s="9"/>
      <c r="J261" s="9"/>
      <c r="K261" s="9"/>
      <c r="L261" s="9"/>
      <c r="M261" s="32"/>
    </row>
    <row r="262" spans="8:13" x14ac:dyDescent="0.25">
      <c r="H262" s="9"/>
      <c r="I262" s="9"/>
      <c r="J262" s="9"/>
      <c r="K262" s="9"/>
      <c r="L262" s="9"/>
      <c r="M262" s="32"/>
    </row>
    <row r="263" spans="8:13" x14ac:dyDescent="0.25">
      <c r="H263" s="9"/>
      <c r="I263" s="9"/>
      <c r="J263" s="9"/>
      <c r="K263" s="9"/>
      <c r="L263" s="9"/>
      <c r="M263" s="32"/>
    </row>
    <row r="264" spans="8:13" x14ac:dyDescent="0.25">
      <c r="H264" s="9"/>
      <c r="I264" s="9"/>
      <c r="J264" s="9"/>
      <c r="K264" s="9"/>
      <c r="L264" s="9"/>
      <c r="M264" s="32"/>
    </row>
    <row r="265" spans="8:13" x14ac:dyDescent="0.25">
      <c r="H265" s="9"/>
      <c r="I265" s="9"/>
      <c r="J265" s="9"/>
      <c r="K265" s="9"/>
      <c r="L265" s="9"/>
      <c r="M265" s="32"/>
    </row>
    <row r="266" spans="8:13" x14ac:dyDescent="0.25">
      <c r="H266" s="9"/>
      <c r="I266" s="9"/>
      <c r="J266" s="9"/>
      <c r="K266" s="9"/>
      <c r="L266" s="9"/>
      <c r="M266" s="32"/>
    </row>
    <row r="267" spans="8:13" x14ac:dyDescent="0.25">
      <c r="H267" s="9"/>
      <c r="I267" s="9"/>
      <c r="J267" s="9"/>
      <c r="K267" s="9"/>
      <c r="L267" s="9"/>
      <c r="M267" s="32"/>
    </row>
    <row r="268" spans="8:13" x14ac:dyDescent="0.25">
      <c r="H268" s="9"/>
      <c r="I268" s="9"/>
      <c r="J268" s="9"/>
      <c r="K268" s="9"/>
      <c r="L268" s="9"/>
      <c r="M268" s="32"/>
    </row>
    <row r="269" spans="8:13" x14ac:dyDescent="0.25">
      <c r="H269" s="9"/>
      <c r="I269" s="9"/>
      <c r="J269" s="9"/>
      <c r="K269" s="9"/>
      <c r="L269" s="9"/>
      <c r="M269" s="32"/>
    </row>
    <row r="270" spans="8:13" x14ac:dyDescent="0.25">
      <c r="H270" s="9"/>
      <c r="I270" s="9"/>
      <c r="J270" s="9"/>
      <c r="K270" s="9"/>
      <c r="L270" s="9"/>
      <c r="M270" s="32"/>
    </row>
    <row r="271" spans="8:13" x14ac:dyDescent="0.25">
      <c r="H271" s="9"/>
      <c r="I271" s="9"/>
      <c r="J271" s="9"/>
      <c r="K271" s="9"/>
      <c r="L271" s="9"/>
      <c r="M271" s="32"/>
    </row>
    <row r="272" spans="8:13" x14ac:dyDescent="0.25">
      <c r="H272" s="9"/>
      <c r="I272" s="9"/>
      <c r="J272" s="9"/>
      <c r="K272" s="9"/>
      <c r="L272" s="9"/>
      <c r="M272" s="32"/>
    </row>
    <row r="273" spans="8:13" x14ac:dyDescent="0.25">
      <c r="H273" s="9"/>
      <c r="I273" s="9"/>
      <c r="J273" s="9"/>
      <c r="K273" s="9"/>
      <c r="L273" s="9"/>
      <c r="M273" s="32"/>
    </row>
    <row r="274" spans="8:13" x14ac:dyDescent="0.25">
      <c r="H274" s="9"/>
      <c r="I274" s="9"/>
      <c r="J274" s="9"/>
      <c r="K274" s="9"/>
      <c r="L274" s="9"/>
      <c r="M274" s="32"/>
    </row>
    <row r="275" spans="8:13" x14ac:dyDescent="0.25">
      <c r="H275" s="9"/>
      <c r="I275" s="9"/>
      <c r="J275" s="9"/>
      <c r="K275" s="9"/>
      <c r="L275" s="9"/>
      <c r="M275" s="32"/>
    </row>
    <row r="276" spans="8:13" x14ac:dyDescent="0.25">
      <c r="H276" s="9"/>
      <c r="I276" s="9"/>
      <c r="J276" s="9"/>
      <c r="K276" s="9"/>
      <c r="L276" s="9"/>
      <c r="M276" s="32"/>
    </row>
    <row r="277" spans="8:13" x14ac:dyDescent="0.25">
      <c r="H277" s="9"/>
      <c r="I277" s="9"/>
      <c r="J277" s="9"/>
      <c r="K277" s="9"/>
      <c r="L277" s="9"/>
      <c r="M277" s="32"/>
    </row>
    <row r="278" spans="8:13" x14ac:dyDescent="0.25">
      <c r="H278" s="9"/>
      <c r="I278" s="9"/>
      <c r="J278" s="9"/>
      <c r="K278" s="9"/>
      <c r="L278" s="9"/>
      <c r="M278" s="32"/>
    </row>
    <row r="279" spans="8:13" x14ac:dyDescent="0.25">
      <c r="H279" s="9"/>
      <c r="I279" s="9"/>
      <c r="J279" s="9"/>
      <c r="K279" s="9"/>
      <c r="L279" s="9"/>
      <c r="M279" s="32"/>
    </row>
    <row r="280" spans="8:13" x14ac:dyDescent="0.25">
      <c r="H280" s="9"/>
      <c r="I280" s="9"/>
      <c r="J280" s="9"/>
      <c r="K280" s="9"/>
      <c r="L280" s="9"/>
      <c r="M280" s="32"/>
    </row>
    <row r="281" spans="8:13" x14ac:dyDescent="0.25">
      <c r="H281" s="9"/>
      <c r="I281" s="9"/>
      <c r="J281" s="9"/>
      <c r="K281" s="9"/>
      <c r="L281" s="9"/>
      <c r="M281" s="32"/>
    </row>
    <row r="282" spans="8:13" x14ac:dyDescent="0.25">
      <c r="H282" s="9"/>
      <c r="I282" s="9"/>
      <c r="J282" s="9"/>
      <c r="K282" s="9"/>
      <c r="L282" s="9"/>
      <c r="M282" s="32"/>
    </row>
    <row r="283" spans="8:13" x14ac:dyDescent="0.25">
      <c r="H283" s="9"/>
      <c r="I283" s="9"/>
      <c r="J283" s="9"/>
      <c r="K283" s="9"/>
      <c r="L283" s="9"/>
      <c r="M283" s="32"/>
    </row>
    <row r="284" spans="8:13" x14ac:dyDescent="0.25">
      <c r="H284" s="9"/>
      <c r="I284" s="9"/>
      <c r="J284" s="9"/>
      <c r="K284" s="9"/>
      <c r="L284" s="9"/>
      <c r="M284" s="32"/>
    </row>
    <row r="285" spans="8:13" x14ac:dyDescent="0.25">
      <c r="H285" s="9"/>
      <c r="I285" s="9"/>
      <c r="J285" s="9"/>
      <c r="K285" s="9"/>
      <c r="L285" s="9"/>
      <c r="M285" s="32"/>
    </row>
    <row r="286" spans="8:13" x14ac:dyDescent="0.25">
      <c r="H286" s="9"/>
      <c r="I286" s="9"/>
      <c r="J286" s="9"/>
      <c r="K286" s="9"/>
      <c r="L286" s="9"/>
      <c r="M286" s="32"/>
    </row>
    <row r="287" spans="8:13" x14ac:dyDescent="0.25">
      <c r="H287" s="9"/>
      <c r="I287" s="9"/>
      <c r="J287" s="9"/>
      <c r="K287" s="9"/>
      <c r="L287" s="9"/>
      <c r="M287" s="32"/>
    </row>
    <row r="288" spans="8:13" x14ac:dyDescent="0.25">
      <c r="H288" s="9"/>
      <c r="I288" s="9"/>
      <c r="J288" s="9"/>
      <c r="K288" s="9"/>
      <c r="L288" s="9"/>
      <c r="M288" s="32"/>
    </row>
    <row r="289" spans="8:13" x14ac:dyDescent="0.25">
      <c r="H289" s="9"/>
      <c r="I289" s="9"/>
      <c r="J289" s="9"/>
      <c r="K289" s="9"/>
      <c r="L289" s="9"/>
      <c r="M289" s="32"/>
    </row>
    <row r="290" spans="8:13" x14ac:dyDescent="0.25">
      <c r="H290" s="9"/>
      <c r="I290" s="9"/>
      <c r="J290" s="9"/>
      <c r="K290" s="9"/>
      <c r="L290" s="9"/>
      <c r="M290" s="32"/>
    </row>
    <row r="291" spans="8:13" x14ac:dyDescent="0.25">
      <c r="H291" s="9"/>
      <c r="I291" s="9"/>
      <c r="J291" s="9"/>
      <c r="K291" s="9"/>
      <c r="L291" s="9"/>
      <c r="M291" s="32"/>
    </row>
    <row r="292" spans="8:13" x14ac:dyDescent="0.25">
      <c r="H292" s="9"/>
      <c r="I292" s="9"/>
      <c r="J292" s="9"/>
      <c r="K292" s="9"/>
      <c r="L292" s="9"/>
      <c r="M292" s="32"/>
    </row>
    <row r="293" spans="8:13" x14ac:dyDescent="0.25">
      <c r="H293" s="9"/>
      <c r="I293" s="9"/>
      <c r="J293" s="9"/>
      <c r="K293" s="9"/>
      <c r="L293" s="9"/>
      <c r="M293" s="32"/>
    </row>
    <row r="294" spans="8:13" x14ac:dyDescent="0.25">
      <c r="H294" s="9"/>
      <c r="I294" s="9"/>
      <c r="J294" s="9"/>
      <c r="K294" s="9"/>
      <c r="L294" s="9"/>
      <c r="M294" s="32"/>
    </row>
    <row r="295" spans="8:13" x14ac:dyDescent="0.25">
      <c r="H295" s="9"/>
      <c r="I295" s="9"/>
      <c r="J295" s="9"/>
      <c r="K295" s="9"/>
      <c r="L295" s="9"/>
      <c r="M295" s="32"/>
    </row>
    <row r="296" spans="8:13" x14ac:dyDescent="0.25">
      <c r="H296" s="9"/>
      <c r="I296" s="9"/>
      <c r="J296" s="9"/>
      <c r="K296" s="9"/>
      <c r="L296" s="9"/>
      <c r="M296" s="32"/>
    </row>
    <row r="297" spans="8:13" x14ac:dyDescent="0.25">
      <c r="H297" s="9"/>
      <c r="I297" s="9"/>
      <c r="J297" s="9"/>
      <c r="K297" s="9"/>
      <c r="L297" s="9"/>
      <c r="M297" s="32"/>
    </row>
    <row r="298" spans="8:13" x14ac:dyDescent="0.25">
      <c r="H298" s="9"/>
      <c r="I298" s="9"/>
      <c r="J298" s="9"/>
      <c r="K298" s="9"/>
      <c r="L298" s="9"/>
      <c r="M298" s="32"/>
    </row>
    <row r="299" spans="8:13" x14ac:dyDescent="0.25">
      <c r="H299" s="9"/>
      <c r="I299" s="9"/>
      <c r="J299" s="9"/>
      <c r="K299" s="9"/>
      <c r="L299" s="9"/>
      <c r="M299" s="32"/>
    </row>
    <row r="300" spans="8:13" x14ac:dyDescent="0.25">
      <c r="H300" s="9"/>
      <c r="I300" s="9"/>
      <c r="J300" s="9"/>
      <c r="K300" s="9"/>
      <c r="L300" s="9"/>
      <c r="M300" s="32"/>
    </row>
    <row r="301" spans="8:13" x14ac:dyDescent="0.25">
      <c r="H301" s="9"/>
      <c r="I301" s="9"/>
      <c r="J301" s="9"/>
      <c r="K301" s="9"/>
      <c r="L301" s="9"/>
      <c r="M301" s="32"/>
    </row>
    <row r="302" spans="8:13" x14ac:dyDescent="0.25">
      <c r="H302" s="9"/>
      <c r="I302" s="9"/>
      <c r="J302" s="9"/>
      <c r="K302" s="9"/>
      <c r="L302" s="9"/>
      <c r="M302" s="32"/>
    </row>
    <row r="303" spans="8:13" x14ac:dyDescent="0.25">
      <c r="H303" s="9"/>
      <c r="I303" s="9"/>
      <c r="J303" s="9"/>
      <c r="K303" s="9"/>
      <c r="L303" s="9"/>
      <c r="M303" s="32"/>
    </row>
    <row r="304" spans="8:13" x14ac:dyDescent="0.25">
      <c r="H304" s="9"/>
      <c r="I304" s="9"/>
      <c r="J304" s="9"/>
      <c r="K304" s="9"/>
      <c r="L304" s="9"/>
      <c r="M304" s="32"/>
    </row>
    <row r="305" spans="8:13" x14ac:dyDescent="0.25">
      <c r="H305" s="9"/>
      <c r="I305" s="9"/>
      <c r="J305" s="9"/>
      <c r="K305" s="9"/>
      <c r="L305" s="9"/>
      <c r="M305" s="32"/>
    </row>
    <row r="306" spans="8:13" x14ac:dyDescent="0.25">
      <c r="H306" s="9"/>
      <c r="I306" s="9"/>
      <c r="J306" s="9"/>
      <c r="K306" s="9"/>
      <c r="L306" s="9"/>
      <c r="M306" s="32"/>
    </row>
    <row r="307" spans="8:13" x14ac:dyDescent="0.25">
      <c r="H307" s="9"/>
      <c r="I307" s="9"/>
      <c r="J307" s="9"/>
      <c r="K307" s="9"/>
      <c r="L307" s="9"/>
      <c r="M307" s="32"/>
    </row>
    <row r="308" spans="8:13" x14ac:dyDescent="0.25">
      <c r="H308" s="9"/>
      <c r="I308" s="9"/>
      <c r="J308" s="9"/>
      <c r="K308" s="9"/>
      <c r="L308" s="9"/>
      <c r="M308" s="32"/>
    </row>
    <row r="309" spans="8:13" x14ac:dyDescent="0.25">
      <c r="H309" s="9"/>
      <c r="I309" s="9"/>
      <c r="J309" s="9"/>
      <c r="K309" s="9"/>
      <c r="L309" s="9"/>
      <c r="M309" s="32"/>
    </row>
    <row r="310" spans="8:13" x14ac:dyDescent="0.25">
      <c r="H310" s="9"/>
      <c r="I310" s="9"/>
      <c r="J310" s="9"/>
      <c r="K310" s="9"/>
      <c r="L310" s="9"/>
      <c r="M310" s="32"/>
    </row>
    <row r="311" spans="8:13" x14ac:dyDescent="0.25">
      <c r="H311" s="9"/>
      <c r="I311" s="9"/>
      <c r="J311" s="9"/>
      <c r="K311" s="9"/>
      <c r="L311" s="9"/>
      <c r="M311" s="32"/>
    </row>
    <row r="312" spans="8:13" x14ac:dyDescent="0.25">
      <c r="H312" s="9"/>
      <c r="I312" s="9"/>
      <c r="J312" s="9"/>
      <c r="K312" s="9"/>
      <c r="L312" s="9"/>
      <c r="M312" s="32"/>
    </row>
    <row r="313" spans="8:13" x14ac:dyDescent="0.25">
      <c r="H313" s="9"/>
      <c r="I313" s="9"/>
      <c r="J313" s="9"/>
      <c r="K313" s="9"/>
      <c r="L313" s="9"/>
      <c r="M313" s="32"/>
    </row>
    <row r="314" spans="8:13" x14ac:dyDescent="0.25">
      <c r="H314" s="9"/>
      <c r="I314" s="9"/>
      <c r="J314" s="9"/>
      <c r="K314" s="9"/>
      <c r="L314" s="9"/>
      <c r="M314" s="32"/>
    </row>
    <row r="315" spans="8:13" x14ac:dyDescent="0.25">
      <c r="H315" s="9"/>
      <c r="I315" s="9"/>
      <c r="J315" s="9"/>
      <c r="K315" s="9"/>
      <c r="L315" s="9"/>
      <c r="M315" s="32"/>
    </row>
    <row r="316" spans="8:13" x14ac:dyDescent="0.25">
      <c r="H316" s="9"/>
      <c r="I316" s="9"/>
      <c r="J316" s="9"/>
      <c r="K316" s="9"/>
      <c r="L316" s="9"/>
      <c r="M316" s="32"/>
    </row>
    <row r="317" spans="8:13" x14ac:dyDescent="0.25">
      <c r="H317" s="9"/>
      <c r="I317" s="9"/>
      <c r="J317" s="9"/>
      <c r="K317" s="9"/>
      <c r="L317" s="9"/>
      <c r="M317" s="32"/>
    </row>
    <row r="318" spans="8:13" x14ac:dyDescent="0.25">
      <c r="H318" s="9"/>
      <c r="I318" s="9"/>
      <c r="J318" s="9"/>
      <c r="K318" s="9"/>
      <c r="L318" s="9"/>
      <c r="M318" s="32"/>
    </row>
    <row r="319" spans="8:13" x14ac:dyDescent="0.25">
      <c r="H319" s="9"/>
      <c r="I319" s="9"/>
      <c r="J319" s="9"/>
      <c r="K319" s="9"/>
      <c r="L319" s="9"/>
      <c r="M319" s="32"/>
    </row>
    <row r="320" spans="8:13" x14ac:dyDescent="0.25">
      <c r="H320" s="9"/>
      <c r="I320" s="9"/>
      <c r="J320" s="9"/>
      <c r="K320" s="9"/>
      <c r="L320" s="9"/>
      <c r="M320" s="32"/>
    </row>
    <row r="321" spans="8:13" x14ac:dyDescent="0.25">
      <c r="H321" s="9"/>
      <c r="I321" s="9"/>
      <c r="J321" s="9"/>
      <c r="K321" s="9"/>
      <c r="L321" s="9"/>
      <c r="M321" s="32"/>
    </row>
    <row r="322" spans="8:13" x14ac:dyDescent="0.25">
      <c r="H322" s="9"/>
      <c r="I322" s="9"/>
      <c r="J322" s="9"/>
      <c r="K322" s="9"/>
      <c r="L322" s="9"/>
      <c r="M322" s="32"/>
    </row>
    <row r="323" spans="8:13" x14ac:dyDescent="0.25">
      <c r="H323" s="9"/>
      <c r="I323" s="9"/>
      <c r="J323" s="9"/>
      <c r="K323" s="9"/>
      <c r="L323" s="9"/>
      <c r="M323" s="32"/>
    </row>
    <row r="324" spans="8:13" x14ac:dyDescent="0.25">
      <c r="H324" s="9"/>
      <c r="I324" s="9"/>
      <c r="J324" s="9"/>
      <c r="K324" s="9"/>
      <c r="L324" s="9"/>
      <c r="M324" s="32"/>
    </row>
    <row r="325" spans="8:13" x14ac:dyDescent="0.25">
      <c r="H325" s="9"/>
      <c r="I325" s="9"/>
      <c r="J325" s="9"/>
      <c r="K325" s="9"/>
      <c r="L325" s="9"/>
      <c r="M325" s="32"/>
    </row>
    <row r="326" spans="8:13" x14ac:dyDescent="0.25">
      <c r="H326" s="9"/>
      <c r="I326" s="9"/>
      <c r="J326" s="9"/>
      <c r="K326" s="9"/>
      <c r="L326" s="9"/>
      <c r="M326" s="32"/>
    </row>
    <row r="327" spans="8:13" x14ac:dyDescent="0.25">
      <c r="H327" s="9"/>
      <c r="I327" s="9"/>
      <c r="J327" s="9"/>
      <c r="K327" s="9"/>
      <c r="L327" s="9"/>
      <c r="M327" s="32"/>
    </row>
    <row r="328" spans="8:13" x14ac:dyDescent="0.25">
      <c r="H328" s="9"/>
      <c r="I328" s="9"/>
      <c r="J328" s="9"/>
      <c r="K328" s="9"/>
      <c r="L328" s="9"/>
      <c r="M328" s="32"/>
    </row>
    <row r="329" spans="8:13" x14ac:dyDescent="0.25">
      <c r="H329" s="9"/>
      <c r="I329" s="9"/>
      <c r="J329" s="9"/>
      <c r="K329" s="9"/>
      <c r="L329" s="9"/>
      <c r="M329" s="32"/>
    </row>
    <row r="330" spans="8:13" x14ac:dyDescent="0.25">
      <c r="H330" s="9"/>
      <c r="I330" s="9"/>
      <c r="J330" s="9"/>
      <c r="K330" s="9"/>
      <c r="L330" s="9"/>
      <c r="M330" s="32"/>
    </row>
    <row r="331" spans="8:13" x14ac:dyDescent="0.25">
      <c r="H331" s="9"/>
      <c r="I331" s="9"/>
      <c r="J331" s="9"/>
      <c r="K331" s="9"/>
      <c r="L331" s="9"/>
      <c r="M331" s="32"/>
    </row>
    <row r="332" spans="8:13" x14ac:dyDescent="0.25">
      <c r="H332" s="9"/>
      <c r="I332" s="9"/>
      <c r="J332" s="9"/>
      <c r="K332" s="9"/>
      <c r="L332" s="9"/>
      <c r="M332" s="32"/>
    </row>
    <row r="333" spans="8:13" x14ac:dyDescent="0.25">
      <c r="H333" s="9"/>
      <c r="I333" s="9"/>
      <c r="J333" s="9"/>
      <c r="K333" s="9"/>
      <c r="L333" s="9"/>
      <c r="M333" s="32"/>
    </row>
    <row r="334" spans="8:13" x14ac:dyDescent="0.25">
      <c r="H334" s="9"/>
      <c r="I334" s="9"/>
      <c r="J334" s="9"/>
      <c r="K334" s="9"/>
      <c r="L334" s="9"/>
      <c r="M334" s="32"/>
    </row>
    <row r="335" spans="8:13" x14ac:dyDescent="0.25">
      <c r="H335" s="9"/>
      <c r="I335" s="9"/>
      <c r="J335" s="9"/>
      <c r="K335" s="9"/>
      <c r="L335" s="9"/>
      <c r="M335" s="32"/>
    </row>
    <row r="336" spans="8:13" x14ac:dyDescent="0.25">
      <c r="H336" s="9"/>
      <c r="I336" s="9"/>
      <c r="J336" s="9"/>
      <c r="K336" s="9"/>
      <c r="L336" s="9"/>
      <c r="M336" s="32"/>
    </row>
    <row r="337" spans="8:13" x14ac:dyDescent="0.25">
      <c r="H337" s="9"/>
      <c r="I337" s="9"/>
      <c r="J337" s="9"/>
      <c r="K337" s="9"/>
      <c r="L337" s="9"/>
      <c r="M337" s="32"/>
    </row>
    <row r="338" spans="8:13" x14ac:dyDescent="0.25">
      <c r="H338" s="9"/>
      <c r="I338" s="9"/>
      <c r="J338" s="9"/>
      <c r="K338" s="9"/>
      <c r="L338" s="9"/>
      <c r="M338" s="32"/>
    </row>
    <row r="339" spans="8:13" x14ac:dyDescent="0.25">
      <c r="H339" s="9"/>
      <c r="I339" s="9"/>
      <c r="J339" s="9"/>
      <c r="K339" s="9"/>
      <c r="L339" s="9"/>
      <c r="M339" s="32"/>
    </row>
    <row r="340" spans="8:13" x14ac:dyDescent="0.25">
      <c r="H340" s="9"/>
      <c r="I340" s="9"/>
      <c r="J340" s="9"/>
      <c r="K340" s="9"/>
      <c r="L340" s="9"/>
      <c r="M340" s="32"/>
    </row>
    <row r="341" spans="8:13" x14ac:dyDescent="0.25">
      <c r="H341" s="9"/>
      <c r="I341" s="9"/>
      <c r="J341" s="9"/>
      <c r="K341" s="9"/>
      <c r="L341" s="9"/>
      <c r="M341" s="32"/>
    </row>
    <row r="342" spans="8:13" x14ac:dyDescent="0.25">
      <c r="H342" s="9"/>
      <c r="I342" s="9"/>
      <c r="J342" s="9"/>
      <c r="K342" s="9"/>
      <c r="L342" s="9"/>
      <c r="M342" s="32"/>
    </row>
    <row r="343" spans="8:13" x14ac:dyDescent="0.25">
      <c r="H343" s="9"/>
      <c r="I343" s="9"/>
      <c r="J343" s="9"/>
      <c r="K343" s="9"/>
      <c r="L343" s="9"/>
      <c r="M343" s="32"/>
    </row>
    <row r="344" spans="8:13" x14ac:dyDescent="0.25">
      <c r="H344" s="9"/>
      <c r="I344" s="9"/>
      <c r="J344" s="9"/>
      <c r="K344" s="9"/>
      <c r="L344" s="9"/>
      <c r="M344" s="32"/>
    </row>
    <row r="345" spans="8:13" x14ac:dyDescent="0.25">
      <c r="H345" s="9"/>
      <c r="I345" s="9"/>
      <c r="J345" s="9"/>
      <c r="K345" s="9"/>
      <c r="L345" s="9"/>
      <c r="M345" s="32"/>
    </row>
    <row r="346" spans="8:13" x14ac:dyDescent="0.25">
      <c r="H346" s="9"/>
      <c r="I346" s="9"/>
      <c r="J346" s="9"/>
      <c r="K346" s="9"/>
      <c r="L346" s="9"/>
      <c r="M346" s="32"/>
    </row>
    <row r="347" spans="8:13" x14ac:dyDescent="0.25">
      <c r="H347" s="9"/>
      <c r="I347" s="9"/>
      <c r="J347" s="9"/>
      <c r="K347" s="9"/>
      <c r="L347" s="9"/>
      <c r="M347" s="32"/>
    </row>
    <row r="348" spans="8:13" x14ac:dyDescent="0.25">
      <c r="H348" s="9"/>
      <c r="I348" s="9"/>
      <c r="J348" s="9"/>
      <c r="K348" s="9"/>
      <c r="L348" s="9"/>
      <c r="M348" s="32"/>
    </row>
    <row r="349" spans="8:13" x14ac:dyDescent="0.25">
      <c r="H349" s="9"/>
      <c r="I349" s="9"/>
      <c r="J349" s="9"/>
      <c r="K349" s="9"/>
      <c r="L349" s="9"/>
      <c r="M349" s="32"/>
    </row>
    <row r="350" spans="8:13" x14ac:dyDescent="0.25">
      <c r="H350" s="9"/>
      <c r="I350" s="9"/>
      <c r="J350" s="9"/>
      <c r="K350" s="9"/>
      <c r="L350" s="9"/>
      <c r="M350" s="32"/>
    </row>
    <row r="351" spans="8:13" x14ac:dyDescent="0.25">
      <c r="H351" s="9"/>
      <c r="I351" s="9"/>
      <c r="J351" s="9"/>
      <c r="K351" s="9"/>
      <c r="L351" s="9"/>
      <c r="M351" s="32"/>
    </row>
    <row r="352" spans="8:13" x14ac:dyDescent="0.25">
      <c r="H352" s="9"/>
      <c r="I352" s="9"/>
      <c r="J352" s="9"/>
      <c r="K352" s="9"/>
      <c r="L352" s="9"/>
      <c r="M352" s="32"/>
    </row>
    <row r="353" spans="8:13" x14ac:dyDescent="0.25">
      <c r="H353" s="9"/>
      <c r="I353" s="9"/>
      <c r="J353" s="9"/>
      <c r="K353" s="9"/>
      <c r="L353" s="9"/>
      <c r="M353" s="32"/>
    </row>
    <row r="354" spans="8:13" x14ac:dyDescent="0.25">
      <c r="H354" s="9"/>
      <c r="I354" s="9"/>
      <c r="J354" s="9"/>
      <c r="K354" s="9"/>
      <c r="L354" s="9"/>
      <c r="M354" s="32"/>
    </row>
    <row r="355" spans="8:13" x14ac:dyDescent="0.25">
      <c r="H355" s="9"/>
      <c r="I355" s="9"/>
      <c r="J355" s="9"/>
      <c r="K355" s="9"/>
      <c r="L355" s="9"/>
      <c r="M355" s="32"/>
    </row>
    <row r="356" spans="8:13" x14ac:dyDescent="0.25">
      <c r="H356" s="9"/>
      <c r="I356" s="9"/>
      <c r="J356" s="9"/>
      <c r="K356" s="9"/>
      <c r="L356" s="9"/>
      <c r="M356" s="32"/>
    </row>
    <row r="357" spans="8:13" x14ac:dyDescent="0.25">
      <c r="H357" s="9"/>
      <c r="I357" s="9"/>
      <c r="J357" s="9"/>
      <c r="K357" s="9"/>
      <c r="L357" s="9"/>
      <c r="M357" s="32"/>
    </row>
    <row r="358" spans="8:13" x14ac:dyDescent="0.25">
      <c r="H358" s="9"/>
      <c r="I358" s="9"/>
      <c r="J358" s="9"/>
      <c r="K358" s="9"/>
      <c r="L358" s="9"/>
      <c r="M358" s="32"/>
    </row>
    <row r="359" spans="8:13" x14ac:dyDescent="0.25">
      <c r="H359" s="9"/>
      <c r="I359" s="9"/>
      <c r="J359" s="9"/>
      <c r="K359" s="9"/>
      <c r="L359" s="9"/>
      <c r="M359" s="32"/>
    </row>
    <row r="360" spans="8:13" x14ac:dyDescent="0.25">
      <c r="H360" s="9"/>
      <c r="I360" s="9"/>
      <c r="J360" s="9"/>
      <c r="K360" s="9"/>
      <c r="L360" s="9"/>
      <c r="M360" s="32"/>
    </row>
    <row r="361" spans="8:13" x14ac:dyDescent="0.25">
      <c r="H361" s="9"/>
      <c r="I361" s="9"/>
      <c r="J361" s="9"/>
      <c r="K361" s="9"/>
      <c r="L361" s="9"/>
      <c r="M361" s="32"/>
    </row>
    <row r="362" spans="8:13" x14ac:dyDescent="0.25">
      <c r="H362" s="9"/>
      <c r="I362" s="9"/>
      <c r="J362" s="9"/>
      <c r="K362" s="9"/>
      <c r="L362" s="9"/>
      <c r="M362" s="32"/>
    </row>
    <row r="363" spans="8:13" x14ac:dyDescent="0.25">
      <c r="H363" s="9"/>
      <c r="I363" s="9"/>
      <c r="J363" s="9"/>
      <c r="K363" s="9"/>
      <c r="L363" s="9"/>
      <c r="M363" s="32"/>
    </row>
    <row r="364" spans="8:13" x14ac:dyDescent="0.25">
      <c r="H364" s="9"/>
      <c r="I364" s="9"/>
      <c r="J364" s="9"/>
      <c r="K364" s="9"/>
      <c r="L364" s="9"/>
      <c r="M364" s="32"/>
    </row>
    <row r="365" spans="8:13" x14ac:dyDescent="0.25">
      <c r="H365" s="9"/>
      <c r="I365" s="9"/>
      <c r="J365" s="9"/>
      <c r="K365" s="9"/>
      <c r="L365" s="9"/>
      <c r="M365" s="32"/>
    </row>
    <row r="366" spans="8:13" x14ac:dyDescent="0.25">
      <c r="H366" s="9"/>
      <c r="I366" s="9"/>
      <c r="J366" s="9"/>
      <c r="K366" s="9"/>
      <c r="L366" s="9"/>
      <c r="M366" s="32"/>
    </row>
    <row r="367" spans="8:13" x14ac:dyDescent="0.25">
      <c r="H367" s="9"/>
      <c r="I367" s="9"/>
      <c r="J367" s="9"/>
      <c r="K367" s="9"/>
      <c r="L367" s="9"/>
      <c r="M367" s="32"/>
    </row>
    <row r="368" spans="8:13" x14ac:dyDescent="0.25">
      <c r="H368" s="9"/>
      <c r="I368" s="9"/>
      <c r="J368" s="9"/>
      <c r="K368" s="9"/>
      <c r="L368" s="9"/>
      <c r="M368" s="32"/>
    </row>
    <row r="369" spans="8:13" x14ac:dyDescent="0.25">
      <c r="H369" s="9"/>
      <c r="I369" s="9"/>
      <c r="J369" s="9"/>
      <c r="K369" s="9"/>
      <c r="L369" s="9"/>
      <c r="M369" s="32"/>
    </row>
    <row r="370" spans="8:13" x14ac:dyDescent="0.25">
      <c r="H370" s="9"/>
      <c r="I370" s="9"/>
      <c r="J370" s="9"/>
      <c r="K370" s="9"/>
      <c r="L370" s="9"/>
      <c r="M370" s="32"/>
    </row>
    <row r="371" spans="8:13" x14ac:dyDescent="0.25">
      <c r="H371" s="9"/>
      <c r="I371" s="9"/>
      <c r="J371" s="9"/>
      <c r="K371" s="9"/>
      <c r="L371" s="9"/>
      <c r="M371" s="32"/>
    </row>
    <row r="372" spans="8:13" x14ac:dyDescent="0.25">
      <c r="H372" s="9"/>
      <c r="I372" s="9"/>
      <c r="J372" s="9"/>
      <c r="K372" s="9"/>
      <c r="L372" s="9"/>
      <c r="M372" s="32"/>
    </row>
    <row r="373" spans="8:13" x14ac:dyDescent="0.25">
      <c r="H373" s="9"/>
      <c r="I373" s="9"/>
      <c r="J373" s="9"/>
      <c r="K373" s="9"/>
      <c r="L373" s="9"/>
      <c r="M373" s="32"/>
    </row>
    <row r="374" spans="8:13" x14ac:dyDescent="0.25">
      <c r="H374" s="9"/>
      <c r="I374" s="9"/>
      <c r="J374" s="9"/>
      <c r="K374" s="9"/>
      <c r="L374" s="9"/>
      <c r="M374" s="32"/>
    </row>
    <row r="375" spans="8:13" x14ac:dyDescent="0.25">
      <c r="H375" s="9"/>
      <c r="I375" s="9"/>
      <c r="J375" s="9"/>
      <c r="K375" s="9"/>
      <c r="L375" s="9"/>
      <c r="M375" s="32"/>
    </row>
    <row r="376" spans="8:13" x14ac:dyDescent="0.25">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25"/>
  <cols>
    <col min="1" max="1" width="92.28515625" bestFit="1" customWidth="1"/>
    <col min="2" max="2" width="15.85546875" bestFit="1" customWidth="1"/>
    <col min="3" max="3" width="14.5703125" bestFit="1" customWidth="1"/>
    <col min="4" max="4" width="11.5703125" bestFit="1" customWidth="1"/>
    <col min="5" max="5" width="22.5703125" customWidth="1"/>
    <col min="6" max="6" width="5" bestFit="1" customWidth="1"/>
    <col min="7" max="7" width="18.85546875" bestFit="1" customWidth="1"/>
    <col min="8" max="8" width="15.5703125" bestFit="1" customWidth="1"/>
    <col min="9" max="9" width="13.140625" bestFit="1" customWidth="1"/>
    <col min="10" max="10" width="13.28515625" bestFit="1" customWidth="1"/>
    <col min="11" max="11" width="16.5703125" bestFit="1" customWidth="1"/>
    <col min="12" max="12" width="8.140625" bestFit="1" customWidth="1"/>
    <col min="13" max="13" width="18" bestFit="1" customWidth="1"/>
    <col min="14" max="15" width="15.85546875" bestFit="1" customWidth="1"/>
    <col min="17" max="17" width="12.5703125" style="3" bestFit="1" customWidth="1"/>
    <col min="18" max="18" width="13.42578125" style="26" bestFit="1" customWidth="1"/>
    <col min="20" max="20" width="85.7109375" hidden="1" customWidth="1" outlineLevel="1"/>
    <col min="21" max="21" width="8.85546875" customWidth="1" collapsed="1"/>
  </cols>
  <sheetData>
    <row r="1" spans="1:18" x14ac:dyDescent="0.25">
      <c r="A1" s="1" t="str">
        <f>'Trial Balance'!A1</f>
        <v>Companie:</v>
      </c>
      <c r="B1" s="18">
        <f>'Trial Balance'!B1</f>
        <v>0</v>
      </c>
    </row>
    <row r="2" spans="1:18" x14ac:dyDescent="0.25">
      <c r="A2" s="1" t="str">
        <f>'Trial Balance'!A2</f>
        <v xml:space="preserve">Adresa:                    </v>
      </c>
      <c r="B2" s="18">
        <f>'Trial Balance'!B2</f>
        <v>0</v>
      </c>
    </row>
    <row r="3" spans="1:18" x14ac:dyDescent="0.25">
      <c r="A3" s="1" t="str">
        <f>'Trial Balance'!A3</f>
        <v xml:space="preserve">Cod fiscal TVA: </v>
      </c>
      <c r="B3" s="18">
        <f>'Trial Balance'!B3</f>
        <v>0</v>
      </c>
    </row>
    <row r="4" spans="1:18" x14ac:dyDescent="0.25">
      <c r="A4" s="1" t="str">
        <f>'Trial Balance'!A4</f>
        <v xml:space="preserve">Nr. de inregistrare:      </v>
      </c>
      <c r="B4" s="18">
        <f>'Trial Balance'!B4</f>
        <v>0</v>
      </c>
    </row>
    <row r="5" spans="1:18" x14ac:dyDescent="0.25">
      <c r="A5" s="1" t="str">
        <f>'Trial Balance'!A5</f>
        <v xml:space="preserve">Tipul companiei:      </v>
      </c>
      <c r="B5" s="18">
        <f>'Trial Balance'!B5</f>
        <v>0</v>
      </c>
    </row>
    <row r="6" spans="1:18" x14ac:dyDescent="0.25">
      <c r="A6" s="1" t="str">
        <f>'Trial Balance'!A6</f>
        <v xml:space="preserve">Activitate principala:         </v>
      </c>
      <c r="B6" s="18">
        <f>'Trial Balance'!B6</f>
        <v>0</v>
      </c>
    </row>
    <row r="7" spans="1:18" x14ac:dyDescent="0.25">
      <c r="A7" s="1" t="str">
        <f>'Trial Balance'!A7</f>
        <v>An financiar</v>
      </c>
      <c r="B7" s="18">
        <f>'Trial Balance'!B7</f>
        <v>0</v>
      </c>
    </row>
    <row r="9" spans="1:18" x14ac:dyDescent="0.25">
      <c r="A9" s="3" t="s">
        <v>663</v>
      </c>
    </row>
    <row r="11" spans="1:18" ht="13.8" customHeight="1" x14ac:dyDescent="0.25">
      <c r="A11" s="176" t="s">
        <v>664</v>
      </c>
      <c r="B11" s="176"/>
      <c r="C11" s="177"/>
      <c r="D11" s="177" t="s">
        <v>665</v>
      </c>
      <c r="E11" s="177"/>
      <c r="F11" s="178"/>
      <c r="G11" s="177"/>
      <c r="H11" s="177"/>
      <c r="I11" s="177" t="s">
        <v>666</v>
      </c>
      <c r="J11" s="177"/>
      <c r="K11" s="177"/>
      <c r="L11" s="177"/>
      <c r="M11" s="176"/>
      <c r="N11" s="177" t="s">
        <v>667</v>
      </c>
      <c r="O11" s="178"/>
    </row>
    <row r="12" spans="1:18" ht="14.4" customHeight="1" x14ac:dyDescent="0.25">
      <c r="A12" s="183"/>
      <c r="B12" s="179"/>
      <c r="C12" s="180"/>
      <c r="D12" s="180"/>
      <c r="E12" s="180"/>
      <c r="F12" s="181"/>
      <c r="G12" s="180"/>
      <c r="H12" s="180"/>
      <c r="I12" s="180" t="s">
        <v>668</v>
      </c>
      <c r="J12" s="180"/>
      <c r="K12" s="180"/>
      <c r="L12" s="180"/>
      <c r="M12" s="179"/>
      <c r="N12" s="180"/>
      <c r="O12" s="181"/>
    </row>
    <row r="13" spans="1:18" x14ac:dyDescent="0.25">
      <c r="A13" s="179"/>
      <c r="B13" s="179" t="s">
        <v>669</v>
      </c>
      <c r="C13" s="180" t="s">
        <v>670</v>
      </c>
      <c r="D13" s="180" t="s">
        <v>671</v>
      </c>
      <c r="E13" s="180" t="s">
        <v>672</v>
      </c>
      <c r="F13" s="181" t="s">
        <v>673</v>
      </c>
      <c r="G13" s="181" t="s">
        <v>674</v>
      </c>
      <c r="H13" s="152" t="s">
        <v>669</v>
      </c>
      <c r="I13" s="152" t="s">
        <v>670</v>
      </c>
      <c r="J13" s="152" t="s">
        <v>671</v>
      </c>
      <c r="K13" s="152" t="s">
        <v>672</v>
      </c>
      <c r="L13" s="152" t="s">
        <v>673</v>
      </c>
      <c r="M13" s="152" t="s">
        <v>674</v>
      </c>
      <c r="N13" s="152" t="s">
        <v>669</v>
      </c>
      <c r="O13" s="152" t="s">
        <v>674</v>
      </c>
    </row>
    <row r="14" spans="1:18" s="132" customFormat="1" ht="42" customHeight="1" x14ac:dyDescent="0.25">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25">
      <c r="A15" s="44" t="s">
        <v>2361</v>
      </c>
      <c r="B15" s="44"/>
      <c r="C15" s="44"/>
      <c r="D15" s="44"/>
      <c r="E15" s="44"/>
      <c r="F15" s="44"/>
      <c r="G15" s="44"/>
      <c r="H15" s="44"/>
      <c r="I15" s="44"/>
      <c r="J15" s="44"/>
      <c r="K15" s="44"/>
      <c r="L15" s="44"/>
      <c r="M15" s="44"/>
      <c r="N15" s="44"/>
      <c r="O15" s="44"/>
      <c r="R15" s="26"/>
    </row>
    <row r="16" spans="1:18" x14ac:dyDescent="0.25">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25">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25">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25">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25">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25">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25">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25">
      <c r="A23" s="45"/>
      <c r="B23" s="46"/>
      <c r="C23" s="46"/>
      <c r="D23" s="133"/>
      <c r="E23" s="46"/>
      <c r="F23" s="133"/>
      <c r="G23" s="46"/>
      <c r="H23" s="46"/>
      <c r="I23" s="46"/>
      <c r="J23" s="133"/>
      <c r="K23" s="46"/>
      <c r="L23" s="133"/>
      <c r="M23" s="46"/>
      <c r="N23" s="46"/>
      <c r="O23" s="46"/>
      <c r="Q23" s="25"/>
      <c r="R23" s="27"/>
    </row>
    <row r="24" spans="1:18" s="3" customFormat="1" x14ac:dyDescent="0.25">
      <c r="A24" s="44" t="s">
        <v>686</v>
      </c>
      <c r="B24" s="76"/>
      <c r="C24" s="76"/>
      <c r="D24" s="134"/>
      <c r="E24" s="76"/>
      <c r="F24" s="134"/>
      <c r="G24" s="76"/>
      <c r="H24" s="76">
        <f>G24</f>
        <v>0</v>
      </c>
      <c r="I24" s="76"/>
      <c r="J24" s="134"/>
      <c r="K24" s="76"/>
      <c r="L24" s="134"/>
      <c r="M24" s="76"/>
      <c r="N24" s="76"/>
      <c r="O24" s="76"/>
      <c r="Q24" s="25"/>
      <c r="R24" s="27"/>
    </row>
    <row r="25" spans="1:18" x14ac:dyDescent="0.25">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25">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25">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25">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25">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25">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25">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25">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25">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25">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25">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25">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25">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25">
      <c r="A38" s="45"/>
      <c r="B38" s="46"/>
      <c r="C38" s="46"/>
      <c r="D38" s="133"/>
      <c r="E38" s="46"/>
      <c r="F38" s="133"/>
      <c r="G38" s="46"/>
      <c r="H38" s="46"/>
      <c r="I38" s="46"/>
      <c r="J38" s="133"/>
      <c r="K38" s="46"/>
      <c r="L38" s="133"/>
      <c r="M38" s="46"/>
      <c r="N38" s="46"/>
      <c r="O38" s="46"/>
      <c r="Q38" s="25"/>
      <c r="R38" s="27"/>
    </row>
    <row r="39" spans="1:18" s="3" customFormat="1" x14ac:dyDescent="0.25">
      <c r="A39" s="44" t="s">
        <v>700</v>
      </c>
      <c r="B39" s="76"/>
      <c r="C39" s="76"/>
      <c r="D39" s="134"/>
      <c r="E39" s="76"/>
      <c r="F39" s="134"/>
      <c r="G39" s="76"/>
      <c r="H39" s="76"/>
      <c r="I39" s="76"/>
      <c r="J39" s="134"/>
      <c r="K39" s="76"/>
      <c r="L39" s="134"/>
      <c r="M39" s="76"/>
      <c r="N39" s="76"/>
      <c r="O39" s="76"/>
      <c r="Q39" s="25"/>
      <c r="R39" s="27"/>
    </row>
    <row r="40" spans="1:18" x14ac:dyDescent="0.25">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25">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25">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25">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25">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25">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25">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25">
      <c r="A51" s="3" t="s">
        <v>708</v>
      </c>
    </row>
    <row r="53" spans="1:20" ht="24" customHeight="1" x14ac:dyDescent="0.25">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25">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25">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25">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25">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25">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25">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25">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25">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25">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25">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25">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25">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25">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25">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25">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25">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25">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25">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25">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25">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45" customHeight="1" thickBot="1" x14ac:dyDescent="0.3"/>
    <row r="75" spans="1:20" ht="12.45" customHeight="1" thickBot="1" x14ac:dyDescent="0.3">
      <c r="A75" s="141" t="s">
        <v>718</v>
      </c>
      <c r="B75" s="142">
        <f>B73+B70+B59</f>
        <v>0</v>
      </c>
      <c r="C75" s="142">
        <f>C73+C70+C59</f>
        <v>0</v>
      </c>
      <c r="D75" s="142">
        <f>D73+D70+D59</f>
        <v>0</v>
      </c>
      <c r="E75" s="143">
        <f>E73+E70+E59</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25"/>
  <cols>
    <col min="1" max="1" width="33.28515625" bestFit="1" customWidth="1"/>
    <col min="2" max="2" width="11.7109375" bestFit="1" customWidth="1"/>
    <col min="3" max="3" width="18" bestFit="1" customWidth="1"/>
    <col min="4" max="4" width="11.7109375" bestFit="1" customWidth="1"/>
    <col min="5" max="5" width="11.5703125" bestFit="1" customWidth="1"/>
    <col min="6" max="6" width="19.42578125" bestFit="1" customWidth="1"/>
    <col min="7" max="7" width="11.7109375" bestFit="1" customWidth="1"/>
    <col min="9" max="9" width="9.140625" customWidth="1" outlineLevel="1"/>
  </cols>
  <sheetData>
    <row r="1" spans="1:9" x14ac:dyDescent="0.25">
      <c r="A1" s="1" t="str">
        <f>'N3 - NCA'!A1</f>
        <v>Companie:</v>
      </c>
      <c r="B1" s="18">
        <f>'N3 - NCA'!B1</f>
        <v>0</v>
      </c>
    </row>
    <row r="2" spans="1:9" x14ac:dyDescent="0.25">
      <c r="A2" s="1" t="str">
        <f>'N3 - NCA'!A2</f>
        <v xml:space="preserve">Adresa:                    </v>
      </c>
      <c r="B2" s="18">
        <f>'N3 - NCA'!B2</f>
        <v>0</v>
      </c>
    </row>
    <row r="3" spans="1:9" x14ac:dyDescent="0.25">
      <c r="A3" s="1" t="str">
        <f>'N3 - NCA'!A3</f>
        <v xml:space="preserve">Cod fiscal TVA: </v>
      </c>
      <c r="B3" s="18">
        <f>'N3 - NCA'!B3</f>
        <v>0</v>
      </c>
    </row>
    <row r="4" spans="1:9" x14ac:dyDescent="0.25">
      <c r="A4" s="1" t="str">
        <f>'N3 - NCA'!A4</f>
        <v xml:space="preserve">Nr. de inregistrare:      </v>
      </c>
      <c r="B4" s="18">
        <f>'N3 - NCA'!B4</f>
        <v>0</v>
      </c>
    </row>
    <row r="5" spans="1:9" x14ac:dyDescent="0.25">
      <c r="A5" s="1" t="str">
        <f>'N3 - NCA'!A5</f>
        <v xml:space="preserve">Tipul companiei:      </v>
      </c>
      <c r="B5" s="18">
        <f>'N3 - NCA'!B5</f>
        <v>0</v>
      </c>
    </row>
    <row r="6" spans="1:9" x14ac:dyDescent="0.25">
      <c r="A6" s="1" t="str">
        <f>'N3 - NCA'!A6</f>
        <v xml:space="preserve">Activitate principala:         </v>
      </c>
      <c r="B6" s="18">
        <f>'N3 - NCA'!B6</f>
        <v>0</v>
      </c>
    </row>
    <row r="7" spans="1:9" x14ac:dyDescent="0.25">
      <c r="A7" s="1" t="str">
        <f>'N3 - NCA'!A7</f>
        <v>An financiar</v>
      </c>
      <c r="B7" s="18">
        <f>'N3 - NCA'!B7</f>
        <v>0</v>
      </c>
    </row>
    <row r="9" spans="1:9" x14ac:dyDescent="0.25">
      <c r="A9" s="3" t="s">
        <v>719</v>
      </c>
    </row>
    <row r="11" spans="1:9" x14ac:dyDescent="0.25">
      <c r="A11" s="144"/>
      <c r="B11" s="122">
        <f>'Trial Balance'!J6</f>
        <v>-1</v>
      </c>
      <c r="C11" s="145"/>
      <c r="D11" s="145"/>
      <c r="E11" s="122">
        <f>'Trial Balance'!K6</f>
        <v>0</v>
      </c>
      <c r="F11" s="145"/>
      <c r="G11" s="146"/>
    </row>
    <row r="12" spans="1:9" x14ac:dyDescent="0.25">
      <c r="A12" s="125"/>
      <c r="B12" s="127" t="s">
        <v>720</v>
      </c>
      <c r="C12" s="127" t="s">
        <v>666</v>
      </c>
      <c r="D12" s="127" t="s">
        <v>721</v>
      </c>
      <c r="E12" s="127" t="s">
        <v>720</v>
      </c>
      <c r="F12" s="127" t="s">
        <v>666</v>
      </c>
      <c r="G12" s="129" t="s">
        <v>311</v>
      </c>
    </row>
    <row r="13" spans="1:9" x14ac:dyDescent="0.25">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25">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25">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25">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25">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25">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25">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25">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25">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25">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25">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25">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25">
      <c r="A25" s="3" t="s">
        <v>311</v>
      </c>
      <c r="B25" s="25">
        <f t="shared" ref="B25:G25" si="2">SUM(B13:B24)</f>
        <v>0</v>
      </c>
      <c r="C25" s="25">
        <f t="shared" si="2"/>
        <v>0</v>
      </c>
      <c r="D25" s="25">
        <f t="shared" si="2"/>
        <v>0</v>
      </c>
      <c r="E25" s="25">
        <f t="shared" si="2"/>
        <v>0</v>
      </c>
      <c r="F25" s="25">
        <f t="shared" si="2"/>
        <v>0</v>
      </c>
      <c r="G25" s="25">
        <f t="shared" si="2"/>
        <v>0</v>
      </c>
    </row>
    <row r="26" spans="1:9" ht="12.45" customHeight="1" thickBot="1" x14ac:dyDescent="0.3">
      <c r="F26" s="16" t="s">
        <v>746</v>
      </c>
      <c r="G26" s="55">
        <f>'1. F10'!E47</f>
        <v>0</v>
      </c>
    </row>
    <row r="27" spans="1:9" ht="12.45" customHeight="1" thickTop="1" x14ac:dyDescent="0.25">
      <c r="F27" s="26" t="s">
        <v>207</v>
      </c>
      <c r="G27" s="130">
        <f>G25-G26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85546875" defaultRowHeight="12" x14ac:dyDescent="0.25"/>
  <cols>
    <col min="1" max="1" width="41.140625" bestFit="1" customWidth="1"/>
    <col min="2" max="2" width="77.140625" bestFit="1" customWidth="1"/>
    <col min="3" max="3" width="10.5703125" bestFit="1" customWidth="1"/>
    <col min="4" max="4" width="21.42578125" bestFit="1" customWidth="1"/>
    <col min="5" max="5" width="15.140625" bestFit="1" customWidth="1"/>
    <col min="6" max="6" width="15.28515625" bestFit="1" customWidth="1"/>
    <col min="7" max="7" width="10.5703125" bestFit="1" customWidth="1"/>
    <col min="8" max="8" width="11.140625" bestFit="1" customWidth="1"/>
  </cols>
  <sheetData>
    <row r="1" spans="1:8" x14ac:dyDescent="0.25">
      <c r="A1" s="1" t="str">
        <f>'Trial Balance'!A1</f>
        <v>Companie:</v>
      </c>
      <c r="B1" s="18">
        <f>'Trial Balance'!B1</f>
        <v>0</v>
      </c>
    </row>
    <row r="2" spans="1:8" x14ac:dyDescent="0.25">
      <c r="A2" s="1" t="str">
        <f>'Trial Balance'!A2</f>
        <v xml:space="preserve">Adresa:                    </v>
      </c>
      <c r="B2" s="18">
        <f>'Trial Balance'!B2</f>
        <v>0</v>
      </c>
    </row>
    <row r="3" spans="1:8" x14ac:dyDescent="0.25">
      <c r="A3" s="1" t="str">
        <f>'Trial Balance'!A3</f>
        <v xml:space="preserve">Cod fiscal TVA: </v>
      </c>
      <c r="B3" s="18">
        <f>'Trial Balance'!B3</f>
        <v>0</v>
      </c>
    </row>
    <row r="4" spans="1:8" x14ac:dyDescent="0.25">
      <c r="A4" s="1" t="str">
        <f>'Trial Balance'!A4</f>
        <v xml:space="preserve">Nr. de inregistrare:      </v>
      </c>
      <c r="B4" s="18">
        <f>'Trial Balance'!B4</f>
        <v>0</v>
      </c>
    </row>
    <row r="5" spans="1:8" x14ac:dyDescent="0.25">
      <c r="A5" s="1" t="str">
        <f>'Trial Balance'!A5</f>
        <v xml:space="preserve">Tipul companiei:      </v>
      </c>
      <c r="B5" s="18">
        <f>'Trial Balance'!B5</f>
        <v>0</v>
      </c>
    </row>
    <row r="6" spans="1:8" x14ac:dyDescent="0.25">
      <c r="A6" s="1" t="str">
        <f>'Trial Balance'!A6</f>
        <v xml:space="preserve">Activitate principala:         </v>
      </c>
      <c r="B6" s="18">
        <f>'Trial Balance'!B6</f>
        <v>0</v>
      </c>
    </row>
    <row r="7" spans="1:8" x14ac:dyDescent="0.25">
      <c r="A7" s="1" t="str">
        <f>'Trial Balance'!A7</f>
        <v>An financiar</v>
      </c>
      <c r="B7" s="18">
        <f>'Trial Balance'!B7</f>
        <v>0</v>
      </c>
    </row>
    <row r="9" spans="1:8" x14ac:dyDescent="0.25">
      <c r="A9" s="3" t="s">
        <v>747</v>
      </c>
    </row>
    <row r="11" spans="1:8" ht="12" customHeight="1" x14ac:dyDescent="0.25">
      <c r="A11" s="131"/>
      <c r="B11" s="131" t="s">
        <v>748</v>
      </c>
      <c r="C11" s="131">
        <f>'Trial Balance'!J6</f>
        <v>-1</v>
      </c>
      <c r="D11" s="131">
        <f>'Trial Balance'!K6</f>
        <v>0</v>
      </c>
      <c r="E11" s="184" t="s">
        <v>2362</v>
      </c>
      <c r="F11" s="185" t="s">
        <v>2363</v>
      </c>
    </row>
    <row r="12" spans="1:8" ht="12.6" customHeight="1" x14ac:dyDescent="0.25">
      <c r="A12" s="131"/>
      <c r="B12" s="131"/>
      <c r="C12" s="131"/>
      <c r="D12" s="131"/>
      <c r="E12" s="131"/>
      <c r="F12" s="131"/>
    </row>
    <row r="13" spans="1:8" x14ac:dyDescent="0.25">
      <c r="A13" s="131"/>
      <c r="B13" s="131"/>
      <c r="C13" s="131"/>
      <c r="D13" s="131"/>
      <c r="E13" s="147" t="s">
        <v>749</v>
      </c>
      <c r="F13" s="147" t="s">
        <v>750</v>
      </c>
    </row>
    <row r="14" spans="1:8" x14ac:dyDescent="0.25">
      <c r="A14" s="45">
        <v>1</v>
      </c>
      <c r="B14" s="45" t="s">
        <v>751</v>
      </c>
      <c r="C14" s="46">
        <f>ROUND(SUMIF('Trial Balance'!S:S,B14,'Trial Balance'!H:H),0)</f>
        <v>0</v>
      </c>
      <c r="D14" s="46">
        <f>ROUND(SUMIF('Trial Balance'!S:S,B14,'Trial Balance'!K:K),0)</f>
        <v>0</v>
      </c>
      <c r="E14" s="49"/>
      <c r="F14" s="49"/>
    </row>
    <row r="15" spans="1:8" x14ac:dyDescent="0.25">
      <c r="A15" s="45">
        <v>2</v>
      </c>
      <c r="B15" s="45" t="s">
        <v>752</v>
      </c>
      <c r="C15" s="46">
        <f>ROUND(SUMIF('Trial Balance'!S:S,B15,'Trial Balance'!H:H),0)</f>
        <v>0</v>
      </c>
      <c r="D15" s="46">
        <f>ROUND(SUMIF('Trial Balance'!S:S,B15,'Trial Balance'!K:K),0)</f>
        <v>0</v>
      </c>
      <c r="E15" s="49"/>
      <c r="F15" s="49"/>
    </row>
    <row r="16" spans="1:8" x14ac:dyDescent="0.25">
      <c r="A16" s="45">
        <v>3</v>
      </c>
      <c r="B16" s="45" t="s">
        <v>753</v>
      </c>
      <c r="C16" s="46">
        <f>ROUND(SUMIF('Trial Balance'!S:S,B16,'Trial Balance'!H:H),0)</f>
        <v>0</v>
      </c>
      <c r="D16" s="46">
        <f>ROUND(SUMIF('Trial Balance'!S:S,B16,'Trial Balance'!K:K),0)</f>
        <v>0</v>
      </c>
      <c r="E16" s="49"/>
      <c r="F16" s="49"/>
      <c r="G16" s="38"/>
      <c r="H16" s="38"/>
    </row>
    <row r="17" spans="1:8" x14ac:dyDescent="0.25">
      <c r="A17" s="45">
        <v>3</v>
      </c>
      <c r="B17" s="45" t="s">
        <v>754</v>
      </c>
      <c r="C17" s="76">
        <f>SUM(C14:C16)</f>
        <v>0</v>
      </c>
      <c r="D17" s="76">
        <f>SUM(D14:D16)</f>
        <v>0</v>
      </c>
      <c r="E17" s="49"/>
      <c r="F17" s="49"/>
    </row>
    <row r="18" spans="1:8" x14ac:dyDescent="0.25">
      <c r="A18" s="45">
        <v>4</v>
      </c>
      <c r="B18" s="45" t="s">
        <v>755</v>
      </c>
      <c r="C18" s="46">
        <f>-ROUND(SUMIF('Trial Balance'!S:S,B18,'Trial Balance'!H:H),0)</f>
        <v>0</v>
      </c>
      <c r="D18" s="46">
        <f>-ROUND(SUMIF('Trial Balance'!S:S,B18,'Trial Balance'!K:K),0)</f>
        <v>0</v>
      </c>
      <c r="E18" s="49"/>
      <c r="F18" s="49"/>
      <c r="G18" s="70" t="s">
        <v>756</v>
      </c>
      <c r="H18" s="38" t="s">
        <v>207</v>
      </c>
    </row>
    <row r="19" spans="1:8" x14ac:dyDescent="0.25">
      <c r="A19" s="44" t="s">
        <v>757</v>
      </c>
      <c r="B19" s="44" t="s">
        <v>758</v>
      </c>
      <c r="C19" s="76">
        <f>C17-C18</f>
        <v>0</v>
      </c>
      <c r="D19" s="76">
        <f>D17-D18</f>
        <v>0</v>
      </c>
      <c r="E19" s="49"/>
      <c r="F19" s="49"/>
      <c r="G19" s="25">
        <f>'1. F10'!E49</f>
        <v>0</v>
      </c>
      <c r="H19" s="27">
        <f>D19-G19</f>
        <v>0</v>
      </c>
    </row>
    <row r="20" spans="1:8" x14ac:dyDescent="0.25">
      <c r="A20" s="45"/>
      <c r="B20" s="45"/>
      <c r="C20" s="45"/>
      <c r="D20" s="45"/>
      <c r="E20" s="49"/>
      <c r="F20" s="49"/>
    </row>
    <row r="21" spans="1:8" x14ac:dyDescent="0.25">
      <c r="A21" s="45">
        <v>6</v>
      </c>
      <c r="B21" s="45" t="s">
        <v>759</v>
      </c>
      <c r="C21" s="46">
        <f>ROUND(SUMIF('Trial Balance'!S:S,B21,'Trial Balance'!H:H),0)</f>
        <v>0</v>
      </c>
      <c r="D21" s="46">
        <f>ROUND(SUMIF('Trial Balance'!S:S,B21,'Trial Balance'!K:K),0)</f>
        <v>0</v>
      </c>
      <c r="E21" s="49"/>
      <c r="F21" s="49"/>
    </row>
    <row r="22" spans="1:8" x14ac:dyDescent="0.25">
      <c r="A22" s="45">
        <v>7</v>
      </c>
      <c r="B22" s="45" t="s">
        <v>760</v>
      </c>
      <c r="C22" s="46">
        <f>ROUND(SUMIF('Trial Balance'!S:S,B22,'Trial Balance'!H:H),0)</f>
        <v>0</v>
      </c>
      <c r="D22" s="46">
        <f>ROUND(SUMIF('Trial Balance'!S:S,B22,'Trial Balance'!K:K),0)</f>
        <v>0</v>
      </c>
      <c r="E22" s="49"/>
      <c r="F22" s="49"/>
    </row>
    <row r="23" spans="1:8" x14ac:dyDescent="0.25">
      <c r="A23" s="45">
        <v>8</v>
      </c>
      <c r="B23" s="45" t="s">
        <v>761</v>
      </c>
      <c r="C23" s="46">
        <f>ROUND(SUMIF('Trial Balance'!S:S,B23,'Trial Balance'!H:H),0)</f>
        <v>0</v>
      </c>
      <c r="D23" s="46">
        <f>ROUND(SUMIF('Trial Balance'!S:S,B23,'Trial Balance'!K:K),0)</f>
        <v>0</v>
      </c>
      <c r="E23" s="49"/>
      <c r="F23" s="49"/>
    </row>
    <row r="24" spans="1:8" s="3" customFormat="1" x14ac:dyDescent="0.25">
      <c r="A24" s="44">
        <v>9</v>
      </c>
      <c r="B24" s="44" t="s">
        <v>762</v>
      </c>
      <c r="C24" s="76">
        <f>SUM(C21:C23)</f>
        <v>0</v>
      </c>
      <c r="D24" s="76">
        <f>SUM(D21:D23)</f>
        <v>0</v>
      </c>
      <c r="E24" s="148"/>
      <c r="F24" s="148"/>
    </row>
    <row r="25" spans="1:8" x14ac:dyDescent="0.25">
      <c r="A25" s="45">
        <v>10</v>
      </c>
      <c r="B25" s="45" t="s">
        <v>763</v>
      </c>
      <c r="C25" s="46">
        <f>-ROUND(SUMIF('Trial Balance'!S:S,B25,'Trial Balance'!H:H),0)</f>
        <v>0</v>
      </c>
      <c r="D25" s="46">
        <f>-ROUND(SUMIF('Trial Balance'!S:S,B25,'Trial Balance'!K:K),0)</f>
        <v>0</v>
      </c>
      <c r="E25" s="49"/>
      <c r="F25" s="49"/>
    </row>
    <row r="26" spans="1:8" x14ac:dyDescent="0.25">
      <c r="A26" s="44" t="s">
        <v>764</v>
      </c>
      <c r="B26" s="45" t="s">
        <v>765</v>
      </c>
      <c r="C26" s="76">
        <f>C24-C25</f>
        <v>0</v>
      </c>
      <c r="D26" s="76">
        <f>D24-D25</f>
        <v>0</v>
      </c>
      <c r="E26" s="49"/>
      <c r="F26" s="49"/>
      <c r="G26" s="25">
        <f>'1. F10'!E50</f>
        <v>0</v>
      </c>
      <c r="H26" s="27">
        <f>D26-G26</f>
        <v>0</v>
      </c>
    </row>
    <row r="27" spans="1:8" x14ac:dyDescent="0.25">
      <c r="A27" s="45"/>
      <c r="B27" s="45"/>
      <c r="C27" s="45"/>
      <c r="D27" s="45"/>
      <c r="E27" s="49"/>
      <c r="F27" s="49"/>
    </row>
    <row r="28" spans="1:8" x14ac:dyDescent="0.25">
      <c r="A28" s="45">
        <v>12</v>
      </c>
      <c r="B28" s="45" t="s">
        <v>766</v>
      </c>
      <c r="C28" s="46">
        <f>ROUND(SUMIF('Trial Balance'!T:T,B28,'Trial Balance'!H:H),0)</f>
        <v>0</v>
      </c>
      <c r="D28" s="46">
        <f>ROUND(SUMIF('Trial Balance'!T:T,B28,'Trial Balance'!K:K),0)</f>
        <v>0</v>
      </c>
      <c r="E28" s="49"/>
      <c r="F28" s="49"/>
    </row>
    <row r="29" spans="1:8" x14ac:dyDescent="0.25">
      <c r="A29" s="45">
        <v>13</v>
      </c>
      <c r="B29" s="45" t="s">
        <v>767</v>
      </c>
      <c r="C29" s="46">
        <f>-ROUND(SUMIF('Trial Balance'!S:S,B29,'Trial Balance'!H:H),0)</f>
        <v>0</v>
      </c>
      <c r="D29" s="46">
        <f>-ROUND(SUMIF('Trial Balance'!S:S,B29,'Trial Balance'!K:K),0)</f>
        <v>0</v>
      </c>
      <c r="E29" s="49"/>
      <c r="F29" s="49"/>
    </row>
    <row r="30" spans="1:8" x14ac:dyDescent="0.25">
      <c r="A30" s="44" t="s">
        <v>768</v>
      </c>
      <c r="B30" s="44" t="s">
        <v>769</v>
      </c>
      <c r="C30" s="76">
        <f>C28-C29</f>
        <v>0</v>
      </c>
      <c r="D30" s="76">
        <f>D28-D29</f>
        <v>0</v>
      </c>
      <c r="E30" s="49"/>
      <c r="F30" s="49"/>
      <c r="G30" s="9">
        <f>'1. F10'!E52</f>
        <v>0</v>
      </c>
      <c r="H30" s="27">
        <f>D30-G30</f>
        <v>0</v>
      </c>
    </row>
    <row r="31" spans="1:8" x14ac:dyDescent="0.25">
      <c r="A31" s="45">
        <v>15</v>
      </c>
      <c r="B31" s="45" t="s">
        <v>770</v>
      </c>
      <c r="C31" s="46">
        <f>ROUND(SUMIF('Trial Balance'!S:S,B31,'Trial Balance'!H:H),0)</f>
        <v>0</v>
      </c>
      <c r="D31" s="46">
        <f>ROUND(SUMIF('Trial Balance'!S:S,B31,'Trial Balance'!K:K),0)</f>
        <v>0</v>
      </c>
      <c r="E31" s="49"/>
      <c r="F31" s="49"/>
    </row>
    <row r="32" spans="1:8" x14ac:dyDescent="0.25">
      <c r="A32" s="45"/>
      <c r="B32" s="45"/>
      <c r="C32" s="45"/>
      <c r="D32" s="45"/>
      <c r="E32" s="49"/>
      <c r="F32" s="49"/>
    </row>
    <row r="33" spans="1:8" x14ac:dyDescent="0.25">
      <c r="A33" s="44" t="s">
        <v>771</v>
      </c>
      <c r="B33" s="44" t="s">
        <v>772</v>
      </c>
      <c r="C33" s="76">
        <f>C19+C26+C30+C31</f>
        <v>0</v>
      </c>
      <c r="D33" s="76">
        <f>D19+D26+D30+D31</f>
        <v>0</v>
      </c>
      <c r="E33" s="49"/>
      <c r="F33" s="49"/>
      <c r="G33" s="25">
        <f>'1. F10'!E55</f>
        <v>0</v>
      </c>
      <c r="H33" s="27">
        <f>D33-G33</f>
        <v>0</v>
      </c>
    </row>
    <row r="38" spans="1:8" ht="14.4" customHeight="1" x14ac:dyDescent="0.25">
      <c r="A38" s="71" t="s">
        <v>766</v>
      </c>
      <c r="B38" s="71">
        <f>C11</f>
        <v>-1</v>
      </c>
      <c r="C38" s="71">
        <f>D11</f>
        <v>0</v>
      </c>
      <c r="D38" s="71" t="s">
        <v>773</v>
      </c>
      <c r="E38" s="71"/>
      <c r="F38" s="71"/>
    </row>
    <row r="39" spans="1:8" x14ac:dyDescent="0.25">
      <c r="A39" s="71"/>
      <c r="B39" s="71"/>
      <c r="C39" s="71"/>
      <c r="D39" s="44" t="s">
        <v>749</v>
      </c>
      <c r="E39" s="44" t="s">
        <v>774</v>
      </c>
      <c r="F39" s="44" t="s">
        <v>775</v>
      </c>
    </row>
    <row r="40" spans="1:8" x14ac:dyDescent="0.25">
      <c r="A40" s="45" t="s">
        <v>776</v>
      </c>
      <c r="B40" s="46">
        <f>ROUND(SUMIF('Trial Balance'!S:S,A40,'Trial Balance'!H:H),0)</f>
        <v>0</v>
      </c>
      <c r="C40" s="46">
        <f>ROUND(SUMIF('Trial Balance'!S:S,A40,'Trial Balance'!K:K),0)</f>
        <v>0</v>
      </c>
      <c r="D40" s="49"/>
      <c r="E40" s="49"/>
      <c r="F40" s="49"/>
    </row>
    <row r="41" spans="1:8" x14ac:dyDescent="0.25">
      <c r="A41" s="45" t="s">
        <v>777</v>
      </c>
      <c r="B41" s="46">
        <f>ROUND(SUMIF('Trial Balance'!S:S,A41,'Trial Balance'!H:H),0)</f>
        <v>0</v>
      </c>
      <c r="C41" s="46">
        <f>ROUND(SUMIF('Trial Balance'!S:S,A41,'Trial Balance'!K:K),0)</f>
        <v>0</v>
      </c>
      <c r="D41" s="49"/>
      <c r="E41" s="49"/>
      <c r="F41" s="49"/>
    </row>
    <row r="42" spans="1:8" x14ac:dyDescent="0.25">
      <c r="A42" s="45" t="s">
        <v>778</v>
      </c>
      <c r="B42" s="46">
        <f>ROUND(SUMIF('Trial Balance'!S:S,A42,'Trial Balance'!H:H),0)</f>
        <v>0</v>
      </c>
      <c r="C42" s="46">
        <f>ROUND(SUMIF('Trial Balance'!S:S,A42,'Trial Balance'!K:K),0)</f>
        <v>0</v>
      </c>
      <c r="D42" s="49"/>
      <c r="E42" s="49"/>
      <c r="F42" s="49"/>
    </row>
    <row r="43" spans="1:8" x14ac:dyDescent="0.25">
      <c r="A43" s="45" t="s">
        <v>779</v>
      </c>
      <c r="B43" s="46">
        <f>ROUND(SUMIF('Trial Balance'!S:S,A43,'Trial Balance'!H:H),0)</f>
        <v>0</v>
      </c>
      <c r="C43" s="46">
        <f>ROUND(SUMIF('Trial Balance'!S:S,A43,'Trial Balance'!K:K),0)</f>
        <v>0</v>
      </c>
      <c r="D43" s="49"/>
      <c r="E43" s="49"/>
      <c r="F43" s="49"/>
    </row>
    <row r="44" spans="1:8" x14ac:dyDescent="0.25">
      <c r="A44" s="45" t="s">
        <v>766</v>
      </c>
      <c r="B44" s="46">
        <f>ROUND(SUMIF('Trial Balance'!S:S,A44,'Trial Balance'!H:H),0)</f>
        <v>0</v>
      </c>
      <c r="C44" s="46">
        <f>ROUND(SUMIF('Trial Balance'!S:S,A44,'Trial Balance'!K:K),0)</f>
        <v>0</v>
      </c>
      <c r="D44" s="49"/>
      <c r="E44" s="49"/>
      <c r="F44" s="49"/>
    </row>
    <row r="45" spans="1:8" s="3" customFormat="1" x14ac:dyDescent="0.25">
      <c r="A45" s="44" t="s">
        <v>780</v>
      </c>
      <c r="B45" s="76">
        <f>SUM(B40:B44)</f>
        <v>0</v>
      </c>
      <c r="C45" s="76">
        <f>SUM(C40:C44)</f>
        <v>0</v>
      </c>
      <c r="D45" s="148"/>
      <c r="E45" s="148"/>
      <c r="F45" s="148"/>
    </row>
    <row r="46" spans="1:8" x14ac:dyDescent="0.25">
      <c r="A46" s="45" t="s">
        <v>781</v>
      </c>
      <c r="B46" s="46">
        <f>C29</f>
        <v>0</v>
      </c>
      <c r="C46" s="46">
        <f>D29</f>
        <v>0</v>
      </c>
      <c r="D46" s="49"/>
      <c r="E46" s="49"/>
      <c r="F46" s="49"/>
    </row>
    <row r="47" spans="1:8" s="3" customFormat="1" x14ac:dyDescent="0.25">
      <c r="A47" s="44" t="s">
        <v>769</v>
      </c>
      <c r="B47" s="76">
        <f>B45-B46</f>
        <v>0</v>
      </c>
      <c r="C47" s="76">
        <f>C45-C46</f>
        <v>0</v>
      </c>
      <c r="D47" s="148"/>
      <c r="E47" s="148"/>
      <c r="F47" s="148"/>
    </row>
    <row r="48" spans="1:8" x14ac:dyDescent="0.25">
      <c r="A48" s="26" t="s">
        <v>207</v>
      </c>
      <c r="B48" s="27">
        <f>B47-C28</f>
        <v>0</v>
      </c>
      <c r="C48" s="27">
        <f>C47-D28</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40625" defaultRowHeight="12" x14ac:dyDescent="0.25"/>
  <sheetData>
    <row r="1" spans="1:3" x14ac:dyDescent="0.25">
      <c r="A1" s="1" t="str">
        <f>'Trial Balance'!A1</f>
        <v>Companie:</v>
      </c>
      <c r="B1" s="18">
        <f>'Trial Balance'!B1</f>
        <v>0</v>
      </c>
    </row>
    <row r="2" spans="1:3" x14ac:dyDescent="0.25">
      <c r="A2" s="1" t="str">
        <f>'Trial Balance'!A2</f>
        <v xml:space="preserve">Adresa:                    </v>
      </c>
      <c r="B2" s="18">
        <f>'Trial Balance'!B2</f>
        <v>0</v>
      </c>
    </row>
    <row r="3" spans="1:3" x14ac:dyDescent="0.25">
      <c r="A3" s="1" t="str">
        <f>'Trial Balance'!A3</f>
        <v xml:space="preserve">Cod fiscal TVA: </v>
      </c>
      <c r="B3" s="18">
        <f>'Trial Balance'!B3</f>
        <v>0</v>
      </c>
    </row>
    <row r="4" spans="1:3" x14ac:dyDescent="0.25">
      <c r="A4" s="1" t="str">
        <f>'Trial Balance'!A4</f>
        <v xml:space="preserve">Nr. de inregistrare:      </v>
      </c>
      <c r="B4" s="18">
        <f>'Trial Balance'!B4</f>
        <v>0</v>
      </c>
    </row>
    <row r="5" spans="1:3" x14ac:dyDescent="0.25">
      <c r="A5" s="1" t="str">
        <f>'Trial Balance'!A5</f>
        <v xml:space="preserve">Tipul companiei:      </v>
      </c>
      <c r="B5" s="18">
        <f>'Trial Balance'!B5</f>
        <v>0</v>
      </c>
    </row>
    <row r="6" spans="1:3" x14ac:dyDescent="0.25">
      <c r="A6" s="1" t="str">
        <f>'Trial Balance'!A6</f>
        <v xml:space="preserve">Activitate principala:         </v>
      </c>
      <c r="B6" s="18">
        <f>'Trial Balance'!B6</f>
        <v>0</v>
      </c>
    </row>
    <row r="7" spans="1:3" x14ac:dyDescent="0.25">
      <c r="A7" s="1" t="str">
        <f>'Trial Balance'!A7</f>
        <v>An financiar</v>
      </c>
      <c r="B7" s="18">
        <f>'Trial Balance'!B7</f>
        <v>0</v>
      </c>
    </row>
    <row r="9" spans="1:3" x14ac:dyDescent="0.25">
      <c r="A9" s="3" t="s">
        <v>782</v>
      </c>
    </row>
    <row r="11" spans="1:3" x14ac:dyDescent="0.25">
      <c r="A11" s="44"/>
      <c r="B11" s="44">
        <f>'Trial Balance'!J6</f>
        <v>-1</v>
      </c>
      <c r="C11" s="44">
        <f>'Trial Balance'!K6</f>
        <v>0</v>
      </c>
    </row>
    <row r="12" spans="1:3" x14ac:dyDescent="0.25">
      <c r="A12" s="45" t="s">
        <v>783</v>
      </c>
      <c r="B12" s="46">
        <f>ROUND(SUMIF('Trial Balance'!S:S,A12,'Trial Balance'!H:H),0)</f>
        <v>0</v>
      </c>
      <c r="C12" s="46">
        <f>ROUND(SUMIF('Trial Balance'!S:S,A12,'Trial Balance'!K:K),0)</f>
        <v>0</v>
      </c>
    </row>
    <row r="13" spans="1:3" x14ac:dyDescent="0.25">
      <c r="A13" s="45" t="s">
        <v>784</v>
      </c>
      <c r="B13" s="46">
        <f>ROUND(SUMIF('Trial Balance'!S:S,A13,'Trial Balance'!H:H),0)</f>
        <v>0</v>
      </c>
      <c r="C13" s="46">
        <f>ROUND(SUMIF('Trial Balance'!S:S,A13,'Trial Balance'!K:K),0)</f>
        <v>0</v>
      </c>
    </row>
    <row r="14" spans="1:3" x14ac:dyDescent="0.25">
      <c r="A14" s="45" t="s">
        <v>785</v>
      </c>
      <c r="B14" s="46">
        <f>ROUND(SUMIF('Trial Balance'!S:S,A14,'Trial Balance'!H:H),0)</f>
        <v>0</v>
      </c>
      <c r="C14" s="46">
        <f>ROUND(SUMIF('Trial Balance'!S:S,A14,'Trial Balance'!K:K),0)</f>
        <v>0</v>
      </c>
    </row>
    <row r="15" spans="1:3" x14ac:dyDescent="0.25">
      <c r="A15" s="45" t="s">
        <v>786</v>
      </c>
      <c r="B15" s="46">
        <f>ROUND(SUMIF('Trial Balance'!S:S,A15,'Trial Balance'!H:H),0)</f>
        <v>0</v>
      </c>
      <c r="C15" s="46">
        <f>ROUND(SUMIF('Trial Balance'!S:S,A15,'Trial Balance'!K:K),0)</f>
        <v>0</v>
      </c>
    </row>
    <row r="16" spans="1:3" x14ac:dyDescent="0.25">
      <c r="A16" s="45" t="s">
        <v>787</v>
      </c>
      <c r="B16" s="46">
        <f>ROUND(SUMIF('Trial Balance'!S:S,A16,'Trial Balance'!H:H),0)</f>
        <v>0</v>
      </c>
      <c r="C16" s="46">
        <f>ROUND(SUMIF('Trial Balance'!S:S,A16,'Trial Balance'!K:K),0)</f>
        <v>0</v>
      </c>
    </row>
    <row r="17" spans="1:3" x14ac:dyDescent="0.25">
      <c r="A17" s="45" t="s">
        <v>788</v>
      </c>
      <c r="B17" s="46">
        <f>ROUND(SUMIF('Trial Balance'!S:S,A17,'Trial Balance'!H:H),0)</f>
        <v>0</v>
      </c>
      <c r="C17" s="46">
        <f>ROUND(SUMIF('Trial Balance'!S:S,A17,'Trial Balance'!K:K),0)</f>
        <v>0</v>
      </c>
    </row>
    <row r="18" spans="1:3" x14ac:dyDescent="0.25">
      <c r="A18" s="45" t="s">
        <v>789</v>
      </c>
      <c r="B18" s="46">
        <f>ROUND(SUMIF('Trial Balance'!S:S,A18,'Trial Balance'!H:H),0)</f>
        <v>0</v>
      </c>
      <c r="C18" s="46">
        <f>ROUND(SUMIF('Trial Balance'!S:S,A18,'Trial Balance'!K:K),0)</f>
        <v>0</v>
      </c>
    </row>
    <row r="19" spans="1:3" x14ac:dyDescent="0.25">
      <c r="A19" s="44" t="s">
        <v>311</v>
      </c>
      <c r="B19" s="76">
        <f>SUM(B12:B18)</f>
        <v>0</v>
      </c>
      <c r="C19" s="76">
        <f>SUM(C12:C18)</f>
        <v>0</v>
      </c>
    </row>
    <row r="20" spans="1:3" ht="12.6" thickBot="1" x14ac:dyDescent="0.3">
      <c r="A20" s="186" t="s">
        <v>790</v>
      </c>
      <c r="B20" s="187">
        <f>'1. F10'!D60</f>
        <v>0</v>
      </c>
      <c r="C20" s="187">
        <f>'1. F10'!E60</f>
        <v>0</v>
      </c>
    </row>
    <row r="21" spans="1:3" ht="12.6" thickTop="1" x14ac:dyDescent="0.25">
      <c r="A21" s="26" t="s">
        <v>207</v>
      </c>
      <c r="B21" s="130">
        <f>B19-B20</f>
        <v>0</v>
      </c>
      <c r="C21" s="130">
        <f>C19-C20</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B1" sqref="B1"/>
    </sheetView>
  </sheetViews>
  <sheetFormatPr defaultColWidth="29" defaultRowHeight="12" x14ac:dyDescent="0.25"/>
  <cols>
    <col min="1" max="1" width="40.85546875" bestFit="1" customWidth="1"/>
    <col min="2" max="2" width="44.7109375" bestFit="1" customWidth="1"/>
    <col min="3" max="4" width="14.5703125" bestFit="1" customWidth="1"/>
    <col min="5" max="5" width="15.5703125" bestFit="1" customWidth="1"/>
    <col min="6" max="6" width="12.5703125" bestFit="1" customWidth="1"/>
    <col min="7" max="7" width="17" bestFit="1" customWidth="1"/>
  </cols>
  <sheetData>
    <row r="1" spans="1:7" x14ac:dyDescent="0.25">
      <c r="A1" s="1" t="str">
        <f>'Trial Balance'!A1</f>
        <v>Companie:</v>
      </c>
      <c r="B1" s="18">
        <f>'Trial Balance'!B1</f>
        <v>0</v>
      </c>
    </row>
    <row r="2" spans="1:7" x14ac:dyDescent="0.25">
      <c r="A2" s="1" t="str">
        <f>'Trial Balance'!A2</f>
        <v xml:space="preserve">Adresa:                    </v>
      </c>
      <c r="B2" s="18">
        <f>'Trial Balance'!B2</f>
        <v>0</v>
      </c>
    </row>
    <row r="3" spans="1:7" x14ac:dyDescent="0.25">
      <c r="A3" s="1" t="str">
        <f>'Trial Balance'!A3</f>
        <v xml:space="preserve">Cod fiscal TVA: </v>
      </c>
      <c r="B3" s="18">
        <f>'Trial Balance'!B3</f>
        <v>0</v>
      </c>
    </row>
    <row r="4" spans="1:7" x14ac:dyDescent="0.25">
      <c r="A4" s="1" t="str">
        <f>'Trial Balance'!A4</f>
        <v xml:space="preserve">Nr. de inregistrare:      </v>
      </c>
      <c r="B4" s="18">
        <f>'Trial Balance'!B4</f>
        <v>0</v>
      </c>
    </row>
    <row r="5" spans="1:7" x14ac:dyDescent="0.25">
      <c r="A5" s="1" t="str">
        <f>'Trial Balance'!A5</f>
        <v xml:space="preserve">Tipul companiei:      </v>
      </c>
      <c r="B5" s="18">
        <f>'Trial Balance'!B5</f>
        <v>0</v>
      </c>
    </row>
    <row r="6" spans="1:7" x14ac:dyDescent="0.25">
      <c r="A6" s="1" t="str">
        <f>'Trial Balance'!A6</f>
        <v xml:space="preserve">Activitate principala:         </v>
      </c>
      <c r="B6" s="18">
        <f>'Trial Balance'!B6</f>
        <v>0</v>
      </c>
    </row>
    <row r="7" spans="1:7" x14ac:dyDescent="0.25">
      <c r="A7" s="1" t="str">
        <f>'Trial Balance'!A7</f>
        <v>An financiar</v>
      </c>
      <c r="B7" s="18">
        <f>'Trial Balance'!B7</f>
        <v>0</v>
      </c>
    </row>
    <row r="9" spans="1:7" x14ac:dyDescent="0.25">
      <c r="A9" s="3" t="s">
        <v>2364</v>
      </c>
    </row>
    <row r="11" spans="1:7" x14ac:dyDescent="0.25">
      <c r="A11" s="176"/>
      <c r="B11" s="150"/>
      <c r="C11" s="175" t="s">
        <v>584</v>
      </c>
      <c r="D11" s="174" t="s">
        <v>584</v>
      </c>
      <c r="E11" s="165"/>
      <c r="F11" s="193" t="s">
        <v>792</v>
      </c>
      <c r="G11" s="188"/>
    </row>
    <row r="12" spans="1:7" x14ac:dyDescent="0.25">
      <c r="A12" s="183"/>
      <c r="B12" s="182" t="s">
        <v>791</v>
      </c>
      <c r="C12" s="154">
        <f>'Trial Balance'!J6</f>
        <v>-1</v>
      </c>
      <c r="D12" s="176">
        <f>'Trial Balance'!K6</f>
        <v>0</v>
      </c>
      <c r="E12" s="192" t="s">
        <v>749</v>
      </c>
      <c r="F12" s="192" t="s">
        <v>774</v>
      </c>
      <c r="G12" s="192" t="s">
        <v>775</v>
      </c>
    </row>
    <row r="13" spans="1:7" x14ac:dyDescent="0.25">
      <c r="A13" s="179"/>
      <c r="B13" s="152"/>
      <c r="C13" s="157"/>
      <c r="D13" s="179"/>
      <c r="E13" s="191"/>
      <c r="F13" s="191"/>
      <c r="G13" s="191"/>
    </row>
    <row r="14" spans="1:7" x14ac:dyDescent="0.25">
      <c r="A14" s="43">
        <v>1</v>
      </c>
      <c r="B14" s="43" t="s">
        <v>793</v>
      </c>
      <c r="C14" s="46">
        <f>-ROUND(SUMIF('Trial Balance'!S:S,B14,'Trial Balance'!H:H),0)</f>
        <v>0</v>
      </c>
      <c r="D14" s="46">
        <f>-ROUND(SUMIF('Trial Balance'!S:S,B14,'Trial Balance'!K:K),0)</f>
        <v>0</v>
      </c>
      <c r="E14" s="190"/>
      <c r="F14" s="49"/>
      <c r="G14" s="49"/>
    </row>
    <row r="15" spans="1:7" x14ac:dyDescent="0.25">
      <c r="A15" s="45"/>
      <c r="B15" s="45" t="s">
        <v>794</v>
      </c>
      <c r="C15" s="46"/>
      <c r="D15" s="46"/>
      <c r="E15" s="49"/>
      <c r="F15" s="49"/>
      <c r="G15" s="49"/>
    </row>
    <row r="16" spans="1:7" x14ac:dyDescent="0.25">
      <c r="A16" s="45">
        <v>2</v>
      </c>
      <c r="B16" s="45" t="s">
        <v>795</v>
      </c>
      <c r="C16" s="46">
        <f>-ROUND(SUMIF('Trial Balance'!S:S,B16,'Trial Balance'!H:H),0)</f>
        <v>0</v>
      </c>
      <c r="D16" s="46">
        <f>-ROUND(SUMIF('Trial Balance'!S:S,B16,'Trial Balance'!K:K),0)</f>
        <v>0</v>
      </c>
      <c r="E16" s="49"/>
      <c r="F16" s="49"/>
      <c r="G16" s="49"/>
    </row>
    <row r="17" spans="1:7" x14ac:dyDescent="0.25">
      <c r="A17" s="45">
        <v>3</v>
      </c>
      <c r="B17" s="45" t="s">
        <v>796</v>
      </c>
      <c r="C17" s="46">
        <f>-ROUND(SUMIF('Trial Balance'!S:S,B17,'Trial Balance'!H:H),0)</f>
        <v>0</v>
      </c>
      <c r="D17" s="46">
        <f>-ROUND(SUMIF('Trial Balance'!S:S,B17,'Trial Balance'!K:K),0)</f>
        <v>0</v>
      </c>
      <c r="E17" s="49"/>
      <c r="F17" s="49"/>
      <c r="G17" s="49"/>
    </row>
    <row r="18" spans="1:7" x14ac:dyDescent="0.25">
      <c r="A18" s="45">
        <v>4</v>
      </c>
      <c r="B18" s="45" t="s">
        <v>797</v>
      </c>
      <c r="C18" s="46">
        <f>-ROUND(SUMIF('Trial Balance'!S:S,B18,'Trial Balance'!H:H),0)</f>
        <v>0</v>
      </c>
      <c r="D18" s="46">
        <f>-ROUND(SUMIF('Trial Balance'!S:S,B18,'Trial Balance'!K:K),0)</f>
        <v>0</v>
      </c>
      <c r="E18" s="49"/>
      <c r="F18" s="49"/>
      <c r="G18" s="49"/>
    </row>
    <row r="19" spans="1:7" x14ac:dyDescent="0.25">
      <c r="A19" s="45">
        <v>5</v>
      </c>
      <c r="B19" s="45" t="s">
        <v>798</v>
      </c>
      <c r="C19" s="46">
        <f>-ROUND(SUMIF('Trial Balance'!S:S,B19,'Trial Balance'!H:H),0)</f>
        <v>0</v>
      </c>
      <c r="D19" s="46">
        <f>-ROUND(SUMIF('Trial Balance'!S:S,B19,'Trial Balance'!K:K),0)</f>
        <v>0</v>
      </c>
      <c r="E19" s="49"/>
      <c r="F19" s="49"/>
      <c r="G19" s="49"/>
    </row>
    <row r="20" spans="1:7" s="3" customFormat="1" x14ac:dyDescent="0.25">
      <c r="A20" s="44" t="s">
        <v>799</v>
      </c>
      <c r="B20" s="44" t="s">
        <v>800</v>
      </c>
      <c r="C20" s="76">
        <f>SUM(C17:C19)</f>
        <v>0</v>
      </c>
      <c r="D20" s="76">
        <f>SUM(D17:D19)</f>
        <v>0</v>
      </c>
      <c r="E20" s="148"/>
      <c r="F20" s="148"/>
      <c r="G20" s="148"/>
    </row>
    <row r="21" spans="1:7" x14ac:dyDescent="0.25">
      <c r="A21" s="45"/>
      <c r="B21" s="45"/>
      <c r="C21" s="46"/>
      <c r="D21" s="46"/>
      <c r="E21" s="49"/>
      <c r="F21" s="49"/>
      <c r="G21" s="49"/>
    </row>
    <row r="22" spans="1:7" x14ac:dyDescent="0.25">
      <c r="A22" s="45">
        <v>7</v>
      </c>
      <c r="B22" s="45" t="s">
        <v>801</v>
      </c>
      <c r="C22" s="46">
        <f>-ROUND(SUMIF('Trial Balance'!S:S,B22,'Trial Balance'!H:H),0)</f>
        <v>0</v>
      </c>
      <c r="D22" s="46">
        <f>-ROUND(SUMIF('Trial Balance'!S:S,B22,'Trial Balance'!K:K),0)</f>
        <v>0</v>
      </c>
      <c r="E22" s="49"/>
      <c r="F22" s="49"/>
      <c r="G22" s="49"/>
    </row>
    <row r="23" spans="1:7" x14ac:dyDescent="0.25">
      <c r="A23" s="45">
        <v>8</v>
      </c>
      <c r="B23" s="45" t="s">
        <v>802</v>
      </c>
      <c r="C23" s="46">
        <f>-ROUND(SUMIF('Trial Balance'!S:S,B23,'Trial Balance'!H:H),0)</f>
        <v>0</v>
      </c>
      <c r="D23" s="46">
        <f>-ROUND(SUMIF('Trial Balance'!S:S,B23,'Trial Balance'!K:K),0)</f>
        <v>0</v>
      </c>
      <c r="E23" s="49"/>
      <c r="F23" s="49"/>
      <c r="G23" s="49"/>
    </row>
    <row r="24" spans="1:7" x14ac:dyDescent="0.25">
      <c r="A24" s="45">
        <v>9</v>
      </c>
      <c r="B24" s="45" t="s">
        <v>803</v>
      </c>
      <c r="C24" s="46">
        <f>-ROUND(SUMIF('Trial Balance'!S:S,B24,'Trial Balance'!H:H),0)</f>
        <v>0</v>
      </c>
      <c r="D24" s="46">
        <f>-ROUND(SUMIF('Trial Balance'!S:S,B24,'Trial Balance'!K:K),0)</f>
        <v>0</v>
      </c>
      <c r="E24" s="49"/>
      <c r="F24" s="49"/>
      <c r="G24" s="49"/>
    </row>
    <row r="25" spans="1:7" x14ac:dyDescent="0.25">
      <c r="A25" s="45">
        <v>10</v>
      </c>
      <c r="B25" s="45" t="s">
        <v>804</v>
      </c>
      <c r="C25" s="46">
        <f>-ROUND(SUMIF('Trial Balance'!S:S,B25,'Trial Balance'!H:H),0)</f>
        <v>0</v>
      </c>
      <c r="D25" s="46">
        <f>-ROUND(SUMIF('Trial Balance'!S:S,B25,'Trial Balance'!K:K),0)</f>
        <v>0</v>
      </c>
      <c r="E25" s="49"/>
      <c r="F25" s="49"/>
      <c r="G25" s="49"/>
    </row>
    <row r="26" spans="1:7" x14ac:dyDescent="0.25">
      <c r="A26" s="45">
        <v>11</v>
      </c>
      <c r="B26" s="45" t="s">
        <v>805</v>
      </c>
      <c r="C26" s="46">
        <f>-ROUND(SUMIF('Trial Balance'!T:T,B26,'Trial Balance'!H:H),0)</f>
        <v>0</v>
      </c>
      <c r="D26" s="46">
        <f>-ROUND(SUMIF('Trial Balance'!T:T,B26,'Trial Balance'!K:K),0)</f>
        <v>0</v>
      </c>
      <c r="E26" s="49"/>
      <c r="F26" s="49"/>
      <c r="G26" s="49"/>
    </row>
    <row r="27" spans="1:7" x14ac:dyDescent="0.25">
      <c r="A27" s="45"/>
      <c r="B27" s="45"/>
      <c r="C27" s="46"/>
      <c r="D27" s="46"/>
      <c r="E27" s="49"/>
      <c r="F27" s="49"/>
      <c r="G27" s="49"/>
    </row>
    <row r="28" spans="1:7" s="3" customFormat="1" x14ac:dyDescent="0.25">
      <c r="A28" s="44">
        <v>12</v>
      </c>
      <c r="B28" s="44" t="s">
        <v>311</v>
      </c>
      <c r="C28" s="76">
        <f>C14+C16+C20+SUM(C22:C26)</f>
        <v>0</v>
      </c>
      <c r="D28" s="76">
        <f>D14+D16+D20+SUM(D22:D26)</f>
        <v>0</v>
      </c>
      <c r="E28" s="44"/>
      <c r="F28" s="44"/>
      <c r="G28" s="44"/>
    </row>
    <row r="29" spans="1:7" x14ac:dyDescent="0.25">
      <c r="B29" s="3" t="s">
        <v>806</v>
      </c>
      <c r="C29" s="25">
        <f>'1. F10'!D74+'1. F10'!D86</f>
        <v>0</v>
      </c>
      <c r="D29" s="25">
        <f>'1. F10'!E74+'1. F10'!E86</f>
        <v>0</v>
      </c>
    </row>
    <row r="30" spans="1:7" x14ac:dyDescent="0.25">
      <c r="B30" s="26" t="s">
        <v>207</v>
      </c>
      <c r="C30" s="27"/>
      <c r="D30" s="27">
        <f>D28-D29</f>
        <v>0</v>
      </c>
    </row>
    <row r="33" spans="1:6" ht="13.8" customHeight="1" x14ac:dyDescent="0.25">
      <c r="A33" s="189"/>
      <c r="B33" s="188" t="s">
        <v>584</v>
      </c>
      <c r="C33" s="189" t="s">
        <v>584</v>
      </c>
      <c r="D33" s="194"/>
      <c r="E33" s="193" t="s">
        <v>792</v>
      </c>
      <c r="F33" s="188"/>
    </row>
    <row r="34" spans="1:6" x14ac:dyDescent="0.25">
      <c r="A34" s="192" t="s">
        <v>791</v>
      </c>
      <c r="B34" s="195">
        <f>C12</f>
        <v>-1</v>
      </c>
      <c r="C34" s="189">
        <f>D12</f>
        <v>0</v>
      </c>
      <c r="D34" s="195" t="s">
        <v>749</v>
      </c>
      <c r="E34" s="189" t="s">
        <v>774</v>
      </c>
      <c r="F34" s="189" t="s">
        <v>775</v>
      </c>
    </row>
    <row r="35" spans="1:6" x14ac:dyDescent="0.25">
      <c r="A35" s="191"/>
      <c r="B35" s="196"/>
      <c r="C35" s="191"/>
      <c r="D35" s="196"/>
      <c r="E35" s="191"/>
      <c r="F35" s="191"/>
    </row>
    <row r="36" spans="1:6" x14ac:dyDescent="0.25">
      <c r="A36" s="43" t="s">
        <v>807</v>
      </c>
      <c r="B36" s="46">
        <f>-ROUND(SUMIF('Trial Balance'!S:S,A36,'Trial Balance'!H:H),0)</f>
        <v>0</v>
      </c>
      <c r="C36" s="197">
        <f>-ROUND(SUMIF('Trial Balance'!S:S,A36,'Trial Balance'!K:K),0)</f>
        <v>0</v>
      </c>
      <c r="D36" s="190"/>
      <c r="E36" s="49"/>
      <c r="F36" s="49"/>
    </row>
    <row r="37" spans="1:6" x14ac:dyDescent="0.25">
      <c r="A37" s="45" t="s">
        <v>808</v>
      </c>
      <c r="B37" s="46">
        <f>-ROUND(SUMIF('Trial Balance'!S:S,A37,'Trial Balance'!H:H),0)</f>
        <v>0</v>
      </c>
      <c r="C37" s="46">
        <f>-ROUND(SUMIF('Trial Balance'!S:S,A37,'Trial Balance'!K:K),0)</f>
        <v>0</v>
      </c>
      <c r="D37" s="49"/>
      <c r="E37" s="49"/>
      <c r="F37" s="49"/>
    </row>
    <row r="38" spans="1:6" x14ac:dyDescent="0.25">
      <c r="A38" s="45" t="s">
        <v>809</v>
      </c>
      <c r="B38" s="46">
        <f>-ROUND(SUMIF('Trial Balance'!S:S,A38,'Trial Balance'!H:H),0)</f>
        <v>0</v>
      </c>
      <c r="C38" s="46">
        <f>-ROUND(SUMIF('Trial Balance'!S:S,A38,'Trial Balance'!K:K),0)</f>
        <v>0</v>
      </c>
      <c r="D38" s="49"/>
      <c r="E38" s="49"/>
      <c r="F38" s="49"/>
    </row>
    <row r="39" spans="1:6" x14ac:dyDescent="0.25">
      <c r="A39" s="45" t="s">
        <v>779</v>
      </c>
      <c r="B39" s="46">
        <f>-ROUND(SUMIF('Trial Balance'!S:S,A39,'Trial Balance'!H:H),0)</f>
        <v>0</v>
      </c>
      <c r="C39" s="46">
        <f>-ROUND(SUMIF('Trial Balance'!S:S,A39,'Trial Balance'!K:K),0)</f>
        <v>0</v>
      </c>
      <c r="D39" s="49"/>
      <c r="E39" s="49"/>
      <c r="F39" s="49"/>
    </row>
    <row r="40" spans="1:6" x14ac:dyDescent="0.25">
      <c r="A40" s="45" t="s">
        <v>810</v>
      </c>
      <c r="B40" s="46">
        <f>-ROUND(SUMIF('Trial Balance'!S:S,A40,'Trial Balance'!H:H),0)</f>
        <v>0</v>
      </c>
      <c r="C40" s="46">
        <f>-ROUND(SUMIF('Trial Balance'!S:S,A40,'Trial Balance'!K:K),0)</f>
        <v>0</v>
      </c>
      <c r="D40" s="49"/>
      <c r="E40" s="49"/>
      <c r="F40" s="49"/>
    </row>
    <row r="41" spans="1:6" x14ac:dyDescent="0.25">
      <c r="A41" s="45" t="s">
        <v>805</v>
      </c>
      <c r="B41" s="46">
        <f>-ROUND(SUMIF('Trial Balance'!S:S,A41,'Trial Balance'!H:H),0)</f>
        <v>0</v>
      </c>
      <c r="C41" s="46">
        <f>-ROUND(SUMIF('Trial Balance'!S:S,A41,'Trial Balance'!K:K),0)</f>
        <v>0</v>
      </c>
      <c r="D41" s="49"/>
      <c r="E41" s="49"/>
      <c r="F41" s="49"/>
    </row>
    <row r="42" spans="1:6" x14ac:dyDescent="0.25">
      <c r="A42" s="3" t="s">
        <v>311</v>
      </c>
      <c r="B42" s="25">
        <f>SUM(B36:B41)</f>
        <v>0</v>
      </c>
      <c r="C42" s="25">
        <f>SUM(C36:C41)</f>
        <v>0</v>
      </c>
    </row>
    <row r="43" spans="1:6" x14ac:dyDescent="0.25">
      <c r="A43" s="26" t="s">
        <v>207</v>
      </c>
      <c r="B43" s="27">
        <f>B42-C26</f>
        <v>0</v>
      </c>
      <c r="C43" s="27">
        <f>C42-D26</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2" sqref="A12"/>
    </sheetView>
  </sheetViews>
  <sheetFormatPr defaultRowHeight="12" x14ac:dyDescent="0.25"/>
  <cols>
    <col min="1" max="1" width="69" customWidth="1"/>
    <col min="2" max="2" width="16.28515625" customWidth="1"/>
    <col min="3" max="3" width="12.5703125" bestFit="1" customWidth="1"/>
    <col min="4" max="4" width="11.140625" bestFit="1" customWidth="1"/>
    <col min="6" max="6" width="11.5703125" bestFit="1" customWidth="1"/>
  </cols>
  <sheetData>
    <row r="1" spans="1:7" x14ac:dyDescent="0.25">
      <c r="A1" s="1" t="str">
        <f>'Trial Balance'!A1</f>
        <v>Companie:</v>
      </c>
      <c r="B1" s="18">
        <f>'Trial Balance'!B1</f>
        <v>0</v>
      </c>
    </row>
    <row r="2" spans="1:7" x14ac:dyDescent="0.25">
      <c r="A2" s="1" t="str">
        <f>'Trial Balance'!A2</f>
        <v xml:space="preserve">Adresa:                    </v>
      </c>
      <c r="B2" s="18">
        <f>'Trial Balance'!B2</f>
        <v>0</v>
      </c>
    </row>
    <row r="3" spans="1:7" x14ac:dyDescent="0.25">
      <c r="A3" s="1" t="str">
        <f>'Trial Balance'!A3</f>
        <v xml:space="preserve">Cod fiscal TVA: </v>
      </c>
      <c r="B3" s="18">
        <f>'Trial Balance'!B3</f>
        <v>0</v>
      </c>
    </row>
    <row r="4" spans="1:7" x14ac:dyDescent="0.25">
      <c r="A4" s="1" t="str">
        <f>'Trial Balance'!A4</f>
        <v xml:space="preserve">Nr. de inregistrare:      </v>
      </c>
      <c r="B4" s="18">
        <f>'Trial Balance'!B4</f>
        <v>0</v>
      </c>
    </row>
    <row r="5" spans="1:7" x14ac:dyDescent="0.25">
      <c r="A5" s="1" t="str">
        <f>'Trial Balance'!A5</f>
        <v xml:space="preserve">Tipul companiei:      </v>
      </c>
      <c r="B5" s="18">
        <f>'Trial Balance'!B5</f>
        <v>0</v>
      </c>
    </row>
    <row r="6" spans="1:7" x14ac:dyDescent="0.25">
      <c r="A6" s="1" t="str">
        <f>'Trial Balance'!A6</f>
        <v xml:space="preserve">Activitate principala:         </v>
      </c>
      <c r="B6" s="18">
        <f>'Trial Balance'!B6</f>
        <v>0</v>
      </c>
    </row>
    <row r="7" spans="1:7" x14ac:dyDescent="0.25">
      <c r="A7" s="1" t="str">
        <f>'Trial Balance'!A7</f>
        <v>An financiar</v>
      </c>
      <c r="B7" s="18">
        <f>'Trial Balance'!B7</f>
        <v>0</v>
      </c>
    </row>
    <row r="9" spans="1:7" x14ac:dyDescent="0.25">
      <c r="A9" s="3" t="s">
        <v>811</v>
      </c>
    </row>
    <row r="11" spans="1:7" ht="24" customHeight="1" x14ac:dyDescent="0.25">
      <c r="A11" s="176"/>
      <c r="B11" s="149"/>
      <c r="C11" s="198" t="s">
        <v>673</v>
      </c>
      <c r="D11" s="153"/>
      <c r="E11" s="153"/>
      <c r="F11" s="153"/>
      <c r="G11" s="154" t="s">
        <v>814</v>
      </c>
    </row>
    <row r="12" spans="1:7" x14ac:dyDescent="0.25">
      <c r="A12" s="183" t="s">
        <v>812</v>
      </c>
      <c r="B12" s="200" t="s">
        <v>813</v>
      </c>
      <c r="C12" s="198" t="s">
        <v>815</v>
      </c>
      <c r="D12" s="153"/>
      <c r="E12" s="153" t="s">
        <v>816</v>
      </c>
      <c r="F12" s="153"/>
      <c r="G12" s="155"/>
    </row>
    <row r="13" spans="1:7" x14ac:dyDescent="0.25">
      <c r="A13" s="179"/>
      <c r="B13" s="151"/>
      <c r="C13" s="199" t="s">
        <v>817</v>
      </c>
      <c r="D13" s="156" t="s">
        <v>818</v>
      </c>
      <c r="E13" s="156" t="s">
        <v>817</v>
      </c>
      <c r="F13" s="156" t="s">
        <v>818</v>
      </c>
      <c r="G13" s="157"/>
    </row>
    <row r="14" spans="1:7" x14ac:dyDescent="0.25">
      <c r="A14" s="42">
        <v>0</v>
      </c>
      <c r="B14" s="42">
        <v>1</v>
      </c>
      <c r="C14" s="44">
        <v>2</v>
      </c>
      <c r="D14" s="44"/>
      <c r="E14" s="44">
        <v>3</v>
      </c>
      <c r="F14" s="44"/>
      <c r="G14" s="44" t="s">
        <v>819</v>
      </c>
    </row>
    <row r="15" spans="1:7" x14ac:dyDescent="0.25">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25">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25">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25">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25">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25">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25">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25">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25">
      <c r="A23" s="3" t="s">
        <v>311</v>
      </c>
      <c r="B23" s="25">
        <f t="shared" ref="B23:G23" si="1">SUM(B15:B22)</f>
        <v>0</v>
      </c>
      <c r="C23" s="25">
        <f t="shared" si="1"/>
        <v>0</v>
      </c>
      <c r="D23" s="25">
        <f t="shared" si="1"/>
        <v>0</v>
      </c>
      <c r="E23" s="25">
        <f t="shared" si="1"/>
        <v>0</v>
      </c>
      <c r="F23" s="25">
        <f t="shared" si="1"/>
        <v>0</v>
      </c>
      <c r="G23" s="25">
        <f t="shared" si="1"/>
        <v>0</v>
      </c>
    </row>
    <row r="24" spans="1:7" ht="12.45" customHeight="1" thickBot="1" x14ac:dyDescent="0.3">
      <c r="A24" s="16" t="s">
        <v>746</v>
      </c>
      <c r="B24" s="24">
        <f>'1. F10'!D91</f>
        <v>0</v>
      </c>
      <c r="C24" s="23"/>
      <c r="D24" s="23"/>
      <c r="E24" s="23"/>
      <c r="F24" s="23"/>
      <c r="G24" s="55">
        <f>'1. F10'!E91</f>
        <v>0</v>
      </c>
    </row>
    <row r="25" spans="1:7" ht="12.45" customHeight="1" thickTop="1" x14ac:dyDescent="0.25">
      <c r="A25" s="26" t="s">
        <v>207</v>
      </c>
      <c r="B25" s="130">
        <f>B23-B24</f>
        <v>0</v>
      </c>
      <c r="G25" s="130">
        <f>G23-G24</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85546875" defaultRowHeight="12" x14ac:dyDescent="0.25"/>
  <cols>
    <col min="1" max="1" width="65.42578125" bestFit="1" customWidth="1"/>
    <col min="2" max="2" width="12.140625" bestFit="1" customWidth="1"/>
    <col min="3" max="3" width="11.5703125" bestFit="1" customWidth="1"/>
  </cols>
  <sheetData>
    <row r="1" spans="1:3" x14ac:dyDescent="0.25">
      <c r="A1" s="1" t="str">
        <f>'Trial Balance'!A1</f>
        <v>Companie:</v>
      </c>
      <c r="B1" s="18">
        <f>'Trial Balance'!B1</f>
        <v>0</v>
      </c>
    </row>
    <row r="2" spans="1:3" x14ac:dyDescent="0.25">
      <c r="A2" s="1" t="str">
        <f>'Trial Balance'!A2</f>
        <v xml:space="preserve">Adresa:                    </v>
      </c>
      <c r="B2" s="18">
        <f>'Trial Balance'!B2</f>
        <v>0</v>
      </c>
    </row>
    <row r="3" spans="1:3" x14ac:dyDescent="0.25">
      <c r="A3" s="1" t="str">
        <f>'Trial Balance'!A3</f>
        <v xml:space="preserve">Cod fiscal TVA: </v>
      </c>
      <c r="B3" s="18">
        <f>'Trial Balance'!B3</f>
        <v>0</v>
      </c>
    </row>
    <row r="4" spans="1:3" x14ac:dyDescent="0.25">
      <c r="A4" s="1" t="str">
        <f>'Trial Balance'!A4</f>
        <v xml:space="preserve">Nr. de inregistrare:      </v>
      </c>
      <c r="B4" s="18">
        <f>'Trial Balance'!B4</f>
        <v>0</v>
      </c>
    </row>
    <row r="5" spans="1:3" x14ac:dyDescent="0.25">
      <c r="A5" s="1" t="str">
        <f>'Trial Balance'!A5</f>
        <v xml:space="preserve">Tipul companiei:      </v>
      </c>
      <c r="B5" s="18">
        <f>'Trial Balance'!B5</f>
        <v>0</v>
      </c>
    </row>
    <row r="6" spans="1:3" x14ac:dyDescent="0.25">
      <c r="A6" s="1" t="str">
        <f>'Trial Balance'!A6</f>
        <v xml:space="preserve">Activitate principala:         </v>
      </c>
      <c r="B6" s="18">
        <f>'Trial Balance'!B6</f>
        <v>0</v>
      </c>
    </row>
    <row r="7" spans="1:3" x14ac:dyDescent="0.25">
      <c r="A7" s="1" t="str">
        <f>'Trial Balance'!A7</f>
        <v>An financiar</v>
      </c>
      <c r="B7" s="18">
        <f>'Trial Balance'!B7</f>
        <v>0</v>
      </c>
    </row>
    <row r="9" spans="1:3" x14ac:dyDescent="0.25">
      <c r="A9" s="3" t="s">
        <v>828</v>
      </c>
    </row>
    <row r="11" spans="1:3" s="3" customFormat="1" x14ac:dyDescent="0.25">
      <c r="A11" s="44"/>
      <c r="B11" s="44">
        <f>'Trial Balance'!J6</f>
        <v>-1</v>
      </c>
      <c r="C11" s="44">
        <f>'Trial Balance'!K6</f>
        <v>0</v>
      </c>
    </row>
    <row r="12" spans="1:3" x14ac:dyDescent="0.25">
      <c r="A12" s="45" t="s">
        <v>829</v>
      </c>
      <c r="B12" s="49"/>
      <c r="C12" s="49"/>
    </row>
    <row r="13" spans="1:3" x14ac:dyDescent="0.25">
      <c r="A13" s="45" t="s">
        <v>830</v>
      </c>
      <c r="B13" s="49"/>
      <c r="C13" s="49"/>
    </row>
    <row r="14" spans="1:3" x14ac:dyDescent="0.25">
      <c r="A14" s="45" t="s">
        <v>831</v>
      </c>
      <c r="B14" s="49"/>
      <c r="C14" s="49"/>
    </row>
    <row r="18" spans="1:3" s="3" customFormat="1" x14ac:dyDescent="0.25">
      <c r="A18" s="44"/>
      <c r="B18" s="44">
        <f>B11</f>
        <v>-1</v>
      </c>
      <c r="C18" s="44">
        <f>C11</f>
        <v>0</v>
      </c>
    </row>
    <row r="19" spans="1:3" x14ac:dyDescent="0.25">
      <c r="A19" s="45" t="s">
        <v>832</v>
      </c>
      <c r="B19" s="46">
        <f>ROUND(SUMIF('Trial Balance'!S:S,A19,'Trial Balance'!H:H),0)</f>
        <v>0</v>
      </c>
      <c r="C19" s="46">
        <f>ROUND(SUMIF('Trial Balance'!S:S,A19,'Trial Balance'!K:K),0)</f>
        <v>0</v>
      </c>
    </row>
    <row r="20" spans="1:3" x14ac:dyDescent="0.25">
      <c r="A20" s="45" t="s">
        <v>833</v>
      </c>
      <c r="B20" s="49"/>
      <c r="C20" s="49"/>
    </row>
    <row r="21" spans="1:3" x14ac:dyDescent="0.25">
      <c r="A21" s="45" t="s">
        <v>834</v>
      </c>
      <c r="B21" s="49"/>
      <c r="C21" s="49"/>
    </row>
    <row r="22" spans="1:3" x14ac:dyDescent="0.25">
      <c r="A22" s="45" t="s">
        <v>835</v>
      </c>
      <c r="B22" s="46">
        <f>ROUND(SUMIF('Trial Balance'!S:S,A22,'Trial Balance'!H:H),0)</f>
        <v>0</v>
      </c>
      <c r="C22" s="46">
        <f>ROUND(SUMIF('Trial Balance'!S:S,A22,'Trial Balance'!K:K),0)</f>
        <v>0</v>
      </c>
    </row>
    <row r="23" spans="1:3" x14ac:dyDescent="0.25">
      <c r="A23" s="45" t="s">
        <v>836</v>
      </c>
      <c r="B23" s="46">
        <f>ROUND(SUMIF('Trial Balance'!S:S,A23,'Trial Balance'!H:H),0)</f>
        <v>0</v>
      </c>
      <c r="C23" s="46">
        <f>ROUND(SUMIF('Trial Balance'!S:S,A23,'Trial Balance'!K:K),0)</f>
        <v>0</v>
      </c>
    </row>
    <row r="24" spans="1:3" x14ac:dyDescent="0.25">
      <c r="A24" s="45" t="s">
        <v>837</v>
      </c>
      <c r="B24" s="46">
        <f>ROUND(SUMIF('Trial Balance'!S:S,A24,'Trial Balance'!H:H),0)</f>
        <v>0</v>
      </c>
      <c r="C24" s="46">
        <f>ROUND(SUMIF('Trial Balance'!S:S,A24,'Trial Balance'!K:K),0)</f>
        <v>0</v>
      </c>
    </row>
    <row r="25" spans="1:3" x14ac:dyDescent="0.25">
      <c r="A25" s="45" t="s">
        <v>838</v>
      </c>
      <c r="B25" s="46">
        <f>ROUND(SUMIF('Trial Balance'!S:S,A25,'Trial Balance'!H:H),0)</f>
        <v>0</v>
      </c>
      <c r="C25" s="46">
        <f>ROUND(SUMIF('Trial Balance'!S:S,A25,'Trial Balance'!K:K),0)</f>
        <v>0</v>
      </c>
    </row>
    <row r="26" spans="1:3" x14ac:dyDescent="0.25">
      <c r="A26" s="45" t="s">
        <v>839</v>
      </c>
      <c r="B26" s="46">
        <f>ROUND(SUMIF('Trial Balance'!S:S,A26,'Trial Balance'!H:H),0)</f>
        <v>0</v>
      </c>
      <c r="C26" s="46">
        <f>ROUND(SUMIF('Trial Balance'!S:S,A26,'Trial Balance'!K:K),0)</f>
        <v>0</v>
      </c>
    </row>
    <row r="27" spans="1:3" x14ac:dyDescent="0.25">
      <c r="A27" s="44" t="s">
        <v>721</v>
      </c>
      <c r="B27" s="76">
        <f>SUM(B19:B26)</f>
        <v>0</v>
      </c>
      <c r="C27" s="76">
        <f>SUM(C19:C26)</f>
        <v>0</v>
      </c>
    </row>
    <row r="28" spans="1:3" ht="12.6" thickBot="1" x14ac:dyDescent="0.3">
      <c r="A28" s="201" t="s">
        <v>756</v>
      </c>
      <c r="B28" s="187">
        <f>'2. F20'!D37</f>
        <v>0</v>
      </c>
      <c r="C28" s="187">
        <f>'2. F20'!E37</f>
        <v>0</v>
      </c>
    </row>
    <row r="29" spans="1:3" ht="12.6" thickTop="1" x14ac:dyDescent="0.25">
      <c r="A29" s="202" t="s">
        <v>207</v>
      </c>
      <c r="B29" s="203">
        <f>B27-B28</f>
        <v>0</v>
      </c>
      <c r="C29" s="203">
        <f>C27-C28</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20" sqref="B20"/>
    </sheetView>
  </sheetViews>
  <sheetFormatPr defaultColWidth="63.5703125" defaultRowHeight="12" x14ac:dyDescent="0.25"/>
  <cols>
    <col min="1" max="1" width="17.28515625" bestFit="1" customWidth="1"/>
    <col min="2" max="2" width="56.7109375" bestFit="1" customWidth="1"/>
    <col min="3" max="3" width="11.7109375" bestFit="1" customWidth="1"/>
    <col min="4" max="4" width="11.5703125" bestFit="1" customWidth="1"/>
  </cols>
  <sheetData>
    <row r="1" spans="1:4" x14ac:dyDescent="0.25">
      <c r="A1" s="1" t="str">
        <f>'Trial Balance'!A1</f>
        <v>Companie:</v>
      </c>
      <c r="B1" s="18">
        <f>'Trial Balance'!B1</f>
        <v>0</v>
      </c>
    </row>
    <row r="2" spans="1:4" x14ac:dyDescent="0.25">
      <c r="A2" s="1" t="str">
        <f>'Trial Balance'!A2</f>
        <v xml:space="preserve">Adresa:                    </v>
      </c>
      <c r="B2" s="18">
        <f>'Trial Balance'!B2</f>
        <v>0</v>
      </c>
    </row>
    <row r="3" spans="1:4" x14ac:dyDescent="0.25">
      <c r="A3" s="1" t="str">
        <f>'Trial Balance'!A3</f>
        <v xml:space="preserve">Cod fiscal TVA: </v>
      </c>
      <c r="B3" s="18">
        <f>'Trial Balance'!B3</f>
        <v>0</v>
      </c>
    </row>
    <row r="4" spans="1:4" x14ac:dyDescent="0.25">
      <c r="A4" s="1" t="str">
        <f>'Trial Balance'!A4</f>
        <v xml:space="preserve">Nr. de inregistrare:      </v>
      </c>
      <c r="B4" s="18">
        <f>'Trial Balance'!B4</f>
        <v>0</v>
      </c>
    </row>
    <row r="5" spans="1:4" x14ac:dyDescent="0.25">
      <c r="A5" s="1" t="str">
        <f>'Trial Balance'!A5</f>
        <v xml:space="preserve">Tipul companiei:      </v>
      </c>
      <c r="B5" s="18">
        <f>'Trial Balance'!B5</f>
        <v>0</v>
      </c>
    </row>
    <row r="6" spans="1:4" x14ac:dyDescent="0.25">
      <c r="A6" s="1" t="str">
        <f>'Trial Balance'!A6</f>
        <v xml:space="preserve">Activitate principala:         </v>
      </c>
      <c r="B6" s="18">
        <f>'Trial Balance'!B6</f>
        <v>0</v>
      </c>
    </row>
    <row r="7" spans="1:4" x14ac:dyDescent="0.25">
      <c r="A7" s="1" t="str">
        <f>'Trial Balance'!A7</f>
        <v>An financiar</v>
      </c>
      <c r="B7" s="18">
        <f>'Trial Balance'!B7</f>
        <v>0</v>
      </c>
    </row>
    <row r="9" spans="1:4" x14ac:dyDescent="0.25">
      <c r="A9" s="3" t="s">
        <v>840</v>
      </c>
    </row>
    <row r="11" spans="1:4" x14ac:dyDescent="0.25">
      <c r="A11" s="45"/>
      <c r="B11" s="45"/>
      <c r="C11" s="44">
        <f>'Trial Balance'!J6</f>
        <v>-1</v>
      </c>
      <c r="D11" s="44">
        <f>'Trial Balance'!K6</f>
        <v>0</v>
      </c>
    </row>
    <row r="12" spans="1:4" x14ac:dyDescent="0.25">
      <c r="A12" s="45">
        <v>1</v>
      </c>
      <c r="B12" s="45" t="s">
        <v>841</v>
      </c>
      <c r="C12" s="46">
        <f>ROUND(SUMIF('Trial Balance'!S:S,B12,'Trial Balance'!H:H),0)</f>
        <v>0</v>
      </c>
      <c r="D12" s="46">
        <f>ROUND(SUMIF('Trial Balance'!S:S,B12,'Trial Balance'!K:K),0)</f>
        <v>0</v>
      </c>
    </row>
    <row r="13" spans="1:4" x14ac:dyDescent="0.25">
      <c r="A13" s="45">
        <v>2</v>
      </c>
      <c r="B13" s="45" t="s">
        <v>842</v>
      </c>
      <c r="C13" s="46">
        <f>ROUND(SUMIF('Trial Balance'!S:S,B13,'Trial Balance'!H:H),0)</f>
        <v>0</v>
      </c>
      <c r="D13" s="46">
        <f>ROUND(SUMIF('Trial Balance'!S:S,B13,'Trial Balance'!K:K),0)</f>
        <v>0</v>
      </c>
    </row>
    <row r="14" spans="1:4" x14ac:dyDescent="0.25">
      <c r="A14" s="45">
        <v>3</v>
      </c>
      <c r="B14" s="45" t="s">
        <v>843</v>
      </c>
      <c r="C14" s="46">
        <f>ROUND(SUMIF('Trial Balance'!S:S,B14,'Trial Balance'!H:H),0)</f>
        <v>0</v>
      </c>
      <c r="D14" s="46">
        <f>ROUND(SUMIF('Trial Balance'!S:S,B14,'Trial Balance'!K:K),0)</f>
        <v>0</v>
      </c>
    </row>
    <row r="15" spans="1:4" x14ac:dyDescent="0.25">
      <c r="A15" s="45">
        <v>4</v>
      </c>
      <c r="B15" s="45" t="s">
        <v>844</v>
      </c>
      <c r="C15" s="46">
        <f>ROUND(SUMIF('Trial Balance'!S:S,B15,'Trial Balance'!H:H),0)</f>
        <v>0</v>
      </c>
      <c r="D15" s="46">
        <f>ROUND(SUMIF('Trial Balance'!S:S,B15,'Trial Balance'!K:K),0)</f>
        <v>0</v>
      </c>
    </row>
    <row r="16" spans="1:4" x14ac:dyDescent="0.25">
      <c r="A16" s="45">
        <v>5</v>
      </c>
      <c r="B16" s="45" t="s">
        <v>845</v>
      </c>
      <c r="C16" s="46">
        <f>ROUND(SUMIF('Trial Balance'!S:S,B16,'Trial Balance'!H:H),0)</f>
        <v>0</v>
      </c>
      <c r="D16" s="46">
        <f>ROUND(SUMIF('Trial Balance'!S:S,B16,'Trial Balance'!K:K),0)</f>
        <v>0</v>
      </c>
    </row>
    <row r="17" spans="1:4" x14ac:dyDescent="0.25">
      <c r="A17" s="49">
        <v>6</v>
      </c>
      <c r="B17" s="49" t="s">
        <v>846</v>
      </c>
      <c r="C17" s="133">
        <f>ROUND(SUMIF('Trial Balance'!S:S,B17,'Trial Balance'!H:H),0)</f>
        <v>0</v>
      </c>
      <c r="D17" s="133">
        <f>ROUND(SUMIF('Trial Balance'!S:S,B17,'Trial Balance'!K:K),0)</f>
        <v>0</v>
      </c>
    </row>
    <row r="18" spans="1:4" x14ac:dyDescent="0.25">
      <c r="A18" s="49">
        <v>7</v>
      </c>
      <c r="B18" s="49" t="s">
        <v>847</v>
      </c>
      <c r="C18" s="133">
        <f>ROUND(SUMIF('Trial Balance'!S:S,B18,'Trial Balance'!H:H),0)</f>
        <v>0</v>
      </c>
      <c r="D18" s="133">
        <f>ROUND(SUMIF('Trial Balance'!S:S,B18,'Trial Balance'!K:K),0)</f>
        <v>0</v>
      </c>
    </row>
    <row r="19" spans="1:4" x14ac:dyDescent="0.25">
      <c r="A19" s="45">
        <v>8</v>
      </c>
      <c r="B19" s="45" t="s">
        <v>848</v>
      </c>
      <c r="C19" s="46">
        <f>ROUND(SUMIF('Trial Balance'!S:S,B19,'Trial Balance'!H:H),0)</f>
        <v>0</v>
      </c>
      <c r="D19" s="46">
        <f>ROUND(SUMIF('Trial Balance'!S:S,B19,'Trial Balance'!K:K),0)</f>
        <v>0</v>
      </c>
    </row>
    <row r="20" spans="1:4" x14ac:dyDescent="0.25">
      <c r="A20" s="45">
        <v>9</v>
      </c>
      <c r="B20" s="45" t="s">
        <v>849</v>
      </c>
      <c r="C20" s="46">
        <f>ROUND(SUMIF('Trial Balance'!S:S,B20,'Trial Balance'!H:H),0)</f>
        <v>0</v>
      </c>
      <c r="D20" s="46">
        <f>ROUND(SUMIF('Trial Balance'!S:S,B20,'Trial Balance'!K:K),0)</f>
        <v>0</v>
      </c>
    </row>
    <row r="21" spans="1:4" x14ac:dyDescent="0.25">
      <c r="A21" s="45">
        <v>10</v>
      </c>
      <c r="B21" s="45" t="s">
        <v>850</v>
      </c>
      <c r="C21" s="46">
        <f>ROUND(SUMIF('Trial Balance'!S:S,B21,'Trial Balance'!H:H),0)</f>
        <v>0</v>
      </c>
      <c r="D21" s="46">
        <f>ROUND(SUMIF('Trial Balance'!S:S,B21,'Trial Balance'!K:K),0)</f>
        <v>0</v>
      </c>
    </row>
    <row r="22" spans="1:4" x14ac:dyDescent="0.25">
      <c r="A22" s="45">
        <v>11</v>
      </c>
      <c r="B22" s="45" t="s">
        <v>851</v>
      </c>
      <c r="C22" s="46">
        <f>ROUND(SUMIF('Trial Balance'!S:S,B22,'Trial Balance'!H:H),0)</f>
        <v>0</v>
      </c>
      <c r="D22" s="46">
        <f>ROUND(SUMIF('Trial Balance'!S:S,B22,'Trial Balance'!K:K),0)</f>
        <v>0</v>
      </c>
    </row>
    <row r="23" spans="1:4" x14ac:dyDescent="0.25">
      <c r="A23" s="45">
        <v>12</v>
      </c>
      <c r="B23" s="45" t="s">
        <v>852</v>
      </c>
      <c r="C23" s="46">
        <f>ROUND(SUMIF('Trial Balance'!S:S,B23,'Trial Balance'!H:H),0)</f>
        <v>0</v>
      </c>
      <c r="D23" s="46">
        <f>ROUND(SUMIF('Trial Balance'!S:S,B23,'Trial Balance'!K:K),0)</f>
        <v>0</v>
      </c>
    </row>
    <row r="24" spans="1:4" x14ac:dyDescent="0.25">
      <c r="A24" s="44" t="s">
        <v>853</v>
      </c>
      <c r="B24" s="44" t="s">
        <v>854</v>
      </c>
      <c r="C24" s="76">
        <f>SUM(C12:C23)</f>
        <v>0</v>
      </c>
      <c r="D24" s="76">
        <f>SUM(D12:D23)</f>
        <v>0</v>
      </c>
    </row>
    <row r="25" spans="1:4" x14ac:dyDescent="0.25">
      <c r="A25" s="45">
        <v>14</v>
      </c>
      <c r="B25" s="45" t="s">
        <v>855</v>
      </c>
      <c r="C25" s="46">
        <f>ROUND(SUMIF('Trial Balance'!S:S,B25,'Trial Balance'!H:H),0)</f>
        <v>0</v>
      </c>
      <c r="D25" s="46">
        <f>ROUND(SUMIF('Trial Balance'!S:S,B25,'Trial Balance'!K:K),0)</f>
        <v>0</v>
      </c>
    </row>
    <row r="26" spans="1:4" x14ac:dyDescent="0.25">
      <c r="A26" s="45">
        <v>15</v>
      </c>
      <c r="B26" s="45" t="s">
        <v>856</v>
      </c>
      <c r="C26" s="46">
        <f>ROUND(SUMIF('Trial Balance'!S:S,B26,'Trial Balance'!H:H),0)</f>
        <v>0</v>
      </c>
      <c r="D26" s="46">
        <f>ROUND(SUMIF('Trial Balance'!S:S,B26,'Trial Balance'!K:K),0)</f>
        <v>0</v>
      </c>
    </row>
    <row r="27" spans="1:4" x14ac:dyDescent="0.25">
      <c r="A27" s="45">
        <v>16</v>
      </c>
      <c r="B27" s="45" t="s">
        <v>857</v>
      </c>
      <c r="C27" s="46">
        <f>ROUND(SUMIF('Trial Balance'!S:S,B27,'Trial Balance'!H:H),0)</f>
        <v>0</v>
      </c>
      <c r="D27" s="46">
        <f>ROUND(SUMIF('Trial Balance'!S:S,B27,'Trial Balance'!K:K),0)</f>
        <v>0</v>
      </c>
    </row>
    <row r="28" spans="1:4" x14ac:dyDescent="0.25">
      <c r="A28" s="45">
        <v>17</v>
      </c>
      <c r="B28" s="45" t="s">
        <v>858</v>
      </c>
      <c r="C28" s="46">
        <f>ROUND(SUMIF('Trial Balance'!S:S,B28,'Trial Balance'!H:H),0)</f>
        <v>0</v>
      </c>
      <c r="D28" s="46">
        <f>ROUND(SUMIF('Trial Balance'!S:S,B28,'Trial Balance'!K:K),0)</f>
        <v>0</v>
      </c>
    </row>
    <row r="29" spans="1:4" x14ac:dyDescent="0.25">
      <c r="A29" s="45">
        <v>18</v>
      </c>
      <c r="B29" s="45" t="s">
        <v>859</v>
      </c>
      <c r="C29" s="46">
        <f>ROUND(SUMIF('Trial Balance'!S:S,B29,'Trial Balance'!H:H),0)</f>
        <v>0</v>
      </c>
      <c r="D29" s="46">
        <f>ROUND(SUMIF('Trial Balance'!S:S,B29,'Trial Balance'!K:K),0)</f>
        <v>0</v>
      </c>
    </row>
    <row r="30" spans="1:4" x14ac:dyDescent="0.25">
      <c r="A30" s="44" t="s">
        <v>860</v>
      </c>
      <c r="B30" s="44" t="s">
        <v>311</v>
      </c>
      <c r="C30" s="76">
        <f>SUM(C24:C29)</f>
        <v>0</v>
      </c>
      <c r="D30" s="76">
        <f>SUM(D24:D29)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L370"/>
  <sheetViews>
    <sheetView showGridLines="0" zoomScale="80" zoomScaleNormal="80" zoomScaleSheetLayoutView="80" workbookViewId="0">
      <pane xSplit="2" ySplit="1" topLeftCell="C2" activePane="bottomRight" state="frozen"/>
      <selection sqref="A1:XFD1048576"/>
      <selection pane="topRight" sqref="A1:XFD1048576"/>
      <selection pane="bottomLeft" sqref="A1:XFD1048576"/>
      <selection pane="bottomRight" activeCell="A2" sqref="A2"/>
    </sheetView>
  </sheetViews>
  <sheetFormatPr defaultColWidth="11.7109375" defaultRowHeight="10.199999999999999" x14ac:dyDescent="0.2"/>
  <cols>
    <col min="1" max="1" width="36.28515625" style="105" bestFit="1" customWidth="1"/>
    <col min="2" max="2" width="129.140625" style="96" bestFit="1" customWidth="1"/>
    <col min="3" max="3" width="32.42578125" style="96" customWidth="1"/>
    <col min="4" max="4" width="9.85546875" style="96" bestFit="1" customWidth="1"/>
    <col min="5" max="5" width="18.85546875" style="96" bestFit="1" customWidth="1"/>
    <col min="6" max="7" width="11.7109375" style="96" customWidth="1"/>
    <col min="8" max="8" width="15.42578125" style="96" customWidth="1"/>
    <col min="9" max="11" width="11.7109375" style="96" customWidth="1"/>
    <col min="12" max="12" width="7.7109375" style="96" bestFit="1" customWidth="1"/>
    <col min="13" max="16384" width="11.7109375" style="96"/>
  </cols>
  <sheetData>
    <row r="1" spans="1:12" s="95" customFormat="1" ht="66.75" customHeight="1" x14ac:dyDescent="0.2">
      <c r="A1" s="93" t="s">
        <v>861</v>
      </c>
      <c r="B1" s="94" t="s">
        <v>23</v>
      </c>
      <c r="C1" s="95" t="s">
        <v>862</v>
      </c>
      <c r="D1" s="95" t="s">
        <v>863</v>
      </c>
      <c r="E1" s="95" t="s">
        <v>864</v>
      </c>
      <c r="F1" s="95" t="s">
        <v>865</v>
      </c>
      <c r="G1" s="95" t="s">
        <v>19</v>
      </c>
      <c r="H1" s="95" t="s">
        <v>35</v>
      </c>
    </row>
    <row r="2" spans="1:12" ht="12.75" customHeight="1" x14ac:dyDescent="0.2">
      <c r="A2" s="96"/>
      <c r="B2" s="96" t="s">
        <v>867</v>
      </c>
      <c r="C2" s="96" t="s">
        <v>868</v>
      </c>
      <c r="D2" s="96" t="s">
        <v>594</v>
      </c>
      <c r="E2" s="96">
        <v>0</v>
      </c>
      <c r="G2" s="96" t="str">
        <f t="shared" ref="G2:G65" si="0">LEFT(A2)</f>
        <v/>
      </c>
    </row>
    <row r="3" spans="1:12" ht="12.75" customHeight="1" x14ac:dyDescent="0.2">
      <c r="A3" s="96" t="s">
        <v>869</v>
      </c>
      <c r="B3" s="96" t="s">
        <v>870</v>
      </c>
      <c r="C3" s="96" t="s">
        <v>868</v>
      </c>
      <c r="D3" s="96" t="s">
        <v>591</v>
      </c>
      <c r="E3" s="96">
        <v>0</v>
      </c>
      <c r="G3" s="96" t="str">
        <f t="shared" si="0"/>
        <v>1</v>
      </c>
    </row>
    <row r="4" spans="1:12" ht="12.75" customHeight="1" x14ac:dyDescent="0.2">
      <c r="A4" s="96" t="s">
        <v>871</v>
      </c>
      <c r="B4" s="96" t="s">
        <v>872</v>
      </c>
      <c r="C4" s="96" t="s">
        <v>868</v>
      </c>
      <c r="D4" s="96" t="s">
        <v>597</v>
      </c>
      <c r="E4" s="96">
        <v>0</v>
      </c>
      <c r="G4" s="96" t="str">
        <f t="shared" si="0"/>
        <v>1</v>
      </c>
    </row>
    <row r="5" spans="1:12" ht="12.75" customHeight="1" x14ac:dyDescent="0.2">
      <c r="A5" s="96" t="s">
        <v>873</v>
      </c>
      <c r="B5" s="96" t="s">
        <v>874</v>
      </c>
      <c r="C5" s="96" t="s">
        <v>868</v>
      </c>
      <c r="D5" s="96" t="s">
        <v>2065</v>
      </c>
      <c r="E5" s="96">
        <v>0</v>
      </c>
      <c r="G5" s="96" t="str">
        <f t="shared" si="0"/>
        <v>1</v>
      </c>
    </row>
    <row r="6" spans="1:12" ht="12.75" customHeight="1" x14ac:dyDescent="0.2">
      <c r="A6" s="96" t="s">
        <v>876</v>
      </c>
      <c r="B6" s="96" t="s">
        <v>877</v>
      </c>
      <c r="C6" s="96" t="s">
        <v>868</v>
      </c>
      <c r="D6" s="96" t="s">
        <v>875</v>
      </c>
      <c r="E6" s="96">
        <v>0</v>
      </c>
      <c r="G6" s="96" t="str">
        <f t="shared" si="0"/>
        <v>1</v>
      </c>
    </row>
    <row r="7" spans="1:12" ht="12.75" customHeight="1" x14ac:dyDescent="0.2">
      <c r="A7" s="96" t="s">
        <v>878</v>
      </c>
      <c r="B7" s="96" t="s">
        <v>879</v>
      </c>
      <c r="C7" s="96" t="s">
        <v>868</v>
      </c>
      <c r="D7" s="96" t="s">
        <v>600</v>
      </c>
      <c r="E7" s="96">
        <v>0</v>
      </c>
      <c r="G7" s="96" t="str">
        <f t="shared" si="0"/>
        <v>1</v>
      </c>
    </row>
    <row r="8" spans="1:12" ht="12.75" customHeight="1" x14ac:dyDescent="0.2">
      <c r="A8" s="96" t="s">
        <v>880</v>
      </c>
      <c r="B8" s="96" t="s">
        <v>605</v>
      </c>
      <c r="C8" s="96" t="s">
        <v>880</v>
      </c>
      <c r="D8" s="96" t="s">
        <v>600</v>
      </c>
      <c r="E8" s="96">
        <v>0</v>
      </c>
      <c r="G8" s="96" t="str">
        <f t="shared" si="0"/>
        <v>1</v>
      </c>
    </row>
    <row r="9" spans="1:12" ht="12.75" customHeight="1" x14ac:dyDescent="0.2">
      <c r="A9" s="96" t="s">
        <v>881</v>
      </c>
      <c r="B9" s="96" t="s">
        <v>882</v>
      </c>
      <c r="C9" s="96" t="s">
        <v>880</v>
      </c>
      <c r="D9" s="96" t="s">
        <v>603</v>
      </c>
      <c r="E9" s="96">
        <v>0</v>
      </c>
      <c r="G9" s="96" t="str">
        <f t="shared" si="0"/>
        <v>1</v>
      </c>
    </row>
    <row r="10" spans="1:12" ht="12.75" customHeight="1" x14ac:dyDescent="0.2">
      <c r="A10" s="96" t="s">
        <v>883</v>
      </c>
      <c r="B10" s="96" t="s">
        <v>884</v>
      </c>
      <c r="C10" s="96" t="s">
        <v>885</v>
      </c>
      <c r="D10" s="96" t="s">
        <v>606</v>
      </c>
      <c r="E10" s="96">
        <v>0</v>
      </c>
      <c r="G10" s="96" t="str">
        <f t="shared" si="0"/>
        <v>1</v>
      </c>
      <c r="I10" s="97"/>
      <c r="J10" s="97"/>
      <c r="K10" s="97"/>
      <c r="L10" s="97"/>
    </row>
    <row r="11" spans="1:12" ht="12.75" customHeight="1" x14ac:dyDescent="0.2">
      <c r="A11" s="96" t="s">
        <v>886</v>
      </c>
      <c r="B11" s="96" t="s">
        <v>887</v>
      </c>
      <c r="C11" s="96" t="s">
        <v>885</v>
      </c>
      <c r="D11" s="96" t="s">
        <v>606</v>
      </c>
      <c r="E11" s="96">
        <v>0</v>
      </c>
      <c r="G11" s="96" t="str">
        <f t="shared" si="0"/>
        <v>1</v>
      </c>
      <c r="I11" s="98"/>
      <c r="J11" s="98"/>
      <c r="K11" s="98"/>
      <c r="L11" s="98">
        <v>-8059</v>
      </c>
    </row>
    <row r="12" spans="1:12" ht="12.75" customHeight="1" x14ac:dyDescent="0.2">
      <c r="A12" s="96" t="s">
        <v>888</v>
      </c>
      <c r="B12" s="96" t="s">
        <v>889</v>
      </c>
      <c r="C12" s="96" t="s">
        <v>885</v>
      </c>
      <c r="D12" s="96" t="s">
        <v>606</v>
      </c>
      <c r="E12" s="96">
        <v>0</v>
      </c>
      <c r="G12" s="96" t="str">
        <f t="shared" si="0"/>
        <v>1</v>
      </c>
      <c r="I12" s="98"/>
      <c r="J12" s="98"/>
      <c r="K12" s="98"/>
      <c r="L12" s="98">
        <v>-8059</v>
      </c>
    </row>
    <row r="13" spans="1:12" ht="12.75" customHeight="1" x14ac:dyDescent="0.2">
      <c r="A13" s="96" t="s">
        <v>890</v>
      </c>
      <c r="B13" s="96" t="s">
        <v>891</v>
      </c>
      <c r="C13" s="96" t="s">
        <v>885</v>
      </c>
      <c r="D13" s="96" t="s">
        <v>606</v>
      </c>
      <c r="E13" s="96">
        <v>0</v>
      </c>
      <c r="G13" s="96" t="str">
        <f t="shared" si="0"/>
        <v>1</v>
      </c>
      <c r="I13" s="98"/>
      <c r="J13" s="98"/>
      <c r="K13" s="98"/>
      <c r="L13" s="98">
        <v>-8059</v>
      </c>
    </row>
    <row r="14" spans="1:12" ht="12.75" customHeight="1" x14ac:dyDescent="0.2">
      <c r="A14" s="96" t="s">
        <v>892</v>
      </c>
      <c r="B14" s="96" t="s">
        <v>893</v>
      </c>
      <c r="C14" s="96" t="s">
        <v>892</v>
      </c>
      <c r="D14" s="96" t="s">
        <v>609</v>
      </c>
      <c r="E14" s="96">
        <v>0</v>
      </c>
      <c r="G14" s="96" t="str">
        <f t="shared" si="0"/>
        <v>1</v>
      </c>
      <c r="I14" s="98"/>
      <c r="J14" s="98"/>
      <c r="K14" s="98"/>
      <c r="L14" s="98">
        <v>-8059</v>
      </c>
    </row>
    <row r="15" spans="1:12" ht="12.75" customHeight="1" x14ac:dyDescent="0.2">
      <c r="A15" s="96" t="s">
        <v>894</v>
      </c>
      <c r="B15" s="96" t="s">
        <v>895</v>
      </c>
      <c r="C15" s="96" t="s">
        <v>896</v>
      </c>
      <c r="D15" s="96" t="s">
        <v>612</v>
      </c>
      <c r="E15" s="96">
        <v>0</v>
      </c>
      <c r="G15" s="96" t="str">
        <f t="shared" si="0"/>
        <v>1</v>
      </c>
      <c r="I15" s="98"/>
      <c r="J15" s="98"/>
      <c r="K15" s="98"/>
      <c r="L15" s="98">
        <v>-8059</v>
      </c>
    </row>
    <row r="16" spans="1:12" ht="12.75" customHeight="1" x14ac:dyDescent="0.2">
      <c r="A16" s="96" t="s">
        <v>897</v>
      </c>
      <c r="B16" s="96" t="s">
        <v>898</v>
      </c>
      <c r="C16" s="96" t="s">
        <v>896</v>
      </c>
      <c r="D16" s="96" t="s">
        <v>614</v>
      </c>
      <c r="E16" s="96">
        <v>0</v>
      </c>
      <c r="G16" s="96" t="str">
        <f t="shared" si="0"/>
        <v>1</v>
      </c>
      <c r="I16" s="98"/>
      <c r="J16" s="98"/>
      <c r="K16" s="98"/>
      <c r="L16" s="98">
        <v>-8059</v>
      </c>
    </row>
    <row r="17" spans="1:12" ht="12.75" customHeight="1" x14ac:dyDescent="0.2">
      <c r="A17" s="96" t="s">
        <v>899</v>
      </c>
      <c r="B17" s="99" t="s">
        <v>900</v>
      </c>
      <c r="C17" s="96" t="s">
        <v>896</v>
      </c>
      <c r="D17" s="96" t="s">
        <v>901</v>
      </c>
      <c r="E17" s="96">
        <v>0</v>
      </c>
      <c r="G17" s="96" t="str">
        <f t="shared" si="0"/>
        <v>1</v>
      </c>
      <c r="I17" s="98"/>
      <c r="J17" s="98"/>
      <c r="K17" s="98"/>
      <c r="L17" s="98">
        <v>-8059</v>
      </c>
    </row>
    <row r="18" spans="1:12" ht="12.75" customHeight="1" x14ac:dyDescent="0.2">
      <c r="A18" s="96" t="s">
        <v>902</v>
      </c>
      <c r="B18" s="96" t="s">
        <v>903</v>
      </c>
      <c r="C18" s="96" t="s">
        <v>896</v>
      </c>
      <c r="D18" s="96" t="s">
        <v>617</v>
      </c>
      <c r="E18" s="96">
        <v>0</v>
      </c>
      <c r="G18" s="96" t="str">
        <f t="shared" si="0"/>
        <v>1</v>
      </c>
      <c r="I18" s="98"/>
      <c r="J18" s="98"/>
      <c r="K18" s="98"/>
      <c r="L18" s="98">
        <v>-8059</v>
      </c>
    </row>
    <row r="19" spans="1:12" ht="12.75" customHeight="1" x14ac:dyDescent="0.2">
      <c r="A19" s="96" t="s">
        <v>904</v>
      </c>
      <c r="B19" s="96" t="s">
        <v>905</v>
      </c>
      <c r="C19" s="96" t="s">
        <v>906</v>
      </c>
      <c r="D19" s="96" t="s">
        <v>620</v>
      </c>
      <c r="E19" s="96">
        <v>0</v>
      </c>
      <c r="G19" s="96" t="str">
        <f t="shared" si="0"/>
        <v>1</v>
      </c>
      <c r="I19" s="98"/>
      <c r="J19" s="98"/>
      <c r="K19" s="98"/>
      <c r="L19" s="98">
        <v>-8059</v>
      </c>
    </row>
    <row r="20" spans="1:12" ht="12.75" customHeight="1" x14ac:dyDescent="0.2">
      <c r="A20" s="96" t="s">
        <v>907</v>
      </c>
      <c r="B20" s="96" t="s">
        <v>908</v>
      </c>
      <c r="C20" s="96" t="s">
        <v>906</v>
      </c>
      <c r="D20" s="96" t="s">
        <v>620</v>
      </c>
      <c r="E20" s="96">
        <v>0</v>
      </c>
      <c r="G20" s="96" t="str">
        <f t="shared" si="0"/>
        <v>1</v>
      </c>
      <c r="I20" s="98"/>
      <c r="J20" s="98"/>
      <c r="K20" s="98"/>
      <c r="L20" s="98">
        <v>-8059</v>
      </c>
    </row>
    <row r="21" spans="1:12" ht="12.75" customHeight="1" x14ac:dyDescent="0.2">
      <c r="A21" s="96" t="s">
        <v>909</v>
      </c>
      <c r="B21" s="96" t="s">
        <v>910</v>
      </c>
      <c r="C21" s="96" t="s">
        <v>906</v>
      </c>
      <c r="D21" s="96" t="s">
        <v>620</v>
      </c>
      <c r="E21" s="96">
        <v>0</v>
      </c>
      <c r="G21" s="96" t="str">
        <f t="shared" si="0"/>
        <v>1</v>
      </c>
      <c r="I21" s="98"/>
      <c r="J21" s="98"/>
      <c r="K21" s="98"/>
      <c r="L21" s="98">
        <v>-8059</v>
      </c>
    </row>
    <row r="22" spans="1:12" ht="12.75" customHeight="1" x14ac:dyDescent="0.2">
      <c r="A22" s="96" t="s">
        <v>911</v>
      </c>
      <c r="B22" s="96" t="s">
        <v>912</v>
      </c>
      <c r="C22" s="96" t="s">
        <v>913</v>
      </c>
      <c r="D22" s="96" t="s">
        <v>901</v>
      </c>
      <c r="E22" s="96">
        <v>0</v>
      </c>
      <c r="G22" s="96" t="str">
        <f t="shared" si="0"/>
        <v>1</v>
      </c>
      <c r="I22" s="98"/>
      <c r="J22" s="98"/>
      <c r="K22" s="98"/>
      <c r="L22" s="98">
        <v>-8059</v>
      </c>
    </row>
    <row r="23" spans="1:12" ht="12.75" customHeight="1" x14ac:dyDescent="0.2">
      <c r="A23" s="96" t="s">
        <v>914</v>
      </c>
      <c r="B23" s="96" t="s">
        <v>915</v>
      </c>
      <c r="C23" s="96" t="s">
        <v>913</v>
      </c>
      <c r="D23" s="96" t="s">
        <v>901</v>
      </c>
      <c r="E23" s="96">
        <v>0</v>
      </c>
      <c r="G23" s="96" t="str">
        <f t="shared" si="0"/>
        <v>1</v>
      </c>
      <c r="I23" s="98"/>
      <c r="J23" s="98"/>
      <c r="K23" s="98"/>
      <c r="L23" s="98">
        <v>-8059</v>
      </c>
    </row>
    <row r="24" spans="1:12" ht="12.75" customHeight="1" x14ac:dyDescent="0.2">
      <c r="A24" s="96" t="s">
        <v>916</v>
      </c>
      <c r="B24" s="96" t="s">
        <v>917</v>
      </c>
      <c r="C24" s="96" t="s">
        <v>913</v>
      </c>
      <c r="D24" s="96" t="s">
        <v>901</v>
      </c>
      <c r="E24" s="96">
        <v>0</v>
      </c>
      <c r="G24" s="96" t="str">
        <f t="shared" si="0"/>
        <v>1</v>
      </c>
      <c r="I24" s="98"/>
      <c r="J24" s="98"/>
      <c r="K24" s="98"/>
      <c r="L24" s="98">
        <v>-8059</v>
      </c>
    </row>
    <row r="25" spans="1:12" ht="12.75" customHeight="1" x14ac:dyDescent="0.2">
      <c r="A25" s="96" t="s">
        <v>918</v>
      </c>
      <c r="B25" s="96" t="s">
        <v>917</v>
      </c>
      <c r="C25" s="96" t="s">
        <v>913</v>
      </c>
      <c r="D25" s="96" t="s">
        <v>901</v>
      </c>
      <c r="E25" s="96">
        <v>0</v>
      </c>
      <c r="G25" s="96" t="str">
        <f t="shared" si="0"/>
        <v>1</v>
      </c>
      <c r="I25" s="98"/>
      <c r="J25" s="98"/>
      <c r="K25" s="98"/>
      <c r="L25" s="98">
        <v>-8059</v>
      </c>
    </row>
    <row r="26" spans="1:12" ht="12.75" customHeight="1" x14ac:dyDescent="0.2">
      <c r="A26" s="96" t="s">
        <v>919</v>
      </c>
      <c r="B26" s="96" t="s">
        <v>920</v>
      </c>
      <c r="C26" s="96" t="s">
        <v>913</v>
      </c>
      <c r="D26" s="96" t="s">
        <v>901</v>
      </c>
      <c r="E26" s="96">
        <v>0</v>
      </c>
      <c r="G26" s="96" t="str">
        <f t="shared" si="0"/>
        <v>1</v>
      </c>
      <c r="I26" s="98"/>
      <c r="J26" s="98"/>
      <c r="K26" s="98"/>
      <c r="L26" s="98">
        <v>-8059</v>
      </c>
    </row>
    <row r="27" spans="1:12" ht="12.75" customHeight="1" x14ac:dyDescent="0.2">
      <c r="A27" s="96" t="s">
        <v>921</v>
      </c>
      <c r="B27" s="96" t="s">
        <v>922</v>
      </c>
      <c r="C27" s="96" t="s">
        <v>913</v>
      </c>
      <c r="D27" s="96" t="s">
        <v>901</v>
      </c>
      <c r="E27" s="96">
        <v>0</v>
      </c>
      <c r="G27" s="96" t="str">
        <f t="shared" si="0"/>
        <v>1</v>
      </c>
      <c r="I27" s="98"/>
      <c r="J27" s="98"/>
      <c r="K27" s="98"/>
      <c r="L27" s="98">
        <v>-8059</v>
      </c>
    </row>
    <row r="28" spans="1:12" ht="12.75" customHeight="1" x14ac:dyDescent="0.2">
      <c r="A28" s="96" t="s">
        <v>923</v>
      </c>
      <c r="B28" s="96" t="s">
        <v>924</v>
      </c>
      <c r="C28" s="96" t="s">
        <v>923</v>
      </c>
      <c r="D28" s="96" t="s">
        <v>925</v>
      </c>
      <c r="E28" s="96">
        <v>0</v>
      </c>
      <c r="G28" s="96" t="str">
        <f t="shared" si="0"/>
        <v>1</v>
      </c>
      <c r="I28" s="98"/>
      <c r="J28" s="98"/>
      <c r="K28" s="98"/>
      <c r="L28" s="98">
        <v>-8059</v>
      </c>
    </row>
    <row r="29" spans="1:12" ht="12.75" customHeight="1" x14ac:dyDescent="0.2">
      <c r="A29" s="96" t="s">
        <v>926</v>
      </c>
      <c r="B29" s="96" t="s">
        <v>927</v>
      </c>
      <c r="C29" s="96" t="s">
        <v>926</v>
      </c>
      <c r="D29" s="96" t="s">
        <v>652</v>
      </c>
      <c r="E29" s="96">
        <v>0</v>
      </c>
      <c r="G29" s="96" t="str">
        <f t="shared" si="0"/>
        <v>1</v>
      </c>
      <c r="I29" s="98"/>
      <c r="J29" s="98"/>
      <c r="K29" s="98"/>
      <c r="L29" s="98">
        <v>-8059</v>
      </c>
    </row>
    <row r="30" spans="1:12" ht="12.75" customHeight="1" x14ac:dyDescent="0.2">
      <c r="A30" s="96" t="s">
        <v>928</v>
      </c>
      <c r="B30" s="96" t="s">
        <v>929</v>
      </c>
      <c r="C30" s="96" t="s">
        <v>928</v>
      </c>
      <c r="D30" s="96" t="s">
        <v>623</v>
      </c>
      <c r="E30" s="96">
        <v>0</v>
      </c>
      <c r="G30" s="96" t="str">
        <f t="shared" si="0"/>
        <v>1</v>
      </c>
      <c r="I30" s="98"/>
      <c r="J30" s="98"/>
      <c r="K30" s="98"/>
      <c r="L30" s="98">
        <v>-8059</v>
      </c>
    </row>
    <row r="31" spans="1:12" x14ac:dyDescent="0.2">
      <c r="A31" s="96" t="s">
        <v>930</v>
      </c>
      <c r="B31" s="96" t="s">
        <v>931</v>
      </c>
      <c r="C31" s="96" t="s">
        <v>928</v>
      </c>
      <c r="D31" s="96" t="s">
        <v>623</v>
      </c>
      <c r="E31" s="96">
        <v>0</v>
      </c>
      <c r="G31" s="96" t="str">
        <f t="shared" si="0"/>
        <v>1</v>
      </c>
      <c r="I31" s="98"/>
      <c r="J31" s="98"/>
      <c r="K31" s="98"/>
      <c r="L31" s="98">
        <v>-8059</v>
      </c>
    </row>
    <row r="32" spans="1:12" ht="12.75" customHeight="1" x14ac:dyDescent="0.2">
      <c r="A32" s="96" t="s">
        <v>932</v>
      </c>
      <c r="B32" s="96" t="s">
        <v>933</v>
      </c>
      <c r="C32" s="96" t="s">
        <v>928</v>
      </c>
      <c r="D32" s="96" t="s">
        <v>623</v>
      </c>
      <c r="E32" s="96">
        <v>0</v>
      </c>
      <c r="G32" s="96" t="str">
        <f t="shared" si="0"/>
        <v>1</v>
      </c>
      <c r="I32" s="98"/>
      <c r="J32" s="98"/>
      <c r="K32" s="98"/>
      <c r="L32" s="98">
        <v>-8059</v>
      </c>
    </row>
    <row r="33" spans="1:12" ht="12.75" customHeight="1" x14ac:dyDescent="0.2">
      <c r="A33" s="96" t="s">
        <v>934</v>
      </c>
      <c r="B33" s="96" t="s">
        <v>935</v>
      </c>
      <c r="C33" s="96" t="s">
        <v>934</v>
      </c>
      <c r="D33" s="96" t="s">
        <v>626</v>
      </c>
      <c r="E33" s="96">
        <v>0</v>
      </c>
      <c r="G33" s="96" t="str">
        <f t="shared" si="0"/>
        <v>1</v>
      </c>
      <c r="I33" s="98"/>
      <c r="J33" s="98"/>
      <c r="K33" s="98"/>
      <c r="L33" s="98">
        <v>-8059</v>
      </c>
    </row>
    <row r="34" spans="1:12" ht="12.75" customHeight="1" x14ac:dyDescent="0.2">
      <c r="A34" s="96" t="s">
        <v>936</v>
      </c>
      <c r="B34" s="96" t="s">
        <v>937</v>
      </c>
      <c r="C34" s="96" t="s">
        <v>934</v>
      </c>
      <c r="D34" s="96" t="s">
        <v>626</v>
      </c>
      <c r="E34" s="96">
        <v>0</v>
      </c>
      <c r="G34" s="96" t="str">
        <f t="shared" si="0"/>
        <v>1</v>
      </c>
      <c r="I34" s="98"/>
      <c r="J34" s="98"/>
      <c r="K34" s="98"/>
      <c r="L34" s="98">
        <v>-8059</v>
      </c>
    </row>
    <row r="35" spans="1:12" ht="12.75" customHeight="1" x14ac:dyDescent="0.2">
      <c r="A35" s="96" t="s">
        <v>938</v>
      </c>
      <c r="B35" s="96" t="s">
        <v>939</v>
      </c>
      <c r="C35" s="96" t="s">
        <v>934</v>
      </c>
      <c r="D35" s="96" t="s">
        <v>626</v>
      </c>
      <c r="E35" s="96">
        <v>0</v>
      </c>
      <c r="G35" s="96" t="str">
        <f t="shared" si="0"/>
        <v>1</v>
      </c>
      <c r="I35" s="98"/>
      <c r="J35" s="98"/>
      <c r="K35" s="98"/>
      <c r="L35" s="98">
        <v>-8059</v>
      </c>
    </row>
    <row r="36" spans="1:12" ht="12.75" customHeight="1" x14ac:dyDescent="0.2">
      <c r="A36" s="96" t="s">
        <v>940</v>
      </c>
      <c r="B36" s="96" t="s">
        <v>941</v>
      </c>
      <c r="C36" s="96" t="s">
        <v>934</v>
      </c>
      <c r="D36" s="96" t="s">
        <v>626</v>
      </c>
      <c r="E36" s="96">
        <v>0</v>
      </c>
      <c r="G36" s="96" t="str">
        <f t="shared" si="0"/>
        <v>1</v>
      </c>
      <c r="I36" s="98"/>
      <c r="J36" s="98"/>
      <c r="K36" s="98"/>
      <c r="L36" s="98">
        <v>-8059</v>
      </c>
    </row>
    <row r="37" spans="1:12" ht="12.75" customHeight="1" x14ac:dyDescent="0.2">
      <c r="A37" s="96" t="s">
        <v>942</v>
      </c>
      <c r="B37" s="96" t="s">
        <v>943</v>
      </c>
      <c r="C37" s="96" t="s">
        <v>944</v>
      </c>
      <c r="D37" s="96" t="s">
        <v>2066</v>
      </c>
      <c r="E37" s="96" t="s">
        <v>824</v>
      </c>
      <c r="G37" s="96" t="str">
        <f t="shared" si="0"/>
        <v>1</v>
      </c>
      <c r="I37" s="98"/>
      <c r="J37" s="98"/>
      <c r="K37" s="98"/>
      <c r="L37" s="98">
        <v>-8059</v>
      </c>
    </row>
    <row r="38" spans="1:12" ht="12.75" customHeight="1" x14ac:dyDescent="0.2">
      <c r="A38" s="96" t="s">
        <v>946</v>
      </c>
      <c r="B38" s="96" t="s">
        <v>947</v>
      </c>
      <c r="C38" s="96" t="s">
        <v>944</v>
      </c>
      <c r="D38" s="96" t="s">
        <v>945</v>
      </c>
      <c r="E38" s="96" t="s">
        <v>825</v>
      </c>
      <c r="G38" s="96" t="str">
        <f t="shared" si="0"/>
        <v>1</v>
      </c>
      <c r="I38" s="100"/>
      <c r="J38" s="100"/>
      <c r="K38" s="100"/>
      <c r="L38" s="100"/>
    </row>
    <row r="39" spans="1:12" ht="12.75" customHeight="1" x14ac:dyDescent="0.2">
      <c r="A39" s="96" t="s">
        <v>949</v>
      </c>
      <c r="B39" s="96" t="s">
        <v>950</v>
      </c>
      <c r="C39" s="96" t="s">
        <v>944</v>
      </c>
      <c r="D39" s="96" t="s">
        <v>948</v>
      </c>
      <c r="E39" s="96" t="s">
        <v>820</v>
      </c>
      <c r="G39" s="96" t="str">
        <f t="shared" si="0"/>
        <v>1</v>
      </c>
    </row>
    <row r="40" spans="1:12" ht="12.75" customHeight="1" x14ac:dyDescent="0.2">
      <c r="A40" s="96" t="s">
        <v>951</v>
      </c>
      <c r="B40" s="96" t="s">
        <v>952</v>
      </c>
      <c r="C40" s="96" t="s">
        <v>944</v>
      </c>
      <c r="D40" s="96" t="s">
        <v>948</v>
      </c>
      <c r="E40" s="101" t="s">
        <v>821</v>
      </c>
      <c r="G40" s="96" t="str">
        <f t="shared" si="0"/>
        <v>1</v>
      </c>
    </row>
    <row r="41" spans="1:12" ht="12.75" customHeight="1" x14ac:dyDescent="0.2">
      <c r="A41" s="96" t="s">
        <v>953</v>
      </c>
      <c r="B41" s="96" t="s">
        <v>954</v>
      </c>
      <c r="C41" s="96" t="s">
        <v>944</v>
      </c>
      <c r="D41" s="96" t="s">
        <v>948</v>
      </c>
      <c r="E41" s="101" t="s">
        <v>822</v>
      </c>
      <c r="G41" s="96" t="str">
        <f t="shared" si="0"/>
        <v>1</v>
      </c>
    </row>
    <row r="42" spans="1:12" ht="12.75" customHeight="1" x14ac:dyDescent="0.2">
      <c r="A42" s="96" t="s">
        <v>955</v>
      </c>
      <c r="B42" s="96" t="s">
        <v>956</v>
      </c>
      <c r="C42" s="96" t="s">
        <v>944</v>
      </c>
      <c r="D42" s="96" t="s">
        <v>948</v>
      </c>
      <c r="E42" s="96" t="s">
        <v>823</v>
      </c>
      <c r="G42" s="96" t="str">
        <f t="shared" si="0"/>
        <v>1</v>
      </c>
    </row>
    <row r="43" spans="1:12" ht="12.75" customHeight="1" x14ac:dyDescent="0.2">
      <c r="A43" s="96" t="s">
        <v>957</v>
      </c>
      <c r="B43" s="96" t="s">
        <v>958</v>
      </c>
      <c r="C43" s="96" t="s">
        <v>944</v>
      </c>
      <c r="D43" s="96" t="s">
        <v>948</v>
      </c>
      <c r="E43" s="96" t="s">
        <v>827</v>
      </c>
      <c r="G43" s="96" t="str">
        <f t="shared" si="0"/>
        <v>1</v>
      </c>
    </row>
    <row r="44" spans="1:12" ht="12.75" customHeight="1" x14ac:dyDescent="0.2">
      <c r="A44" s="96" t="s">
        <v>959</v>
      </c>
      <c r="B44" s="96" t="s">
        <v>960</v>
      </c>
      <c r="C44" s="96" t="s">
        <v>944</v>
      </c>
      <c r="D44" s="96" t="s">
        <v>2066</v>
      </c>
      <c r="E44" s="96" t="s">
        <v>826</v>
      </c>
      <c r="G44" s="96" t="str">
        <f t="shared" si="0"/>
        <v>1</v>
      </c>
    </row>
    <row r="45" spans="1:12" ht="12.75" customHeight="1" x14ac:dyDescent="0.2">
      <c r="A45" s="96" t="s">
        <v>961</v>
      </c>
      <c r="B45" s="96" t="s">
        <v>962</v>
      </c>
      <c r="C45" s="96" t="s">
        <v>961</v>
      </c>
      <c r="D45" s="96" t="s">
        <v>2067</v>
      </c>
      <c r="E45" s="101" t="s">
        <v>793</v>
      </c>
      <c r="G45" s="96" t="str">
        <f t="shared" si="0"/>
        <v>1</v>
      </c>
      <c r="H45" s="96" t="s">
        <v>2358</v>
      </c>
    </row>
    <row r="46" spans="1:12" ht="12.75" customHeight="1" x14ac:dyDescent="0.2">
      <c r="A46" s="96" t="s">
        <v>964</v>
      </c>
      <c r="B46" s="96" t="s">
        <v>965</v>
      </c>
      <c r="C46" s="96" t="s">
        <v>961</v>
      </c>
      <c r="D46" s="96" t="s">
        <v>2067</v>
      </c>
      <c r="E46" s="96">
        <v>0</v>
      </c>
      <c r="G46" s="96" t="str">
        <f t="shared" si="0"/>
        <v>1</v>
      </c>
      <c r="H46" s="96" t="s">
        <v>2358</v>
      </c>
    </row>
    <row r="47" spans="1:12" ht="12.75" customHeight="1" x14ac:dyDescent="0.2">
      <c r="A47" s="96" t="s">
        <v>966</v>
      </c>
      <c r="B47" s="96" t="s">
        <v>967</v>
      </c>
      <c r="C47" s="96" t="s">
        <v>961</v>
      </c>
      <c r="D47" s="96" t="s">
        <v>2067</v>
      </c>
      <c r="E47" s="96">
        <v>0</v>
      </c>
      <c r="G47" s="96" t="str">
        <f t="shared" si="0"/>
        <v>1</v>
      </c>
      <c r="H47" s="96" t="s">
        <v>2358</v>
      </c>
    </row>
    <row r="48" spans="1:12" ht="12" customHeight="1" x14ac:dyDescent="0.2">
      <c r="A48" s="96" t="s">
        <v>968</v>
      </c>
      <c r="B48" s="96" t="s">
        <v>969</v>
      </c>
      <c r="C48" s="96" t="s">
        <v>961</v>
      </c>
      <c r="D48" s="96" t="s">
        <v>2067</v>
      </c>
      <c r="E48" s="96">
        <v>0</v>
      </c>
      <c r="G48" s="96" t="str">
        <f t="shared" si="0"/>
        <v>1</v>
      </c>
      <c r="H48" s="96" t="s">
        <v>2358</v>
      </c>
    </row>
    <row r="49" spans="1:8" ht="12.75" customHeight="1" x14ac:dyDescent="0.2">
      <c r="A49" s="96" t="s">
        <v>970</v>
      </c>
      <c r="B49" s="96" t="s">
        <v>962</v>
      </c>
      <c r="C49" s="96" t="s">
        <v>961</v>
      </c>
      <c r="D49" s="96" t="s">
        <v>2067</v>
      </c>
      <c r="E49" s="96">
        <v>0</v>
      </c>
      <c r="G49" s="96" t="str">
        <f t="shared" si="0"/>
        <v>1</v>
      </c>
      <c r="H49" s="96" t="s">
        <v>2358</v>
      </c>
    </row>
    <row r="50" spans="1:8" ht="12.75" customHeight="1" x14ac:dyDescent="0.2">
      <c r="A50" s="96" t="s">
        <v>971</v>
      </c>
      <c r="B50" s="96" t="s">
        <v>972</v>
      </c>
      <c r="C50" s="96" t="s">
        <v>973</v>
      </c>
      <c r="D50" s="96" t="s">
        <v>2068</v>
      </c>
      <c r="E50" s="96">
        <v>0</v>
      </c>
      <c r="G50" s="96" t="str">
        <f t="shared" si="0"/>
        <v>1</v>
      </c>
      <c r="H50" s="96" t="s">
        <v>2358</v>
      </c>
    </row>
    <row r="51" spans="1:8" ht="12.75" customHeight="1" x14ac:dyDescent="0.2">
      <c r="A51" s="96" t="s">
        <v>974</v>
      </c>
      <c r="B51" s="96" t="s">
        <v>975</v>
      </c>
      <c r="C51" s="96" t="s">
        <v>973</v>
      </c>
      <c r="D51" s="96" t="s">
        <v>2068</v>
      </c>
      <c r="E51" s="96">
        <v>0</v>
      </c>
      <c r="G51" s="96" t="str">
        <f t="shared" si="0"/>
        <v>1</v>
      </c>
      <c r="H51" s="96" t="s">
        <v>2358</v>
      </c>
    </row>
    <row r="52" spans="1:8" ht="12.75" customHeight="1" x14ac:dyDescent="0.2">
      <c r="A52" s="96" t="s">
        <v>976</v>
      </c>
      <c r="B52" s="96" t="s">
        <v>977</v>
      </c>
      <c r="C52" s="96" t="s">
        <v>973</v>
      </c>
      <c r="D52" s="96" t="s">
        <v>2068</v>
      </c>
      <c r="E52" s="96">
        <v>0</v>
      </c>
      <c r="G52" s="96" t="str">
        <f t="shared" si="0"/>
        <v>1</v>
      </c>
      <c r="H52" s="96" t="s">
        <v>2358</v>
      </c>
    </row>
    <row r="53" spans="1:8" ht="15" customHeight="1" x14ac:dyDescent="0.2">
      <c r="A53" s="96" t="s">
        <v>978</v>
      </c>
      <c r="B53" s="96" t="s">
        <v>979</v>
      </c>
      <c r="C53" s="96" t="s">
        <v>973</v>
      </c>
      <c r="D53" s="96" t="s">
        <v>2068</v>
      </c>
      <c r="E53" s="96">
        <v>0</v>
      </c>
      <c r="G53" s="96" t="str">
        <f t="shared" si="0"/>
        <v>1</v>
      </c>
      <c r="H53" s="96" t="s">
        <v>2358</v>
      </c>
    </row>
    <row r="54" spans="1:8" ht="12.75" customHeight="1" x14ac:dyDescent="0.2">
      <c r="A54" s="96" t="s">
        <v>980</v>
      </c>
      <c r="B54" s="96" t="s">
        <v>981</v>
      </c>
      <c r="C54" s="96" t="s">
        <v>973</v>
      </c>
      <c r="D54" s="96" t="s">
        <v>2068</v>
      </c>
      <c r="E54" s="96">
        <v>0</v>
      </c>
      <c r="G54" s="96" t="str">
        <f t="shared" si="0"/>
        <v>1</v>
      </c>
      <c r="H54" s="96" t="s">
        <v>2358</v>
      </c>
    </row>
    <row r="55" spans="1:8" ht="12.75" customHeight="1" x14ac:dyDescent="0.2">
      <c r="A55" s="96" t="s">
        <v>982</v>
      </c>
      <c r="B55" s="96" t="s">
        <v>983</v>
      </c>
      <c r="C55" s="96" t="s">
        <v>973</v>
      </c>
      <c r="D55" s="96" t="s">
        <v>992</v>
      </c>
      <c r="E55" s="96">
        <v>0</v>
      </c>
      <c r="G55" s="96" t="str">
        <f t="shared" si="0"/>
        <v>1</v>
      </c>
      <c r="H55" s="96" t="s">
        <v>2358</v>
      </c>
    </row>
    <row r="56" spans="1:8" ht="12.75" customHeight="1" x14ac:dyDescent="0.2">
      <c r="A56" s="96" t="s">
        <v>984</v>
      </c>
      <c r="B56" s="96" t="s">
        <v>985</v>
      </c>
      <c r="C56" s="96" t="s">
        <v>973</v>
      </c>
      <c r="D56" s="96" t="s">
        <v>992</v>
      </c>
      <c r="E56" s="96">
        <v>0</v>
      </c>
      <c r="G56" s="96" t="str">
        <f t="shared" si="0"/>
        <v>1</v>
      </c>
      <c r="H56" s="96" t="s">
        <v>2358</v>
      </c>
    </row>
    <row r="57" spans="1:8" ht="12.75" customHeight="1" x14ac:dyDescent="0.2">
      <c r="A57" s="96" t="s">
        <v>986</v>
      </c>
      <c r="B57" s="96" t="s">
        <v>987</v>
      </c>
      <c r="C57" s="96" t="s">
        <v>988</v>
      </c>
      <c r="D57" s="96" t="s">
        <v>2069</v>
      </c>
      <c r="E57" s="96" t="s">
        <v>802</v>
      </c>
      <c r="G57" s="96" t="str">
        <f t="shared" si="0"/>
        <v>1</v>
      </c>
      <c r="H57" s="96" t="s">
        <v>2358</v>
      </c>
    </row>
    <row r="58" spans="1:8" ht="12.75" customHeight="1" x14ac:dyDescent="0.2">
      <c r="A58" s="96" t="s">
        <v>990</v>
      </c>
      <c r="B58" s="96" t="s">
        <v>991</v>
      </c>
      <c r="C58" s="96" t="s">
        <v>988</v>
      </c>
      <c r="D58" s="96" t="s">
        <v>989</v>
      </c>
      <c r="E58" s="96" t="s">
        <v>802</v>
      </c>
      <c r="G58" s="96" t="str">
        <f t="shared" si="0"/>
        <v>1</v>
      </c>
      <c r="H58" s="96" t="s">
        <v>2358</v>
      </c>
    </row>
    <row r="59" spans="1:8" ht="12.75" customHeight="1" x14ac:dyDescent="0.2">
      <c r="A59" s="96" t="s">
        <v>993</v>
      </c>
      <c r="B59" s="96" t="s">
        <v>994</v>
      </c>
      <c r="C59" s="96" t="s">
        <v>993</v>
      </c>
      <c r="D59" s="96" t="s">
        <v>1007</v>
      </c>
      <c r="E59" s="101" t="s">
        <v>805</v>
      </c>
      <c r="F59" s="96" t="s">
        <v>805</v>
      </c>
      <c r="G59" s="96" t="str">
        <f t="shared" si="0"/>
        <v>1</v>
      </c>
    </row>
    <row r="60" spans="1:8" ht="12.75" customHeight="1" x14ac:dyDescent="0.2">
      <c r="A60" s="96" t="s">
        <v>995</v>
      </c>
      <c r="B60" s="96" t="s">
        <v>996</v>
      </c>
      <c r="C60" s="96" t="s">
        <v>997</v>
      </c>
      <c r="D60" s="96" t="s">
        <v>2067</v>
      </c>
      <c r="E60" s="101" t="s">
        <v>793</v>
      </c>
      <c r="G60" s="96" t="str">
        <f t="shared" si="0"/>
        <v>1</v>
      </c>
    </row>
    <row r="61" spans="1:8" ht="12.75" customHeight="1" x14ac:dyDescent="0.2">
      <c r="A61" s="96" t="s">
        <v>998</v>
      </c>
      <c r="B61" s="96" t="s">
        <v>999</v>
      </c>
      <c r="C61" s="96" t="s">
        <v>997</v>
      </c>
      <c r="D61" s="96" t="s">
        <v>963</v>
      </c>
      <c r="E61" s="96" t="s">
        <v>1001</v>
      </c>
      <c r="G61" s="96" t="str">
        <f t="shared" si="0"/>
        <v>1</v>
      </c>
    </row>
    <row r="62" spans="1:8" ht="12.75" customHeight="1" x14ac:dyDescent="0.2">
      <c r="A62" s="96" t="s">
        <v>1002</v>
      </c>
      <c r="B62" s="96" t="s">
        <v>1003</v>
      </c>
      <c r="C62" s="96" t="s">
        <v>997</v>
      </c>
      <c r="D62" s="96" t="s">
        <v>1351</v>
      </c>
      <c r="E62" s="96" t="s">
        <v>802</v>
      </c>
      <c r="G62" s="96" t="str">
        <f t="shared" si="0"/>
        <v>1</v>
      </c>
    </row>
    <row r="63" spans="1:8" ht="12.75" customHeight="1" x14ac:dyDescent="0.2">
      <c r="A63" s="96" t="s">
        <v>1005</v>
      </c>
      <c r="B63" s="96" t="s">
        <v>1006</v>
      </c>
      <c r="C63" s="96" t="s">
        <v>997</v>
      </c>
      <c r="D63" s="96" t="s">
        <v>1004</v>
      </c>
      <c r="E63" s="96" t="s">
        <v>802</v>
      </c>
      <c r="G63" s="96" t="str">
        <f t="shared" si="0"/>
        <v>1</v>
      </c>
    </row>
    <row r="64" spans="1:8" ht="12.75" customHeight="1" x14ac:dyDescent="0.2">
      <c r="A64" s="96" t="s">
        <v>1008</v>
      </c>
      <c r="B64" s="96" t="s">
        <v>1009</v>
      </c>
      <c r="C64" s="96" t="s">
        <v>997</v>
      </c>
      <c r="D64" s="96" t="s">
        <v>1007</v>
      </c>
      <c r="E64" s="101" t="s">
        <v>805</v>
      </c>
      <c r="F64" s="96" t="s">
        <v>805</v>
      </c>
      <c r="G64" s="96" t="str">
        <f t="shared" si="0"/>
        <v>1</v>
      </c>
    </row>
    <row r="65" spans="1:7" ht="12.75" customHeight="1" x14ac:dyDescent="0.2">
      <c r="A65" s="96" t="s">
        <v>1010</v>
      </c>
      <c r="B65" s="96" t="s">
        <v>1011</v>
      </c>
      <c r="C65" s="96" t="s">
        <v>1010</v>
      </c>
      <c r="D65" s="96" t="s">
        <v>2067</v>
      </c>
      <c r="E65" s="101" t="s">
        <v>793</v>
      </c>
      <c r="G65" s="96" t="str">
        <f t="shared" si="0"/>
        <v>1</v>
      </c>
    </row>
    <row r="66" spans="1:7" ht="12.75" customHeight="1" x14ac:dyDescent="0.2">
      <c r="A66" s="96" t="s">
        <v>1012</v>
      </c>
      <c r="B66" s="96" t="s">
        <v>1013</v>
      </c>
      <c r="C66" s="96" t="s">
        <v>1010</v>
      </c>
      <c r="D66" s="96" t="s">
        <v>2067</v>
      </c>
      <c r="E66" s="96">
        <v>0</v>
      </c>
      <c r="G66" s="96" t="str">
        <f t="shared" ref="G66:G129" si="1">LEFT(A66)</f>
        <v>1</v>
      </c>
    </row>
    <row r="67" spans="1:7" ht="12.75" customHeight="1" x14ac:dyDescent="0.2">
      <c r="A67" s="96" t="s">
        <v>1014</v>
      </c>
      <c r="B67" s="96" t="s">
        <v>1015</v>
      </c>
      <c r="C67" s="96" t="s">
        <v>1010</v>
      </c>
      <c r="D67" s="96" t="s">
        <v>2067</v>
      </c>
      <c r="E67" s="96">
        <v>0</v>
      </c>
      <c r="G67" s="96" t="str">
        <f t="shared" si="1"/>
        <v>1</v>
      </c>
    </row>
    <row r="68" spans="1:7" ht="12.75" customHeight="1" x14ac:dyDescent="0.2">
      <c r="A68" s="96" t="s">
        <v>1016</v>
      </c>
      <c r="B68" s="96" t="s">
        <v>1017</v>
      </c>
      <c r="C68" s="96" t="s">
        <v>1016</v>
      </c>
      <c r="D68" s="96" t="s">
        <v>1018</v>
      </c>
      <c r="E68" s="101" t="s">
        <v>679</v>
      </c>
      <c r="G68" s="96" t="str">
        <f t="shared" si="1"/>
        <v>2</v>
      </c>
    </row>
    <row r="69" spans="1:7" ht="12.75" customHeight="1" x14ac:dyDescent="0.2">
      <c r="A69" s="96" t="s">
        <v>1019</v>
      </c>
      <c r="B69" s="96" t="s">
        <v>1020</v>
      </c>
      <c r="C69" s="96" t="s">
        <v>1019</v>
      </c>
      <c r="D69" s="96" t="s">
        <v>1021</v>
      </c>
      <c r="E69" s="101" t="s">
        <v>679</v>
      </c>
      <c r="G69" s="96" t="str">
        <f t="shared" si="1"/>
        <v>2</v>
      </c>
    </row>
    <row r="70" spans="1:7" ht="12.75" customHeight="1" x14ac:dyDescent="0.2">
      <c r="A70" s="96" t="s">
        <v>1022</v>
      </c>
      <c r="B70" s="96" t="s">
        <v>1023</v>
      </c>
      <c r="C70" s="96" t="s">
        <v>1022</v>
      </c>
      <c r="D70" s="96" t="s">
        <v>1024</v>
      </c>
      <c r="E70" s="96" t="s">
        <v>680</v>
      </c>
      <c r="G70" s="96" t="str">
        <f t="shared" si="1"/>
        <v>2</v>
      </c>
    </row>
    <row r="71" spans="1:7" ht="12.75" customHeight="1" x14ac:dyDescent="0.2">
      <c r="A71" s="96" t="s">
        <v>1025</v>
      </c>
      <c r="B71" s="96" t="s">
        <v>1026</v>
      </c>
      <c r="C71" s="96" t="s">
        <v>1025</v>
      </c>
      <c r="D71" s="96" t="s">
        <v>1027</v>
      </c>
      <c r="E71" s="96" t="s">
        <v>682</v>
      </c>
      <c r="G71" s="96" t="str">
        <f t="shared" si="1"/>
        <v>2</v>
      </c>
    </row>
    <row r="72" spans="1:7" ht="12.75" customHeight="1" x14ac:dyDescent="0.2">
      <c r="A72" s="96" t="s">
        <v>1028</v>
      </c>
      <c r="B72" s="96" t="s">
        <v>1029</v>
      </c>
      <c r="C72" s="96" t="s">
        <v>1030</v>
      </c>
      <c r="D72" s="96" t="s">
        <v>1031</v>
      </c>
      <c r="E72" s="96" t="s">
        <v>681</v>
      </c>
      <c r="G72" s="96" t="str">
        <f t="shared" si="1"/>
        <v>2</v>
      </c>
    </row>
    <row r="73" spans="1:7" ht="12.75" customHeight="1" x14ac:dyDescent="0.2">
      <c r="A73" s="96" t="s">
        <v>1032</v>
      </c>
      <c r="B73" s="96" t="s">
        <v>1033</v>
      </c>
      <c r="C73" s="96" t="s">
        <v>1030</v>
      </c>
      <c r="D73" s="96" t="s">
        <v>2070</v>
      </c>
      <c r="G73" s="96" t="str">
        <f t="shared" si="1"/>
        <v>2</v>
      </c>
    </row>
    <row r="74" spans="1:7" ht="12.75" customHeight="1" x14ac:dyDescent="0.2">
      <c r="A74" s="96" t="s">
        <v>1034</v>
      </c>
      <c r="B74" s="96" t="s">
        <v>1035</v>
      </c>
      <c r="C74" s="96" t="s">
        <v>1034</v>
      </c>
      <c r="D74" s="96" t="s">
        <v>1024</v>
      </c>
      <c r="E74" s="101" t="s">
        <v>683</v>
      </c>
      <c r="G74" s="96" t="str">
        <f t="shared" si="1"/>
        <v>2</v>
      </c>
    </row>
    <row r="75" spans="1:7" ht="12.75" customHeight="1" x14ac:dyDescent="0.2">
      <c r="A75" s="96" t="s">
        <v>1036</v>
      </c>
      <c r="B75" s="96" t="s">
        <v>1037</v>
      </c>
      <c r="C75" s="96" t="s">
        <v>1036</v>
      </c>
      <c r="D75" s="96" t="s">
        <v>1038</v>
      </c>
      <c r="E75" s="96" t="s">
        <v>687</v>
      </c>
      <c r="G75" s="96" t="str">
        <f t="shared" si="1"/>
        <v>2</v>
      </c>
    </row>
    <row r="76" spans="1:7" ht="12.75" customHeight="1" x14ac:dyDescent="0.2">
      <c r="A76" s="96" t="s">
        <v>1039</v>
      </c>
      <c r="B76" s="96" t="s">
        <v>1040</v>
      </c>
      <c r="C76" s="96" t="s">
        <v>1036</v>
      </c>
      <c r="D76" s="96" t="s">
        <v>1038</v>
      </c>
      <c r="E76" s="96" t="s">
        <v>687</v>
      </c>
      <c r="G76" s="96" t="str">
        <f t="shared" si="1"/>
        <v>2</v>
      </c>
    </row>
    <row r="77" spans="1:7" ht="12.75" customHeight="1" x14ac:dyDescent="0.2">
      <c r="A77" s="96" t="s">
        <v>1041</v>
      </c>
      <c r="B77" s="96" t="s">
        <v>1042</v>
      </c>
      <c r="C77" s="96" t="s">
        <v>1036</v>
      </c>
      <c r="D77" s="96" t="s">
        <v>1038</v>
      </c>
      <c r="E77" s="96" t="s">
        <v>687</v>
      </c>
      <c r="G77" s="96" t="str">
        <f t="shared" si="1"/>
        <v>2</v>
      </c>
    </row>
    <row r="78" spans="1:7" ht="12.75" customHeight="1" x14ac:dyDescent="0.2">
      <c r="A78" s="96" t="s">
        <v>1043</v>
      </c>
      <c r="B78" s="96" t="s">
        <v>1044</v>
      </c>
      <c r="C78" s="96" t="s">
        <v>1043</v>
      </c>
      <c r="D78" s="96" t="s">
        <v>1038</v>
      </c>
      <c r="E78" s="96" t="s">
        <v>688</v>
      </c>
      <c r="G78" s="96" t="str">
        <f t="shared" si="1"/>
        <v>2</v>
      </c>
    </row>
    <row r="79" spans="1:7" ht="12.75" customHeight="1" x14ac:dyDescent="0.2">
      <c r="A79" s="96" t="s">
        <v>1045</v>
      </c>
      <c r="B79" s="96" t="s">
        <v>1046</v>
      </c>
      <c r="C79" s="96" t="s">
        <v>1045</v>
      </c>
      <c r="D79" s="96" t="s">
        <v>1047</v>
      </c>
      <c r="E79" s="101" t="s">
        <v>689</v>
      </c>
      <c r="G79" s="96" t="str">
        <f t="shared" si="1"/>
        <v>2</v>
      </c>
    </row>
    <row r="80" spans="1:7" ht="12.75" customHeight="1" x14ac:dyDescent="0.2">
      <c r="A80" s="96" t="s">
        <v>1048</v>
      </c>
      <c r="B80" s="96" t="s">
        <v>1049</v>
      </c>
      <c r="C80" s="96" t="s">
        <v>1045</v>
      </c>
      <c r="D80" s="96" t="s">
        <v>1047</v>
      </c>
      <c r="E80" s="101" t="s">
        <v>689</v>
      </c>
      <c r="G80" s="96" t="str">
        <f t="shared" si="1"/>
        <v>2</v>
      </c>
    </row>
    <row r="81" spans="1:10" ht="12.75" customHeight="1" x14ac:dyDescent="0.2">
      <c r="A81" s="96" t="s">
        <v>1050</v>
      </c>
      <c r="B81" s="96" t="s">
        <v>1051</v>
      </c>
      <c r="C81" s="96" t="s">
        <v>1045</v>
      </c>
      <c r="D81" s="96" t="s">
        <v>1047</v>
      </c>
      <c r="E81" s="101" t="s">
        <v>689</v>
      </c>
      <c r="G81" s="96" t="str">
        <f t="shared" si="1"/>
        <v>2</v>
      </c>
    </row>
    <row r="82" spans="1:10" ht="12.75" customHeight="1" x14ac:dyDescent="0.2">
      <c r="A82" s="96" t="s">
        <v>1052</v>
      </c>
      <c r="B82" s="96" t="s">
        <v>1053</v>
      </c>
      <c r="C82" s="96" t="s">
        <v>1045</v>
      </c>
      <c r="D82" s="96" t="s">
        <v>1047</v>
      </c>
      <c r="E82" s="101" t="s">
        <v>689</v>
      </c>
      <c r="G82" s="96" t="str">
        <f t="shared" si="1"/>
        <v>2</v>
      </c>
    </row>
    <row r="83" spans="1:10" ht="12.75" customHeight="1" x14ac:dyDescent="0.2">
      <c r="A83" s="96" t="s">
        <v>1054</v>
      </c>
      <c r="B83" s="99" t="s">
        <v>1055</v>
      </c>
      <c r="C83" s="96" t="s">
        <v>1045</v>
      </c>
      <c r="D83" s="96" t="s">
        <v>42</v>
      </c>
      <c r="E83" s="101" t="s">
        <v>689</v>
      </c>
      <c r="G83" s="96" t="str">
        <f t="shared" si="1"/>
        <v>2</v>
      </c>
    </row>
    <row r="84" spans="1:10" ht="12.75" customHeight="1" x14ac:dyDescent="0.2">
      <c r="A84" s="96" t="s">
        <v>1056</v>
      </c>
      <c r="B84" s="96" t="s">
        <v>1057</v>
      </c>
      <c r="C84" s="96" t="s">
        <v>1056</v>
      </c>
      <c r="D84" s="96" t="s">
        <v>1058</v>
      </c>
      <c r="E84" s="101" t="s">
        <v>690</v>
      </c>
      <c r="G84" s="96" t="str">
        <f t="shared" si="1"/>
        <v>2</v>
      </c>
    </row>
    <row r="85" spans="1:10" ht="12.75" customHeight="1" x14ac:dyDescent="0.2">
      <c r="A85" s="96" t="s">
        <v>1059</v>
      </c>
      <c r="B85" s="96" t="s">
        <v>1060</v>
      </c>
      <c r="C85" s="96" t="s">
        <v>1059</v>
      </c>
      <c r="D85" s="96" t="s">
        <v>1061</v>
      </c>
      <c r="E85" s="96" t="s">
        <v>692</v>
      </c>
      <c r="G85" s="96" t="str">
        <f t="shared" si="1"/>
        <v>2</v>
      </c>
    </row>
    <row r="86" spans="1:10" ht="12.75" customHeight="1" x14ac:dyDescent="0.2">
      <c r="A86" s="96" t="s">
        <v>1062</v>
      </c>
      <c r="B86" s="96" t="s">
        <v>1063</v>
      </c>
      <c r="C86" s="96" t="s">
        <v>1062</v>
      </c>
      <c r="D86" s="96" t="s">
        <v>1064</v>
      </c>
      <c r="E86" s="96" t="s">
        <v>695</v>
      </c>
      <c r="G86" s="96" t="str">
        <f t="shared" si="1"/>
        <v>2</v>
      </c>
    </row>
    <row r="87" spans="1:10" ht="12.75" customHeight="1" x14ac:dyDescent="0.2">
      <c r="A87" s="96" t="s">
        <v>1065</v>
      </c>
      <c r="B87" s="96" t="s">
        <v>1066</v>
      </c>
      <c r="C87" s="96" t="s">
        <v>1065</v>
      </c>
      <c r="D87" s="96" t="s">
        <v>1067</v>
      </c>
      <c r="E87" s="101" t="s">
        <v>696</v>
      </c>
      <c r="G87" s="96" t="str">
        <f t="shared" si="1"/>
        <v>2</v>
      </c>
    </row>
    <row r="88" spans="1:10" ht="12.75" customHeight="1" x14ac:dyDescent="0.2">
      <c r="A88" s="96" t="s">
        <v>1068</v>
      </c>
      <c r="B88" s="96" t="s">
        <v>1069</v>
      </c>
      <c r="C88" s="96" t="s">
        <v>1068</v>
      </c>
      <c r="D88" s="96" t="s">
        <v>1047</v>
      </c>
      <c r="E88" s="101" t="s">
        <v>689</v>
      </c>
      <c r="G88" s="96" t="str">
        <f t="shared" si="1"/>
        <v>2</v>
      </c>
    </row>
    <row r="89" spans="1:10" ht="12.75" customHeight="1" x14ac:dyDescent="0.2">
      <c r="A89" s="96" t="s">
        <v>1070</v>
      </c>
      <c r="B89" s="96" t="s">
        <v>1071</v>
      </c>
      <c r="C89" s="96" t="s">
        <v>1070</v>
      </c>
      <c r="D89" s="96" t="s">
        <v>1058</v>
      </c>
      <c r="E89" s="101" t="s">
        <v>690</v>
      </c>
      <c r="G89" s="96" t="str">
        <f t="shared" si="1"/>
        <v>2</v>
      </c>
    </row>
    <row r="90" spans="1:10" ht="12.75" customHeight="1" x14ac:dyDescent="0.2">
      <c r="A90" s="96" t="s">
        <v>1072</v>
      </c>
      <c r="B90" s="96" t="s">
        <v>1073</v>
      </c>
      <c r="C90" s="96" t="s">
        <v>1072</v>
      </c>
      <c r="D90" s="96" t="s">
        <v>1067</v>
      </c>
      <c r="E90" s="101" t="s">
        <v>696</v>
      </c>
      <c r="G90" s="96" t="str">
        <f t="shared" si="1"/>
        <v>2</v>
      </c>
    </row>
    <row r="91" spans="1:10" ht="12.75" customHeight="1" x14ac:dyDescent="0.2">
      <c r="A91" s="96" t="s">
        <v>1074</v>
      </c>
      <c r="B91" s="96" t="s">
        <v>1075</v>
      </c>
      <c r="C91" s="96" t="s">
        <v>1074</v>
      </c>
      <c r="D91" s="96" t="s">
        <v>1076</v>
      </c>
      <c r="E91" s="96" t="s">
        <v>693</v>
      </c>
      <c r="G91" s="96" t="str">
        <f t="shared" si="1"/>
        <v>2</v>
      </c>
    </row>
    <row r="92" spans="1:10" ht="12.75" customHeight="1" x14ac:dyDescent="0.2">
      <c r="A92" s="96" t="s">
        <v>1077</v>
      </c>
      <c r="B92" s="99" t="s">
        <v>1078</v>
      </c>
      <c r="C92" s="96" t="s">
        <v>1077</v>
      </c>
      <c r="D92" s="96" t="s">
        <v>1079</v>
      </c>
      <c r="E92" s="96">
        <v>0</v>
      </c>
      <c r="G92" s="96" t="str">
        <f t="shared" si="1"/>
        <v>2</v>
      </c>
    </row>
    <row r="93" spans="1:10" ht="12.75" customHeight="1" x14ac:dyDescent="0.2">
      <c r="A93" s="96" t="s">
        <v>1080</v>
      </c>
      <c r="B93" s="99" t="s">
        <v>1081</v>
      </c>
      <c r="C93" s="96" t="s">
        <v>1080</v>
      </c>
      <c r="D93" s="96" t="s">
        <v>1082</v>
      </c>
      <c r="E93" s="96">
        <v>0</v>
      </c>
      <c r="G93" s="96" t="str">
        <f t="shared" si="1"/>
        <v>2</v>
      </c>
      <c r="J93" s="102"/>
    </row>
    <row r="94" spans="1:10" ht="12.75" customHeight="1" x14ac:dyDescent="0.2">
      <c r="A94" s="96" t="s">
        <v>1083</v>
      </c>
      <c r="B94" s="99" t="s">
        <v>1084</v>
      </c>
      <c r="C94" s="96" t="s">
        <v>1083</v>
      </c>
      <c r="D94" s="96" t="s">
        <v>1082</v>
      </c>
      <c r="E94" s="96">
        <v>0</v>
      </c>
      <c r="G94" s="96" t="str">
        <f t="shared" si="1"/>
        <v>2</v>
      </c>
      <c r="J94" s="102"/>
    </row>
    <row r="95" spans="1:10" ht="12.75" customHeight="1" x14ac:dyDescent="0.2">
      <c r="A95" s="96" t="s">
        <v>1085</v>
      </c>
      <c r="B95" s="96" t="s">
        <v>1086</v>
      </c>
      <c r="C95" s="96" t="s">
        <v>1085</v>
      </c>
      <c r="D95" s="96" t="s">
        <v>1087</v>
      </c>
      <c r="E95" s="101" t="s">
        <v>694</v>
      </c>
      <c r="G95" s="96" t="str">
        <f t="shared" si="1"/>
        <v>2</v>
      </c>
    </row>
    <row r="96" spans="1:10" ht="12.75" customHeight="1" x14ac:dyDescent="0.2">
      <c r="A96" s="96" t="s">
        <v>1088</v>
      </c>
      <c r="B96" s="96" t="s">
        <v>1089</v>
      </c>
      <c r="C96" s="96" t="s">
        <v>1088</v>
      </c>
      <c r="D96" s="96" t="s">
        <v>1090</v>
      </c>
      <c r="E96" s="96" t="s">
        <v>701</v>
      </c>
      <c r="G96" s="96" t="str">
        <f t="shared" si="1"/>
        <v>2</v>
      </c>
    </row>
    <row r="97" spans="1:8" ht="12.75" customHeight="1" x14ac:dyDescent="0.2">
      <c r="A97" s="96" t="s">
        <v>1091</v>
      </c>
      <c r="B97" s="96" t="s">
        <v>1092</v>
      </c>
      <c r="C97" s="96" t="s">
        <v>1091</v>
      </c>
      <c r="D97" s="96" t="s">
        <v>1093</v>
      </c>
      <c r="E97" s="96" t="s">
        <v>701</v>
      </c>
      <c r="G97" s="96" t="str">
        <f t="shared" si="1"/>
        <v>2</v>
      </c>
    </row>
    <row r="98" spans="1:8" ht="12.75" customHeight="1" x14ac:dyDescent="0.2">
      <c r="A98" s="96" t="s">
        <v>1094</v>
      </c>
      <c r="B98" s="96" t="s">
        <v>1095</v>
      </c>
      <c r="C98" s="96" t="s">
        <v>1094</v>
      </c>
      <c r="D98" s="96" t="s">
        <v>1093</v>
      </c>
      <c r="E98" s="96" t="s">
        <v>701</v>
      </c>
      <c r="G98" s="96" t="str">
        <f t="shared" si="1"/>
        <v>2</v>
      </c>
    </row>
    <row r="99" spans="1:8" ht="12.75" customHeight="1" x14ac:dyDescent="0.2">
      <c r="A99" s="96" t="s">
        <v>1096</v>
      </c>
      <c r="B99" s="96" t="s">
        <v>1097</v>
      </c>
      <c r="C99" s="96" t="s">
        <v>1096</v>
      </c>
      <c r="D99" s="96" t="s">
        <v>42</v>
      </c>
      <c r="E99" s="96">
        <v>0</v>
      </c>
      <c r="G99" s="96" t="str">
        <f t="shared" si="1"/>
        <v>2</v>
      </c>
    </row>
    <row r="100" spans="1:8" ht="12.75" customHeight="1" x14ac:dyDescent="0.2">
      <c r="A100" s="96" t="s">
        <v>1098</v>
      </c>
      <c r="B100" s="96" t="s">
        <v>1099</v>
      </c>
      <c r="C100" s="96" t="s">
        <v>1098</v>
      </c>
      <c r="D100" s="96" t="s">
        <v>1100</v>
      </c>
      <c r="E100" s="96" t="s">
        <v>717</v>
      </c>
      <c r="G100" s="96" t="str">
        <f t="shared" si="1"/>
        <v>2</v>
      </c>
    </row>
    <row r="101" spans="1:8" ht="12.75" customHeight="1" x14ac:dyDescent="0.2">
      <c r="A101" s="96" t="s">
        <v>1101</v>
      </c>
      <c r="B101" s="96" t="s">
        <v>1102</v>
      </c>
      <c r="C101" s="96" t="s">
        <v>1103</v>
      </c>
      <c r="D101" s="96" t="s">
        <v>1104</v>
      </c>
      <c r="E101" s="101" t="s">
        <v>702</v>
      </c>
      <c r="G101" s="96" t="str">
        <f t="shared" si="1"/>
        <v>2</v>
      </c>
      <c r="H101" s="96" t="s">
        <v>2358</v>
      </c>
    </row>
    <row r="102" spans="1:8" ht="12.75" customHeight="1" x14ac:dyDescent="0.2">
      <c r="A102" s="96" t="s">
        <v>1105</v>
      </c>
      <c r="B102" s="96" t="s">
        <v>1106</v>
      </c>
      <c r="C102" s="96" t="s">
        <v>1103</v>
      </c>
      <c r="D102" s="96" t="s">
        <v>1104</v>
      </c>
      <c r="E102" s="101" t="s">
        <v>702</v>
      </c>
      <c r="G102" s="96" t="str">
        <f t="shared" si="1"/>
        <v>2</v>
      </c>
      <c r="H102" s="96" t="s">
        <v>2358</v>
      </c>
    </row>
    <row r="103" spans="1:8" ht="12.75" customHeight="1" x14ac:dyDescent="0.2">
      <c r="A103" s="96" t="s">
        <v>1107</v>
      </c>
      <c r="B103" s="96" t="s">
        <v>1108</v>
      </c>
      <c r="C103" s="96" t="s">
        <v>1103</v>
      </c>
      <c r="D103" s="96" t="s">
        <v>1109</v>
      </c>
      <c r="E103" s="96">
        <v>0</v>
      </c>
      <c r="G103" s="96" t="str">
        <f t="shared" si="1"/>
        <v>2</v>
      </c>
      <c r="H103" s="96" t="s">
        <v>2358</v>
      </c>
    </row>
    <row r="104" spans="1:8" ht="12.75" customHeight="1" x14ac:dyDescent="0.2">
      <c r="A104" s="96" t="s">
        <v>1110</v>
      </c>
      <c r="B104" s="96" t="s">
        <v>1111</v>
      </c>
      <c r="C104" s="96" t="s">
        <v>1103</v>
      </c>
      <c r="D104" s="96" t="s">
        <v>1109</v>
      </c>
      <c r="E104" s="96">
        <v>0</v>
      </c>
      <c r="G104" s="96" t="str">
        <f t="shared" si="1"/>
        <v>2</v>
      </c>
      <c r="H104" s="96" t="s">
        <v>2358</v>
      </c>
    </row>
    <row r="105" spans="1:8" ht="12.75" customHeight="1" x14ac:dyDescent="0.2">
      <c r="A105" s="96" t="s">
        <v>1112</v>
      </c>
      <c r="B105" s="96" t="s">
        <v>1113</v>
      </c>
      <c r="C105" s="96" t="s">
        <v>1103</v>
      </c>
      <c r="D105" s="96" t="s">
        <v>1114</v>
      </c>
      <c r="E105" s="96" t="s">
        <v>706</v>
      </c>
      <c r="G105" s="96" t="str">
        <f t="shared" si="1"/>
        <v>2</v>
      </c>
      <c r="H105" s="96" t="s">
        <v>2358</v>
      </c>
    </row>
    <row r="106" spans="1:8" ht="12.75" customHeight="1" x14ac:dyDescent="0.2">
      <c r="A106" s="96" t="s">
        <v>1115</v>
      </c>
      <c r="B106" s="96" t="s">
        <v>1116</v>
      </c>
      <c r="C106" s="96" t="s">
        <v>1103</v>
      </c>
      <c r="D106" s="96" t="s">
        <v>1114</v>
      </c>
      <c r="E106" s="96" t="s">
        <v>706</v>
      </c>
      <c r="G106" s="96" t="str">
        <f t="shared" si="1"/>
        <v>2</v>
      </c>
      <c r="H106" s="96" t="s">
        <v>2358</v>
      </c>
    </row>
    <row r="107" spans="1:8" ht="12.75" customHeight="1" x14ac:dyDescent="0.2">
      <c r="A107" s="96" t="s">
        <v>1117</v>
      </c>
      <c r="B107" s="96" t="s">
        <v>1118</v>
      </c>
      <c r="C107" s="96" t="s">
        <v>1103</v>
      </c>
      <c r="D107" s="96" t="s">
        <v>1114</v>
      </c>
      <c r="E107" s="96" t="s">
        <v>706</v>
      </c>
      <c r="G107" s="96" t="str">
        <f t="shared" si="1"/>
        <v>2</v>
      </c>
      <c r="H107" s="96" t="s">
        <v>2358</v>
      </c>
    </row>
    <row r="108" spans="1:8" ht="12.75" customHeight="1" x14ac:dyDescent="0.2">
      <c r="A108" s="96" t="s">
        <v>1119</v>
      </c>
      <c r="B108" s="96" t="s">
        <v>1120</v>
      </c>
      <c r="C108" s="96" t="s">
        <v>1103</v>
      </c>
      <c r="D108" s="96" t="s">
        <v>1114</v>
      </c>
      <c r="E108" s="96" t="s">
        <v>706</v>
      </c>
      <c r="G108" s="96" t="str">
        <f t="shared" si="1"/>
        <v>2</v>
      </c>
      <c r="H108" s="96" t="s">
        <v>2358</v>
      </c>
    </row>
    <row r="109" spans="1:8" ht="12.75" customHeight="1" x14ac:dyDescent="0.2">
      <c r="A109" s="96" t="s">
        <v>1121</v>
      </c>
      <c r="B109" s="96" t="s">
        <v>1122</v>
      </c>
      <c r="C109" s="96" t="s">
        <v>1103</v>
      </c>
      <c r="D109" s="96" t="s">
        <v>1114</v>
      </c>
      <c r="E109" s="96" t="s">
        <v>706</v>
      </c>
      <c r="G109" s="96" t="str">
        <f t="shared" si="1"/>
        <v>2</v>
      </c>
      <c r="H109" s="96" t="s">
        <v>2358</v>
      </c>
    </row>
    <row r="110" spans="1:8" ht="12.75" customHeight="1" x14ac:dyDescent="0.2">
      <c r="A110" s="96" t="s">
        <v>1123</v>
      </c>
      <c r="B110" s="96" t="s">
        <v>1124</v>
      </c>
      <c r="C110" s="96" t="s">
        <v>1125</v>
      </c>
      <c r="D110" s="96" t="s">
        <v>1351</v>
      </c>
      <c r="E110" s="96">
        <v>0</v>
      </c>
      <c r="G110" s="96" t="str">
        <f t="shared" si="1"/>
        <v>2</v>
      </c>
    </row>
    <row r="111" spans="1:8" ht="12.75" customHeight="1" x14ac:dyDescent="0.2">
      <c r="A111" s="96" t="s">
        <v>1126</v>
      </c>
      <c r="B111" s="96" t="s">
        <v>1127</v>
      </c>
      <c r="C111" s="96" t="s">
        <v>1125</v>
      </c>
      <c r="D111" s="96" t="s">
        <v>1004</v>
      </c>
      <c r="E111" s="96">
        <v>0</v>
      </c>
      <c r="G111" s="96" t="str">
        <f t="shared" si="1"/>
        <v>2</v>
      </c>
    </row>
    <row r="112" spans="1:8" ht="12.75" customHeight="1" x14ac:dyDescent="0.2">
      <c r="A112" s="96" t="s">
        <v>1128</v>
      </c>
      <c r="B112" s="96" t="s">
        <v>1129</v>
      </c>
      <c r="C112" s="96" t="s">
        <v>1125</v>
      </c>
      <c r="D112" s="96" t="s">
        <v>1004</v>
      </c>
      <c r="E112" s="96">
        <v>0</v>
      </c>
      <c r="G112" s="96" t="str">
        <f t="shared" si="1"/>
        <v>2</v>
      </c>
    </row>
    <row r="113" spans="1:7" ht="12.75" customHeight="1" x14ac:dyDescent="0.2">
      <c r="A113" s="96" t="s">
        <v>1130</v>
      </c>
      <c r="B113" s="96" t="s">
        <v>1131</v>
      </c>
      <c r="C113" s="96" t="s">
        <v>1125</v>
      </c>
      <c r="D113" s="96" t="s">
        <v>1007</v>
      </c>
      <c r="E113" s="101" t="s">
        <v>805</v>
      </c>
      <c r="F113" s="96" t="s">
        <v>805</v>
      </c>
      <c r="G113" s="96" t="str">
        <f t="shared" si="1"/>
        <v>2</v>
      </c>
    </row>
    <row r="114" spans="1:7" ht="12.75" customHeight="1" x14ac:dyDescent="0.2">
      <c r="A114" s="96" t="s">
        <v>1132</v>
      </c>
      <c r="B114" s="96" t="s">
        <v>1133</v>
      </c>
      <c r="C114" s="96" t="s">
        <v>1134</v>
      </c>
      <c r="D114" s="96" t="s">
        <v>1018</v>
      </c>
      <c r="E114" s="96">
        <v>0</v>
      </c>
      <c r="F114" s="96" t="s">
        <v>679</v>
      </c>
      <c r="G114" s="96" t="str">
        <f t="shared" si="1"/>
        <v>2</v>
      </c>
    </row>
    <row r="115" spans="1:7" ht="12.75" customHeight="1" x14ac:dyDescent="0.2">
      <c r="A115" s="96" t="s">
        <v>1135</v>
      </c>
      <c r="B115" s="96" t="s">
        <v>1136</v>
      </c>
      <c r="C115" s="96" t="s">
        <v>1134</v>
      </c>
      <c r="D115" s="96" t="s">
        <v>1021</v>
      </c>
      <c r="E115" s="96">
        <v>0</v>
      </c>
      <c r="F115" s="96" t="s">
        <v>679</v>
      </c>
      <c r="G115" s="96" t="str">
        <f t="shared" si="1"/>
        <v>2</v>
      </c>
    </row>
    <row r="116" spans="1:7" ht="12.75" customHeight="1" x14ac:dyDescent="0.2">
      <c r="A116" s="96" t="s">
        <v>1137</v>
      </c>
      <c r="B116" s="96" t="s">
        <v>1138</v>
      </c>
      <c r="C116" s="96" t="s">
        <v>1134</v>
      </c>
      <c r="D116" s="96" t="s">
        <v>1024</v>
      </c>
      <c r="E116" s="96">
        <v>0</v>
      </c>
      <c r="F116" s="96" t="s">
        <v>680</v>
      </c>
      <c r="G116" s="96" t="str">
        <f t="shared" si="1"/>
        <v>2</v>
      </c>
    </row>
    <row r="117" spans="1:7" ht="12.75" customHeight="1" x14ac:dyDescent="0.2">
      <c r="A117" s="96" t="s">
        <v>1139</v>
      </c>
      <c r="B117" s="96" t="s">
        <v>1140</v>
      </c>
      <c r="C117" s="96" t="s">
        <v>1134</v>
      </c>
      <c r="D117" s="96" t="s">
        <v>1027</v>
      </c>
      <c r="E117" s="96">
        <v>0</v>
      </c>
      <c r="F117" s="96" t="s">
        <v>682</v>
      </c>
      <c r="G117" s="96" t="str">
        <f t="shared" si="1"/>
        <v>2</v>
      </c>
    </row>
    <row r="118" spans="1:7" ht="12.75" customHeight="1" x14ac:dyDescent="0.2">
      <c r="A118" s="96" t="s">
        <v>1141</v>
      </c>
      <c r="B118" s="96" t="s">
        <v>1142</v>
      </c>
      <c r="C118" s="96" t="s">
        <v>1134</v>
      </c>
      <c r="D118" s="96" t="s">
        <v>1024</v>
      </c>
      <c r="E118" s="96">
        <v>0</v>
      </c>
      <c r="F118" s="96" t="s">
        <v>683</v>
      </c>
      <c r="G118" s="96" t="str">
        <f t="shared" si="1"/>
        <v>2</v>
      </c>
    </row>
    <row r="119" spans="1:7" ht="12.75" customHeight="1" x14ac:dyDescent="0.2">
      <c r="A119" s="96" t="s">
        <v>1143</v>
      </c>
      <c r="B119" s="96" t="s">
        <v>1144</v>
      </c>
      <c r="C119" s="96" t="s">
        <v>1134</v>
      </c>
      <c r="D119" s="96" t="s">
        <v>1031</v>
      </c>
      <c r="E119" s="96">
        <v>0</v>
      </c>
      <c r="F119" s="96" t="s">
        <v>681</v>
      </c>
      <c r="G119" s="96" t="str">
        <f t="shared" si="1"/>
        <v>2</v>
      </c>
    </row>
    <row r="120" spans="1:7" ht="12.75" customHeight="1" x14ac:dyDescent="0.2">
      <c r="A120" s="96" t="s">
        <v>1145</v>
      </c>
      <c r="B120" s="96" t="s">
        <v>1146</v>
      </c>
      <c r="C120" s="96" t="s">
        <v>1147</v>
      </c>
      <c r="D120" s="96" t="s">
        <v>1038</v>
      </c>
      <c r="E120" s="96">
        <v>0</v>
      </c>
      <c r="F120" s="96" t="s">
        <v>687</v>
      </c>
      <c r="G120" s="96" t="str">
        <f t="shared" si="1"/>
        <v>2</v>
      </c>
    </row>
    <row r="121" spans="1:7" ht="12.75" customHeight="1" x14ac:dyDescent="0.2">
      <c r="A121" s="96" t="s">
        <v>1148</v>
      </c>
      <c r="B121" s="96" t="s">
        <v>1149</v>
      </c>
      <c r="C121" s="96" t="s">
        <v>1147</v>
      </c>
      <c r="D121" s="96" t="s">
        <v>1038</v>
      </c>
      <c r="E121" s="96">
        <v>0</v>
      </c>
      <c r="F121" s="96" t="s">
        <v>688</v>
      </c>
      <c r="G121" s="96" t="str">
        <f t="shared" si="1"/>
        <v>2</v>
      </c>
    </row>
    <row r="122" spans="1:7" ht="12.75" customHeight="1" x14ac:dyDescent="0.2">
      <c r="A122" s="96" t="s">
        <v>1150</v>
      </c>
      <c r="B122" s="96" t="s">
        <v>1151</v>
      </c>
      <c r="C122" s="96" t="s">
        <v>1147</v>
      </c>
      <c r="D122" s="96" t="s">
        <v>1047</v>
      </c>
      <c r="E122" s="96">
        <v>0</v>
      </c>
      <c r="F122" s="96" t="s">
        <v>689</v>
      </c>
      <c r="G122" s="96" t="str">
        <f t="shared" si="1"/>
        <v>2</v>
      </c>
    </row>
    <row r="123" spans="1:7" ht="12.75" customHeight="1" x14ac:dyDescent="0.2">
      <c r="A123" s="96" t="s">
        <v>1152</v>
      </c>
      <c r="B123" s="96" t="s">
        <v>1153</v>
      </c>
      <c r="C123" s="96" t="s">
        <v>1147</v>
      </c>
      <c r="D123" s="96" t="s">
        <v>1058</v>
      </c>
      <c r="E123" s="96">
        <v>0</v>
      </c>
      <c r="F123" s="96" t="s">
        <v>690</v>
      </c>
      <c r="G123" s="96" t="str">
        <f t="shared" si="1"/>
        <v>2</v>
      </c>
    </row>
    <row r="124" spans="1:7" ht="12.75" customHeight="1" x14ac:dyDescent="0.2">
      <c r="A124" s="96" t="s">
        <v>1154</v>
      </c>
      <c r="B124" s="96" t="s">
        <v>1155</v>
      </c>
      <c r="C124" s="96" t="s">
        <v>1147</v>
      </c>
      <c r="D124" s="96" t="s">
        <v>1061</v>
      </c>
      <c r="E124" s="96">
        <v>0</v>
      </c>
      <c r="F124" s="96" t="s">
        <v>692</v>
      </c>
      <c r="G124" s="96" t="str">
        <f t="shared" si="1"/>
        <v>2</v>
      </c>
    </row>
    <row r="125" spans="1:7" ht="12.75" customHeight="1" x14ac:dyDescent="0.2">
      <c r="A125" s="96" t="s">
        <v>1156</v>
      </c>
      <c r="B125" s="96" t="s">
        <v>1157</v>
      </c>
      <c r="C125" s="96" t="s">
        <v>1147</v>
      </c>
      <c r="D125" s="96" t="s">
        <v>1064</v>
      </c>
      <c r="E125" s="96">
        <v>0</v>
      </c>
      <c r="F125" s="96" t="s">
        <v>695</v>
      </c>
      <c r="G125" s="96" t="str">
        <f t="shared" si="1"/>
        <v>2</v>
      </c>
    </row>
    <row r="126" spans="1:7" ht="12.75" customHeight="1" x14ac:dyDescent="0.2">
      <c r="A126" s="96" t="s">
        <v>1158</v>
      </c>
      <c r="B126" s="96" t="s">
        <v>1159</v>
      </c>
      <c r="C126" s="96" t="s">
        <v>1147</v>
      </c>
      <c r="D126" s="96" t="s">
        <v>1067</v>
      </c>
      <c r="E126" s="96">
        <v>0</v>
      </c>
      <c r="F126" s="96" t="s">
        <v>696</v>
      </c>
      <c r="G126" s="96" t="str">
        <f t="shared" si="1"/>
        <v>2</v>
      </c>
    </row>
    <row r="127" spans="1:7" ht="12.75" customHeight="1" x14ac:dyDescent="0.2">
      <c r="A127" s="96" t="s">
        <v>1160</v>
      </c>
      <c r="B127" s="96" t="s">
        <v>1161</v>
      </c>
      <c r="C127" s="96" t="s">
        <v>1162</v>
      </c>
      <c r="D127" s="96" t="s">
        <v>1021</v>
      </c>
      <c r="E127" s="96" t="s">
        <v>1163</v>
      </c>
      <c r="G127" s="96" t="str">
        <f t="shared" si="1"/>
        <v>2</v>
      </c>
    </row>
    <row r="128" spans="1:7" ht="12.75" customHeight="1" x14ac:dyDescent="0.2">
      <c r="A128" s="96" t="s">
        <v>1164</v>
      </c>
      <c r="B128" s="96" t="s">
        <v>1165</v>
      </c>
      <c r="C128" s="96" t="s">
        <v>1162</v>
      </c>
      <c r="D128" s="96" t="s">
        <v>1024</v>
      </c>
      <c r="E128" s="101" t="s">
        <v>1166</v>
      </c>
      <c r="G128" s="96" t="str">
        <f t="shared" si="1"/>
        <v>2</v>
      </c>
    </row>
    <row r="129" spans="1:7" ht="12.75" customHeight="1" x14ac:dyDescent="0.2">
      <c r="A129" s="96" t="s">
        <v>1167</v>
      </c>
      <c r="B129" s="96" t="s">
        <v>1168</v>
      </c>
      <c r="C129" s="96" t="s">
        <v>1162</v>
      </c>
      <c r="D129" s="96" t="s">
        <v>1027</v>
      </c>
      <c r="E129" s="101" t="s">
        <v>1169</v>
      </c>
      <c r="G129" s="96" t="str">
        <f t="shared" si="1"/>
        <v>2</v>
      </c>
    </row>
    <row r="130" spans="1:7" ht="12.75" customHeight="1" x14ac:dyDescent="0.2">
      <c r="A130" s="96" t="s">
        <v>1170</v>
      </c>
      <c r="B130" s="96" t="s">
        <v>1171</v>
      </c>
      <c r="C130" s="96" t="s">
        <v>1162</v>
      </c>
      <c r="D130" s="96" t="s">
        <v>1024</v>
      </c>
      <c r="E130" s="96" t="s">
        <v>1172</v>
      </c>
      <c r="G130" s="96" t="str">
        <f t="shared" ref="G130:G193" si="2">LEFT(A130)</f>
        <v>2</v>
      </c>
    </row>
    <row r="131" spans="1:7" ht="12.75" customHeight="1" x14ac:dyDescent="0.2">
      <c r="A131" s="96" t="s">
        <v>1173</v>
      </c>
      <c r="B131" s="99" t="s">
        <v>1174</v>
      </c>
      <c r="C131" s="96" t="s">
        <v>1162</v>
      </c>
      <c r="D131" s="96" t="s">
        <v>42</v>
      </c>
      <c r="E131" s="96" t="s">
        <v>1175</v>
      </c>
      <c r="G131" s="96" t="str">
        <f t="shared" si="2"/>
        <v>2</v>
      </c>
    </row>
    <row r="132" spans="1:7" ht="12.75" customHeight="1" x14ac:dyDescent="0.2">
      <c r="A132" s="96" t="s">
        <v>1176</v>
      </c>
      <c r="B132" s="96" t="s">
        <v>1177</v>
      </c>
      <c r="C132" s="96" t="s">
        <v>1178</v>
      </c>
      <c r="D132" s="96" t="s">
        <v>1038</v>
      </c>
      <c r="E132" s="96" t="s">
        <v>1179</v>
      </c>
      <c r="G132" s="96" t="str">
        <f t="shared" si="2"/>
        <v>2</v>
      </c>
    </row>
    <row r="133" spans="1:7" ht="12.75" customHeight="1" x14ac:dyDescent="0.2">
      <c r="A133" s="96" t="s">
        <v>1180</v>
      </c>
      <c r="B133" s="96" t="s">
        <v>1181</v>
      </c>
      <c r="C133" s="96" t="s">
        <v>1178</v>
      </c>
      <c r="D133" s="96" t="s">
        <v>1038</v>
      </c>
      <c r="E133" s="101" t="s">
        <v>1182</v>
      </c>
      <c r="G133" s="96" t="str">
        <f t="shared" si="2"/>
        <v>2</v>
      </c>
    </row>
    <row r="134" spans="1:7" ht="12.75" customHeight="1" x14ac:dyDescent="0.2">
      <c r="A134" s="96" t="s">
        <v>1183</v>
      </c>
      <c r="B134" s="96" t="s">
        <v>1184</v>
      </c>
      <c r="C134" s="96" t="s">
        <v>1178</v>
      </c>
      <c r="D134" s="96" t="s">
        <v>1047</v>
      </c>
      <c r="E134" s="101" t="s">
        <v>1185</v>
      </c>
      <c r="G134" s="96" t="str">
        <f t="shared" si="2"/>
        <v>2</v>
      </c>
    </row>
    <row r="135" spans="1:7" x14ac:dyDescent="0.2">
      <c r="A135" s="96" t="s">
        <v>1186</v>
      </c>
      <c r="B135" s="96" t="s">
        <v>1187</v>
      </c>
      <c r="C135" s="96" t="s">
        <v>1178</v>
      </c>
      <c r="D135" s="96" t="s">
        <v>1058</v>
      </c>
      <c r="E135" s="96" t="s">
        <v>1188</v>
      </c>
      <c r="G135" s="96" t="str">
        <f t="shared" si="2"/>
        <v>2</v>
      </c>
    </row>
    <row r="136" spans="1:7" ht="12.75" customHeight="1" x14ac:dyDescent="0.2">
      <c r="A136" s="96" t="s">
        <v>1189</v>
      </c>
      <c r="B136" s="96" t="s">
        <v>1190</v>
      </c>
      <c r="C136" s="96" t="s">
        <v>1178</v>
      </c>
      <c r="D136" s="96" t="s">
        <v>1061</v>
      </c>
      <c r="E136" s="96" t="s">
        <v>1191</v>
      </c>
      <c r="G136" s="96" t="str">
        <f t="shared" si="2"/>
        <v>2</v>
      </c>
    </row>
    <row r="137" spans="1:7" ht="12.75" customHeight="1" x14ac:dyDescent="0.2">
      <c r="A137" s="96" t="s">
        <v>1192</v>
      </c>
      <c r="B137" s="96" t="s">
        <v>1193</v>
      </c>
      <c r="C137" s="96" t="s">
        <v>1178</v>
      </c>
      <c r="D137" s="96" t="s">
        <v>1064</v>
      </c>
      <c r="E137" s="101" t="s">
        <v>1194</v>
      </c>
      <c r="G137" s="96" t="str">
        <f t="shared" si="2"/>
        <v>2</v>
      </c>
    </row>
    <row r="138" spans="1:7" ht="12.75" customHeight="1" x14ac:dyDescent="0.2">
      <c r="A138" s="96" t="s">
        <v>1195</v>
      </c>
      <c r="B138" s="96" t="s">
        <v>1196</v>
      </c>
      <c r="C138" s="96" t="s">
        <v>1178</v>
      </c>
      <c r="D138" s="96" t="s">
        <v>1067</v>
      </c>
      <c r="E138" s="101" t="s">
        <v>1197</v>
      </c>
      <c r="G138" s="96" t="str">
        <f t="shared" si="2"/>
        <v>2</v>
      </c>
    </row>
    <row r="139" spans="1:7" ht="12.75" customHeight="1" x14ac:dyDescent="0.2">
      <c r="A139" s="96" t="s">
        <v>1198</v>
      </c>
      <c r="B139" s="99" t="s">
        <v>1199</v>
      </c>
      <c r="C139" s="96" t="s">
        <v>1200</v>
      </c>
      <c r="D139" s="96" t="s">
        <v>42</v>
      </c>
      <c r="E139" s="96">
        <v>0</v>
      </c>
      <c r="G139" s="96" t="str">
        <f t="shared" si="2"/>
        <v>2</v>
      </c>
    </row>
    <row r="140" spans="1:7" ht="12.75" customHeight="1" x14ac:dyDescent="0.2">
      <c r="A140" s="96" t="s">
        <v>1201</v>
      </c>
      <c r="B140" s="96" t="s">
        <v>1202</v>
      </c>
      <c r="C140" s="96" t="s">
        <v>1200</v>
      </c>
      <c r="D140" s="96" t="s">
        <v>1076</v>
      </c>
      <c r="E140" s="101" t="s">
        <v>1203</v>
      </c>
      <c r="G140" s="96" t="str">
        <f t="shared" si="2"/>
        <v>2</v>
      </c>
    </row>
    <row r="141" spans="1:7" ht="12.75" customHeight="1" x14ac:dyDescent="0.2">
      <c r="A141" s="96" t="s">
        <v>1204</v>
      </c>
      <c r="B141" s="96" t="s">
        <v>1205</v>
      </c>
      <c r="C141" s="96" t="s">
        <v>1200</v>
      </c>
      <c r="D141" s="96" t="s">
        <v>1087</v>
      </c>
      <c r="E141" s="96" t="s">
        <v>1206</v>
      </c>
      <c r="G141" s="96" t="str">
        <f t="shared" si="2"/>
        <v>2</v>
      </c>
    </row>
    <row r="142" spans="1:7" ht="12.75" customHeight="1" x14ac:dyDescent="0.2">
      <c r="A142" s="96" t="s">
        <v>1207</v>
      </c>
      <c r="B142" s="96" t="s">
        <v>1208</v>
      </c>
      <c r="C142" s="96" t="s">
        <v>1209</v>
      </c>
      <c r="D142" s="96" t="s">
        <v>1090</v>
      </c>
      <c r="E142" s="96" t="s">
        <v>1210</v>
      </c>
      <c r="G142" s="96" t="str">
        <f t="shared" si="2"/>
        <v>2</v>
      </c>
    </row>
    <row r="143" spans="1:7" ht="12.75" customHeight="1" x14ac:dyDescent="0.2">
      <c r="A143" s="96" t="s">
        <v>1211</v>
      </c>
      <c r="B143" s="96" t="s">
        <v>1212</v>
      </c>
      <c r="C143" s="96" t="s">
        <v>1209</v>
      </c>
      <c r="D143" s="96" t="s">
        <v>1104</v>
      </c>
      <c r="E143" s="96">
        <v>0</v>
      </c>
      <c r="G143" s="96" t="str">
        <f t="shared" si="2"/>
        <v>2</v>
      </c>
    </row>
    <row r="144" spans="1:7" ht="12.75" customHeight="1" x14ac:dyDescent="0.2">
      <c r="A144" s="96" t="s">
        <v>1213</v>
      </c>
      <c r="B144" s="96" t="s">
        <v>1214</v>
      </c>
      <c r="C144" s="96" t="s">
        <v>1209</v>
      </c>
      <c r="D144" s="96" t="s">
        <v>1093</v>
      </c>
      <c r="E144" s="96" t="s">
        <v>1215</v>
      </c>
      <c r="G144" s="96" t="str">
        <f t="shared" si="2"/>
        <v>2</v>
      </c>
    </row>
    <row r="145" spans="1:8" ht="12.75" customHeight="1" x14ac:dyDescent="0.2">
      <c r="A145" s="96" t="s">
        <v>1216</v>
      </c>
      <c r="B145" s="96" t="s">
        <v>1217</v>
      </c>
      <c r="C145" s="96" t="s">
        <v>1209</v>
      </c>
      <c r="D145" s="96" t="s">
        <v>1109</v>
      </c>
      <c r="E145" s="96">
        <v>0</v>
      </c>
      <c r="G145" s="96" t="str">
        <f t="shared" si="2"/>
        <v>2</v>
      </c>
    </row>
    <row r="146" spans="1:8" ht="12.75" customHeight="1" x14ac:dyDescent="0.2">
      <c r="A146" s="96" t="s">
        <v>1218</v>
      </c>
      <c r="B146" s="96" t="s">
        <v>1219</v>
      </c>
      <c r="C146" s="96" t="s">
        <v>1209</v>
      </c>
      <c r="D146" s="96" t="s">
        <v>1100</v>
      </c>
      <c r="E146" s="101" t="s">
        <v>1220</v>
      </c>
      <c r="G146" s="96" t="str">
        <f t="shared" si="2"/>
        <v>2</v>
      </c>
    </row>
    <row r="147" spans="1:8" ht="12.75" customHeight="1" x14ac:dyDescent="0.2">
      <c r="A147" s="96" t="s">
        <v>1221</v>
      </c>
      <c r="B147" s="96" t="s">
        <v>1222</v>
      </c>
      <c r="C147" s="96" t="s">
        <v>1209</v>
      </c>
      <c r="D147" s="96" t="s">
        <v>1114</v>
      </c>
      <c r="E147" s="96">
        <v>0</v>
      </c>
      <c r="G147" s="96" t="str">
        <f t="shared" si="2"/>
        <v>2</v>
      </c>
    </row>
    <row r="148" spans="1:8" ht="12.75" customHeight="1" x14ac:dyDescent="0.2">
      <c r="A148" s="96" t="s">
        <v>1223</v>
      </c>
      <c r="B148" s="96" t="s">
        <v>1224</v>
      </c>
      <c r="C148" s="96" t="s">
        <v>1209</v>
      </c>
      <c r="D148" s="96" t="s">
        <v>1114</v>
      </c>
      <c r="E148" s="96">
        <v>0</v>
      </c>
      <c r="G148" s="96" t="str">
        <f t="shared" si="2"/>
        <v>2</v>
      </c>
    </row>
    <row r="149" spans="1:8" ht="12.75" customHeight="1" x14ac:dyDescent="0.2">
      <c r="A149" s="96" t="s">
        <v>1225</v>
      </c>
      <c r="B149" s="96" t="s">
        <v>1226</v>
      </c>
      <c r="C149" s="96" t="s">
        <v>1225</v>
      </c>
      <c r="D149" s="96" t="s">
        <v>1227</v>
      </c>
      <c r="E149" s="96" t="s">
        <v>722</v>
      </c>
      <c r="G149" s="96" t="str">
        <f t="shared" si="2"/>
        <v>3</v>
      </c>
    </row>
    <row r="150" spans="1:8" ht="12.75" customHeight="1" x14ac:dyDescent="0.2">
      <c r="A150" s="96" t="s">
        <v>1228</v>
      </c>
      <c r="B150" s="96" t="s">
        <v>1229</v>
      </c>
      <c r="C150" s="96" t="s">
        <v>1230</v>
      </c>
      <c r="D150" s="96" t="s">
        <v>1227</v>
      </c>
      <c r="E150" s="96" t="s">
        <v>722</v>
      </c>
      <c r="G150" s="96" t="str">
        <f t="shared" si="2"/>
        <v>3</v>
      </c>
    </row>
    <row r="151" spans="1:8" ht="12.75" customHeight="1" x14ac:dyDescent="0.2">
      <c r="A151" s="96" t="s">
        <v>1231</v>
      </c>
      <c r="B151" s="96" t="s">
        <v>1232</v>
      </c>
      <c r="C151" s="96" t="s">
        <v>1230</v>
      </c>
      <c r="D151" s="96" t="s">
        <v>1227</v>
      </c>
      <c r="E151" s="96" t="s">
        <v>722</v>
      </c>
      <c r="G151" s="96" t="str">
        <f t="shared" si="2"/>
        <v>3</v>
      </c>
    </row>
    <row r="152" spans="1:8" ht="12.75" customHeight="1" x14ac:dyDescent="0.2">
      <c r="A152" s="96" t="s">
        <v>1233</v>
      </c>
      <c r="B152" s="96" t="s">
        <v>1234</v>
      </c>
      <c r="C152" s="96" t="s">
        <v>1230</v>
      </c>
      <c r="D152" s="96" t="s">
        <v>1227</v>
      </c>
      <c r="E152" s="96" t="s">
        <v>722</v>
      </c>
      <c r="G152" s="96" t="str">
        <f t="shared" si="2"/>
        <v>3</v>
      </c>
    </row>
    <row r="153" spans="1:8" ht="12.75" customHeight="1" x14ac:dyDescent="0.2">
      <c r="A153" s="96" t="s">
        <v>1235</v>
      </c>
      <c r="B153" s="96" t="s">
        <v>1236</v>
      </c>
      <c r="C153" s="96" t="s">
        <v>1230</v>
      </c>
      <c r="D153" s="96" t="s">
        <v>1227</v>
      </c>
      <c r="E153" s="96" t="s">
        <v>722</v>
      </c>
      <c r="G153" s="96" t="str">
        <f t="shared" si="2"/>
        <v>3</v>
      </c>
    </row>
    <row r="154" spans="1:8" ht="12.75" customHeight="1" x14ac:dyDescent="0.2">
      <c r="A154" s="96" t="s">
        <v>1237</v>
      </c>
      <c r="B154" s="96" t="s">
        <v>1238</v>
      </c>
      <c r="C154" s="96" t="s">
        <v>1230</v>
      </c>
      <c r="D154" s="96" t="s">
        <v>1227</v>
      </c>
      <c r="E154" s="96" t="s">
        <v>722</v>
      </c>
      <c r="G154" s="96" t="str">
        <f t="shared" si="2"/>
        <v>3</v>
      </c>
    </row>
    <row r="155" spans="1:8" ht="12.75" customHeight="1" x14ac:dyDescent="0.2">
      <c r="A155" s="96" t="s">
        <v>1239</v>
      </c>
      <c r="B155" s="96" t="s">
        <v>1240</v>
      </c>
      <c r="C155" s="96" t="s">
        <v>1230</v>
      </c>
      <c r="D155" s="96" t="s">
        <v>1227</v>
      </c>
      <c r="E155" s="96" t="s">
        <v>722</v>
      </c>
      <c r="G155" s="96" t="str">
        <f t="shared" si="2"/>
        <v>3</v>
      </c>
    </row>
    <row r="156" spans="1:8" ht="12.75" customHeight="1" x14ac:dyDescent="0.2">
      <c r="A156" s="96" t="s">
        <v>1241</v>
      </c>
      <c r="B156" s="96" t="s">
        <v>1242</v>
      </c>
      <c r="C156" s="96" t="s">
        <v>1230</v>
      </c>
      <c r="D156" s="96" t="s">
        <v>1227</v>
      </c>
      <c r="E156" s="96" t="s">
        <v>722</v>
      </c>
      <c r="G156" s="96" t="str">
        <f t="shared" si="2"/>
        <v>3</v>
      </c>
    </row>
    <row r="157" spans="1:8" ht="12.75" customHeight="1" x14ac:dyDescent="0.2">
      <c r="A157" s="96" t="s">
        <v>1243</v>
      </c>
      <c r="B157" s="96" t="s">
        <v>1244</v>
      </c>
      <c r="C157" s="96" t="s">
        <v>1243</v>
      </c>
      <c r="D157" s="96" t="s">
        <v>1227</v>
      </c>
      <c r="E157" s="101" t="s">
        <v>740</v>
      </c>
      <c r="G157" s="96" t="str">
        <f t="shared" si="2"/>
        <v>3</v>
      </c>
    </row>
    <row r="158" spans="1:8" ht="12.75" customHeight="1" x14ac:dyDescent="0.2">
      <c r="A158" s="96" t="s">
        <v>1245</v>
      </c>
      <c r="B158" s="96" t="s">
        <v>1246</v>
      </c>
      <c r="C158" s="96" t="s">
        <v>1245</v>
      </c>
      <c r="D158" s="96" t="s">
        <v>1227</v>
      </c>
      <c r="E158" s="96" t="s">
        <v>722</v>
      </c>
      <c r="G158" s="96" t="str">
        <f t="shared" si="2"/>
        <v>3</v>
      </c>
      <c r="H158" s="96" t="s">
        <v>2359</v>
      </c>
    </row>
    <row r="159" spans="1:8" ht="12.75" customHeight="1" x14ac:dyDescent="0.2">
      <c r="A159" s="96" t="s">
        <v>1247</v>
      </c>
      <c r="B159" s="96" t="s">
        <v>1248</v>
      </c>
      <c r="C159" s="96" t="s">
        <v>1247</v>
      </c>
      <c r="D159" s="96" t="s">
        <v>1227</v>
      </c>
      <c r="E159" s="101" t="s">
        <v>736</v>
      </c>
      <c r="G159" s="96" t="str">
        <f t="shared" si="2"/>
        <v>3</v>
      </c>
    </row>
    <row r="160" spans="1:8" ht="12.75" customHeight="1" x14ac:dyDescent="0.2">
      <c r="A160" s="96" t="s">
        <v>1249</v>
      </c>
      <c r="B160" s="96" t="s">
        <v>1250</v>
      </c>
      <c r="C160" s="96" t="s">
        <v>1249</v>
      </c>
      <c r="D160" s="96" t="s">
        <v>1227</v>
      </c>
      <c r="E160" s="101" t="s">
        <v>736</v>
      </c>
      <c r="G160" s="96" t="str">
        <f t="shared" si="2"/>
        <v>3</v>
      </c>
    </row>
    <row r="161" spans="1:8" ht="12.75" customHeight="1" x14ac:dyDescent="0.2">
      <c r="A161" s="96" t="s">
        <v>1251</v>
      </c>
      <c r="B161" s="96" t="s">
        <v>1252</v>
      </c>
      <c r="C161" s="96" t="s">
        <v>1251</v>
      </c>
      <c r="D161" s="96" t="s">
        <v>1227</v>
      </c>
      <c r="E161" s="101" t="s">
        <v>736</v>
      </c>
      <c r="G161" s="96" t="str">
        <f t="shared" si="2"/>
        <v>3</v>
      </c>
    </row>
    <row r="162" spans="1:8" ht="12.75" customHeight="1" x14ac:dyDescent="0.2">
      <c r="A162" s="96" t="s">
        <v>1253</v>
      </c>
      <c r="B162" s="96" t="s">
        <v>1254</v>
      </c>
      <c r="C162" s="96" t="s">
        <v>1253</v>
      </c>
      <c r="D162" s="96" t="s">
        <v>1255</v>
      </c>
      <c r="E162" s="101" t="s">
        <v>736</v>
      </c>
      <c r="G162" s="96" t="str">
        <f t="shared" si="2"/>
        <v>3</v>
      </c>
    </row>
    <row r="163" spans="1:8" ht="12.75" customHeight="1" x14ac:dyDescent="0.2">
      <c r="A163" s="96" t="s">
        <v>1256</v>
      </c>
      <c r="B163" s="96" t="s">
        <v>1257</v>
      </c>
      <c r="C163" s="96" t="s">
        <v>1256</v>
      </c>
      <c r="D163" s="96" t="s">
        <v>1255</v>
      </c>
      <c r="E163" s="101" t="s">
        <v>736</v>
      </c>
      <c r="G163" s="96" t="str">
        <f t="shared" si="2"/>
        <v>3</v>
      </c>
    </row>
    <row r="164" spans="1:8" ht="12.75" customHeight="1" x14ac:dyDescent="0.2">
      <c r="A164" s="96" t="s">
        <v>1258</v>
      </c>
      <c r="B164" s="96" t="s">
        <v>1259</v>
      </c>
      <c r="C164" s="96" t="s">
        <v>1258</v>
      </c>
      <c r="D164" s="96" t="s">
        <v>1227</v>
      </c>
      <c r="E164" s="101" t="s">
        <v>736</v>
      </c>
      <c r="G164" s="96" t="str">
        <f t="shared" si="2"/>
        <v>3</v>
      </c>
    </row>
    <row r="165" spans="1:8" ht="12.75" customHeight="1" x14ac:dyDescent="0.2">
      <c r="A165" s="96" t="s">
        <v>1260</v>
      </c>
      <c r="B165" s="96" t="s">
        <v>1261</v>
      </c>
      <c r="C165" s="96" t="s">
        <v>1260</v>
      </c>
      <c r="D165" s="96" t="s">
        <v>1262</v>
      </c>
      <c r="E165" s="101" t="s">
        <v>724</v>
      </c>
      <c r="G165" s="96" t="str">
        <f t="shared" si="2"/>
        <v>3</v>
      </c>
    </row>
    <row r="166" spans="1:8" ht="12.75" customHeight="1" x14ac:dyDescent="0.2">
      <c r="A166" s="96" t="s">
        <v>1263</v>
      </c>
      <c r="B166" s="96" t="s">
        <v>1264</v>
      </c>
      <c r="C166" s="96" t="s">
        <v>1263</v>
      </c>
      <c r="D166" s="96" t="s">
        <v>1262</v>
      </c>
      <c r="E166" s="101" t="s">
        <v>724</v>
      </c>
      <c r="G166" s="96" t="str">
        <f t="shared" si="2"/>
        <v>3</v>
      </c>
    </row>
    <row r="167" spans="1:8" ht="12.75" customHeight="1" x14ac:dyDescent="0.2">
      <c r="A167" s="96" t="s">
        <v>1265</v>
      </c>
      <c r="B167" s="96" t="s">
        <v>1266</v>
      </c>
      <c r="C167" s="96" t="s">
        <v>1265</v>
      </c>
      <c r="D167" s="96" t="s">
        <v>1262</v>
      </c>
      <c r="E167" s="96" t="s">
        <v>726</v>
      </c>
      <c r="G167" s="96" t="str">
        <f t="shared" si="2"/>
        <v>3</v>
      </c>
    </row>
    <row r="168" spans="1:8" ht="12.75" customHeight="1" x14ac:dyDescent="0.2">
      <c r="A168" s="96" t="s">
        <v>1267</v>
      </c>
      <c r="B168" s="96" t="s">
        <v>1268</v>
      </c>
      <c r="C168" s="96" t="s">
        <v>1267</v>
      </c>
      <c r="D168" s="96" t="s">
        <v>1255</v>
      </c>
      <c r="E168" s="96" t="s">
        <v>728</v>
      </c>
      <c r="G168" s="96" t="str">
        <f t="shared" si="2"/>
        <v>3</v>
      </c>
    </row>
    <row r="169" spans="1:8" ht="12.75" customHeight="1" x14ac:dyDescent="0.2">
      <c r="A169" s="96" t="s">
        <v>1269</v>
      </c>
      <c r="B169" s="96" t="s">
        <v>1270</v>
      </c>
      <c r="C169" s="96" t="s">
        <v>1269</v>
      </c>
      <c r="D169" s="96" t="s">
        <v>1255</v>
      </c>
      <c r="E169" s="96" t="s">
        <v>742</v>
      </c>
      <c r="G169" s="96" t="str">
        <f t="shared" si="2"/>
        <v>3</v>
      </c>
    </row>
    <row r="170" spans="1:8" ht="12.75" customHeight="1" x14ac:dyDescent="0.2">
      <c r="A170" s="96" t="s">
        <v>1271</v>
      </c>
      <c r="B170" s="96" t="s">
        <v>1272</v>
      </c>
      <c r="C170" s="96" t="s">
        <v>1271</v>
      </c>
      <c r="D170" s="96" t="s">
        <v>1255</v>
      </c>
      <c r="E170" s="101" t="s">
        <v>732</v>
      </c>
      <c r="G170" s="96" t="str">
        <f t="shared" si="2"/>
        <v>3</v>
      </c>
    </row>
    <row r="171" spans="1:8" ht="12.75" customHeight="1" x14ac:dyDescent="0.2">
      <c r="A171" s="96" t="s">
        <v>1273</v>
      </c>
      <c r="B171" s="96" t="s">
        <v>1274</v>
      </c>
      <c r="C171" s="96" t="s">
        <v>1275</v>
      </c>
      <c r="D171" s="96" t="s">
        <v>1262</v>
      </c>
      <c r="E171" s="101" t="s">
        <v>724</v>
      </c>
      <c r="G171" s="96" t="str">
        <f t="shared" si="2"/>
        <v>3</v>
      </c>
      <c r="H171" s="96" t="s">
        <v>2359</v>
      </c>
    </row>
    <row r="172" spans="1:8" ht="12.75" customHeight="1" x14ac:dyDescent="0.2">
      <c r="A172" s="96" t="s">
        <v>1275</v>
      </c>
      <c r="B172" s="96" t="s">
        <v>1276</v>
      </c>
      <c r="C172" s="96" t="s">
        <v>1275</v>
      </c>
      <c r="D172" s="96" t="s">
        <v>1255</v>
      </c>
      <c r="E172" s="96" t="s">
        <v>728</v>
      </c>
      <c r="G172" s="96" t="str">
        <f t="shared" si="2"/>
        <v>3</v>
      </c>
      <c r="H172" s="96" t="s">
        <v>2359</v>
      </c>
    </row>
    <row r="173" spans="1:8" ht="12.75" customHeight="1" x14ac:dyDescent="0.2">
      <c r="A173" s="96" t="s">
        <v>1277</v>
      </c>
      <c r="B173" s="96" t="s">
        <v>1278</v>
      </c>
      <c r="C173" s="96" t="s">
        <v>1277</v>
      </c>
      <c r="D173" s="96" t="s">
        <v>1227</v>
      </c>
      <c r="E173" s="101" t="s">
        <v>738</v>
      </c>
      <c r="G173" s="96" t="str">
        <f t="shared" si="2"/>
        <v>3</v>
      </c>
    </row>
    <row r="174" spans="1:8" ht="12.75" customHeight="1" x14ac:dyDescent="0.2">
      <c r="A174" s="96" t="s">
        <v>1279</v>
      </c>
      <c r="B174" s="96" t="s">
        <v>1280</v>
      </c>
      <c r="C174" s="96" t="s">
        <v>1279</v>
      </c>
      <c r="D174" s="96" t="s">
        <v>1255</v>
      </c>
      <c r="E174" s="101" t="s">
        <v>738</v>
      </c>
      <c r="G174" s="96" t="str">
        <f t="shared" si="2"/>
        <v>3</v>
      </c>
    </row>
    <row r="175" spans="1:8" ht="12.75" customHeight="1" x14ac:dyDescent="0.2">
      <c r="A175" s="96" t="s">
        <v>1281</v>
      </c>
      <c r="B175" s="96" t="s">
        <v>1282</v>
      </c>
      <c r="C175" s="96" t="s">
        <v>1281</v>
      </c>
      <c r="D175" s="96" t="s">
        <v>1255</v>
      </c>
      <c r="E175" s="101" t="s">
        <v>738</v>
      </c>
      <c r="G175" s="96" t="str">
        <f t="shared" si="2"/>
        <v>3</v>
      </c>
    </row>
    <row r="176" spans="1:8" ht="12.75" customHeight="1" x14ac:dyDescent="0.2">
      <c r="A176" s="96" t="s">
        <v>1283</v>
      </c>
      <c r="B176" s="96" t="s">
        <v>1284</v>
      </c>
      <c r="C176" s="96" t="s">
        <v>1283</v>
      </c>
      <c r="D176" s="96" t="s">
        <v>1255</v>
      </c>
      <c r="E176" s="101" t="s">
        <v>738</v>
      </c>
      <c r="G176" s="96" t="str">
        <f t="shared" si="2"/>
        <v>3</v>
      </c>
    </row>
    <row r="177" spans="1:8" ht="12.75" customHeight="1" x14ac:dyDescent="0.2">
      <c r="A177" s="96" t="s">
        <v>1285</v>
      </c>
      <c r="B177" s="96" t="s">
        <v>1286</v>
      </c>
      <c r="C177" s="96" t="s">
        <v>1285</v>
      </c>
      <c r="D177" s="96" t="s">
        <v>1227</v>
      </c>
      <c r="E177" s="101" t="s">
        <v>738</v>
      </c>
      <c r="G177" s="96" t="str">
        <f t="shared" si="2"/>
        <v>3</v>
      </c>
    </row>
    <row r="178" spans="1:8" ht="12.75" customHeight="1" x14ac:dyDescent="0.2">
      <c r="A178" s="96" t="s">
        <v>1287</v>
      </c>
      <c r="B178" s="96" t="s">
        <v>1288</v>
      </c>
      <c r="C178" s="96" t="s">
        <v>1287</v>
      </c>
      <c r="D178" s="96" t="s">
        <v>1255</v>
      </c>
      <c r="E178" s="101" t="s">
        <v>1289</v>
      </c>
      <c r="G178" s="96" t="str">
        <f t="shared" si="2"/>
        <v>3</v>
      </c>
    </row>
    <row r="179" spans="1:8" ht="12.75" customHeight="1" x14ac:dyDescent="0.2">
      <c r="A179" s="96" t="s">
        <v>1290</v>
      </c>
      <c r="B179" s="96" t="s">
        <v>1291</v>
      </c>
      <c r="C179" s="96" t="s">
        <v>1290</v>
      </c>
      <c r="D179" s="96" t="s">
        <v>1255</v>
      </c>
      <c r="E179" s="101" t="s">
        <v>1289</v>
      </c>
      <c r="G179" s="96" t="str">
        <f t="shared" si="2"/>
        <v>3</v>
      </c>
      <c r="H179" s="96" t="s">
        <v>2359</v>
      </c>
    </row>
    <row r="180" spans="1:8" ht="12.75" customHeight="1" x14ac:dyDescent="0.2">
      <c r="A180" s="96" t="s">
        <v>1292</v>
      </c>
      <c r="B180" s="96" t="s">
        <v>1293</v>
      </c>
      <c r="C180" s="96" t="s">
        <v>1292</v>
      </c>
      <c r="D180" s="96" t="s">
        <v>1255</v>
      </c>
      <c r="E180" s="96" t="s">
        <v>728</v>
      </c>
      <c r="G180" s="96" t="str">
        <f t="shared" si="2"/>
        <v>3</v>
      </c>
    </row>
    <row r="181" spans="1:8" ht="12.75" customHeight="1" x14ac:dyDescent="0.2">
      <c r="A181" s="96" t="s">
        <v>1294</v>
      </c>
      <c r="B181" s="96" t="s">
        <v>1295</v>
      </c>
      <c r="C181" s="96" t="s">
        <v>1294</v>
      </c>
      <c r="D181" s="96" t="s">
        <v>1255</v>
      </c>
      <c r="E181" s="96" t="s">
        <v>728</v>
      </c>
      <c r="G181" s="96" t="str">
        <f t="shared" si="2"/>
        <v>3</v>
      </c>
      <c r="H181" s="96" t="s">
        <v>2359</v>
      </c>
    </row>
    <row r="182" spans="1:8" ht="12.75" customHeight="1" x14ac:dyDescent="0.2">
      <c r="A182" s="96" t="s">
        <v>1296</v>
      </c>
      <c r="B182" s="96" t="s">
        <v>1297</v>
      </c>
      <c r="C182" s="96" t="s">
        <v>1296</v>
      </c>
      <c r="D182" s="96" t="s">
        <v>1227</v>
      </c>
      <c r="E182" s="101" t="s">
        <v>730</v>
      </c>
      <c r="G182" s="96" t="str">
        <f t="shared" si="2"/>
        <v>3</v>
      </c>
    </row>
    <row r="183" spans="1:8" ht="12.75" customHeight="1" x14ac:dyDescent="0.2">
      <c r="A183" s="96" t="s">
        <v>1298</v>
      </c>
      <c r="B183" s="96" t="s">
        <v>1299</v>
      </c>
      <c r="C183" s="96" t="s">
        <v>1298</v>
      </c>
      <c r="D183" s="96" t="s">
        <v>1227</v>
      </c>
      <c r="E183" s="101" t="s">
        <v>730</v>
      </c>
      <c r="G183" s="96" t="str">
        <f t="shared" si="2"/>
        <v>3</v>
      </c>
      <c r="H183" s="96" t="s">
        <v>2359</v>
      </c>
    </row>
    <row r="184" spans="1:8" ht="12.75" customHeight="1" x14ac:dyDescent="0.2">
      <c r="A184" s="96" t="s">
        <v>1300</v>
      </c>
      <c r="B184" s="96" t="s">
        <v>1301</v>
      </c>
      <c r="C184" s="96" t="s">
        <v>1300</v>
      </c>
      <c r="D184" s="96" t="s">
        <v>1227</v>
      </c>
      <c r="E184" s="101" t="s">
        <v>723</v>
      </c>
      <c r="G184" s="96" t="str">
        <f t="shared" si="2"/>
        <v>3</v>
      </c>
    </row>
    <row r="185" spans="1:8" ht="12.75" customHeight="1" x14ac:dyDescent="0.2">
      <c r="A185" s="96" t="s">
        <v>1302</v>
      </c>
      <c r="B185" s="96" t="s">
        <v>1303</v>
      </c>
      <c r="C185" s="96" t="s">
        <v>1304</v>
      </c>
      <c r="D185" s="96" t="s">
        <v>1227</v>
      </c>
      <c r="E185" s="101" t="s">
        <v>723</v>
      </c>
      <c r="G185" s="96" t="str">
        <f t="shared" si="2"/>
        <v>3</v>
      </c>
    </row>
    <row r="186" spans="1:8" ht="12.75" customHeight="1" x14ac:dyDescent="0.2">
      <c r="A186" s="96" t="s">
        <v>1305</v>
      </c>
      <c r="B186" s="96" t="s">
        <v>1306</v>
      </c>
      <c r="C186" s="96" t="s">
        <v>1304</v>
      </c>
      <c r="D186" s="96" t="s">
        <v>1227</v>
      </c>
      <c r="E186" s="101" t="s">
        <v>741</v>
      </c>
      <c r="G186" s="96" t="str">
        <f t="shared" si="2"/>
        <v>3</v>
      </c>
    </row>
    <row r="187" spans="1:8" ht="12.75" customHeight="1" x14ac:dyDescent="0.2">
      <c r="A187" s="96" t="s">
        <v>1307</v>
      </c>
      <c r="B187" s="96" t="s">
        <v>1308</v>
      </c>
      <c r="C187" s="96" t="s">
        <v>1307</v>
      </c>
      <c r="D187" s="96" t="s">
        <v>1262</v>
      </c>
      <c r="E187" s="96" t="s">
        <v>725</v>
      </c>
      <c r="G187" s="96" t="str">
        <f t="shared" si="2"/>
        <v>3</v>
      </c>
    </row>
    <row r="188" spans="1:8" ht="12.75" customHeight="1" x14ac:dyDescent="0.2">
      <c r="A188" s="96" t="s">
        <v>1309</v>
      </c>
      <c r="B188" s="96" t="s">
        <v>1310</v>
      </c>
      <c r="C188" s="96" t="s">
        <v>1309</v>
      </c>
      <c r="D188" s="96" t="s">
        <v>1255</v>
      </c>
      <c r="E188" s="101" t="s">
        <v>729</v>
      </c>
      <c r="G188" s="96" t="str">
        <f t="shared" si="2"/>
        <v>3</v>
      </c>
    </row>
    <row r="189" spans="1:8" ht="12.75" customHeight="1" x14ac:dyDescent="0.2">
      <c r="A189" s="96" t="s">
        <v>1311</v>
      </c>
      <c r="B189" s="96" t="s">
        <v>1312</v>
      </c>
      <c r="C189" s="96" t="s">
        <v>1309</v>
      </c>
      <c r="D189" s="96" t="s">
        <v>1262</v>
      </c>
      <c r="E189" s="96" t="s">
        <v>1313</v>
      </c>
      <c r="G189" s="96" t="str">
        <f t="shared" si="2"/>
        <v>3</v>
      </c>
    </row>
    <row r="190" spans="1:8" ht="12.75" customHeight="1" x14ac:dyDescent="0.2">
      <c r="A190" s="96" t="s">
        <v>1314</v>
      </c>
      <c r="B190" s="96" t="s">
        <v>1315</v>
      </c>
      <c r="C190" s="96" t="s">
        <v>1309</v>
      </c>
      <c r="D190" s="96" t="s">
        <v>1255</v>
      </c>
      <c r="E190" s="101" t="s">
        <v>729</v>
      </c>
      <c r="G190" s="96" t="str">
        <f t="shared" si="2"/>
        <v>3</v>
      </c>
    </row>
    <row r="191" spans="1:8" ht="12.75" customHeight="1" x14ac:dyDescent="0.2">
      <c r="A191" s="96" t="s">
        <v>1316</v>
      </c>
      <c r="B191" s="96" t="s">
        <v>1317</v>
      </c>
      <c r="C191" s="96" t="s">
        <v>1309</v>
      </c>
      <c r="D191" s="96" t="s">
        <v>1255</v>
      </c>
      <c r="E191" s="96" t="s">
        <v>743</v>
      </c>
      <c r="G191" s="96" t="str">
        <f t="shared" si="2"/>
        <v>3</v>
      </c>
    </row>
    <row r="192" spans="1:8" ht="12.75" customHeight="1" x14ac:dyDescent="0.2">
      <c r="A192" s="96" t="s">
        <v>1318</v>
      </c>
      <c r="B192" s="96" t="s">
        <v>1319</v>
      </c>
      <c r="C192" s="96" t="s">
        <v>1309</v>
      </c>
      <c r="D192" s="96" t="s">
        <v>1255</v>
      </c>
      <c r="E192" s="101" t="s">
        <v>733</v>
      </c>
      <c r="G192" s="96" t="str">
        <f t="shared" si="2"/>
        <v>3</v>
      </c>
    </row>
    <row r="193" spans="1:7" ht="12.75" customHeight="1" x14ac:dyDescent="0.2">
      <c r="A193" s="96" t="s">
        <v>1320</v>
      </c>
      <c r="B193" s="96" t="s">
        <v>1321</v>
      </c>
      <c r="C193" s="96" t="s">
        <v>1320</v>
      </c>
      <c r="D193" s="96" t="s">
        <v>1227</v>
      </c>
      <c r="E193" s="96" t="s">
        <v>1322</v>
      </c>
      <c r="G193" s="96" t="str">
        <f t="shared" si="2"/>
        <v>3</v>
      </c>
    </row>
    <row r="194" spans="1:7" ht="12.75" customHeight="1" x14ac:dyDescent="0.2">
      <c r="A194" s="96" t="s">
        <v>1323</v>
      </c>
      <c r="B194" s="96" t="s">
        <v>1324</v>
      </c>
      <c r="C194" s="96" t="s">
        <v>1320</v>
      </c>
      <c r="D194" s="96" t="s">
        <v>1227</v>
      </c>
      <c r="E194" s="96" t="s">
        <v>1322</v>
      </c>
      <c r="G194" s="96" t="str">
        <f t="shared" ref="G194:G257" si="3">LEFT(A194)</f>
        <v>3</v>
      </c>
    </row>
    <row r="195" spans="1:7" ht="12.75" customHeight="1" x14ac:dyDescent="0.2">
      <c r="A195" s="96" t="s">
        <v>1325</v>
      </c>
      <c r="B195" s="96" t="s">
        <v>1326</v>
      </c>
      <c r="C195" s="96" t="s">
        <v>1320</v>
      </c>
      <c r="D195" s="96" t="s">
        <v>1227</v>
      </c>
      <c r="E195" s="96" t="s">
        <v>1322</v>
      </c>
      <c r="G195" s="96" t="str">
        <f t="shared" si="3"/>
        <v>3</v>
      </c>
    </row>
    <row r="196" spans="1:7" ht="12.75" customHeight="1" x14ac:dyDescent="0.2">
      <c r="A196" s="96" t="s">
        <v>1327</v>
      </c>
      <c r="B196" s="96" t="s">
        <v>1328</v>
      </c>
      <c r="C196" s="96" t="s">
        <v>1320</v>
      </c>
      <c r="D196" s="96" t="s">
        <v>1262</v>
      </c>
      <c r="E196" s="96" t="s">
        <v>1322</v>
      </c>
      <c r="G196" s="96" t="str">
        <f t="shared" si="3"/>
        <v>3</v>
      </c>
    </row>
    <row r="197" spans="1:7" ht="12.75" customHeight="1" x14ac:dyDescent="0.2">
      <c r="A197" s="96" t="s">
        <v>1329</v>
      </c>
      <c r="B197" s="96" t="s">
        <v>1330</v>
      </c>
      <c r="C197" s="96" t="s">
        <v>1320</v>
      </c>
      <c r="D197" s="96" t="s">
        <v>1255</v>
      </c>
      <c r="E197" s="96" t="s">
        <v>1322</v>
      </c>
      <c r="G197" s="96" t="str">
        <f t="shared" si="3"/>
        <v>3</v>
      </c>
    </row>
    <row r="198" spans="1:7" ht="12.75" customHeight="1" x14ac:dyDescent="0.2">
      <c r="A198" s="96" t="s">
        <v>1331</v>
      </c>
      <c r="B198" s="96" t="s">
        <v>1332</v>
      </c>
      <c r="C198" s="96" t="s">
        <v>1320</v>
      </c>
      <c r="D198" s="96" t="s">
        <v>1255</v>
      </c>
      <c r="E198" s="96" t="s">
        <v>1322</v>
      </c>
      <c r="G198" s="96" t="str">
        <f t="shared" si="3"/>
        <v>3</v>
      </c>
    </row>
    <row r="199" spans="1:7" ht="12.75" customHeight="1" x14ac:dyDescent="0.2">
      <c r="A199" s="96" t="s">
        <v>1333</v>
      </c>
      <c r="B199" s="96" t="s">
        <v>1334</v>
      </c>
      <c r="C199" s="96" t="s">
        <v>1320</v>
      </c>
      <c r="D199" s="96" t="s">
        <v>1255</v>
      </c>
      <c r="E199" s="96" t="s">
        <v>1322</v>
      </c>
      <c r="G199" s="96" t="str">
        <f t="shared" si="3"/>
        <v>3</v>
      </c>
    </row>
    <row r="200" spans="1:7" ht="12.75" customHeight="1" x14ac:dyDescent="0.2">
      <c r="A200" s="96" t="s">
        <v>1335</v>
      </c>
      <c r="B200" s="96" t="s">
        <v>1336</v>
      </c>
      <c r="C200" s="96" t="s">
        <v>1320</v>
      </c>
      <c r="D200" s="96" t="s">
        <v>1255</v>
      </c>
      <c r="E200" s="96" t="s">
        <v>1322</v>
      </c>
      <c r="G200" s="96" t="str">
        <f t="shared" si="3"/>
        <v>3</v>
      </c>
    </row>
    <row r="201" spans="1:7" ht="12.75" customHeight="1" x14ac:dyDescent="0.2">
      <c r="A201" s="96" t="s">
        <v>1337</v>
      </c>
      <c r="B201" s="96" t="s">
        <v>1338</v>
      </c>
      <c r="C201" s="96" t="s">
        <v>1320</v>
      </c>
      <c r="D201" s="96" t="s">
        <v>1255</v>
      </c>
      <c r="E201" s="96" t="s">
        <v>1322</v>
      </c>
      <c r="G201" s="96" t="str">
        <f t="shared" si="3"/>
        <v>3</v>
      </c>
    </row>
    <row r="202" spans="1:7" ht="12.75" customHeight="1" x14ac:dyDescent="0.2">
      <c r="A202" s="96" t="s">
        <v>1339</v>
      </c>
      <c r="B202" s="96" t="s">
        <v>1340</v>
      </c>
      <c r="C202" s="96" t="s">
        <v>1339</v>
      </c>
      <c r="D202" s="96" t="s">
        <v>1255</v>
      </c>
      <c r="E202" s="101" t="s">
        <v>735</v>
      </c>
      <c r="G202" s="96" t="str">
        <f t="shared" si="3"/>
        <v>3</v>
      </c>
    </row>
    <row r="203" spans="1:7" ht="12.75" customHeight="1" x14ac:dyDescent="0.2">
      <c r="A203" s="96" t="s">
        <v>1341</v>
      </c>
      <c r="B203" s="96" t="s">
        <v>1342</v>
      </c>
      <c r="C203" s="96" t="s">
        <v>1341</v>
      </c>
      <c r="D203" s="96" t="s">
        <v>1255</v>
      </c>
      <c r="E203" s="101" t="s">
        <v>729</v>
      </c>
      <c r="G203" s="96" t="str">
        <f t="shared" si="3"/>
        <v>3</v>
      </c>
    </row>
    <row r="204" spans="1:7" ht="12.75" customHeight="1" x14ac:dyDescent="0.2">
      <c r="A204" s="96" t="s">
        <v>1343</v>
      </c>
      <c r="B204" s="96" t="s">
        <v>1344</v>
      </c>
      <c r="C204" s="96" t="s">
        <v>1343</v>
      </c>
      <c r="D204" s="96" t="s">
        <v>1227</v>
      </c>
      <c r="E204" s="101" t="s">
        <v>1345</v>
      </c>
      <c r="G204" s="96" t="str">
        <f t="shared" si="3"/>
        <v>3</v>
      </c>
    </row>
    <row r="205" spans="1:7" ht="12.75" customHeight="1" x14ac:dyDescent="0.2">
      <c r="A205" s="96" t="s">
        <v>1346</v>
      </c>
      <c r="B205" s="96" t="s">
        <v>1347</v>
      </c>
      <c r="C205" s="96" t="s">
        <v>1346</v>
      </c>
      <c r="D205" s="96" t="s">
        <v>1382</v>
      </c>
      <c r="E205" s="101" t="s">
        <v>798</v>
      </c>
      <c r="G205" s="96" t="str">
        <f t="shared" si="3"/>
        <v>4</v>
      </c>
    </row>
    <row r="206" spans="1:7" ht="12.75" customHeight="1" x14ac:dyDescent="0.2">
      <c r="A206" s="96" t="s">
        <v>1349</v>
      </c>
      <c r="B206" s="96" t="s">
        <v>1350</v>
      </c>
      <c r="C206" s="96" t="s">
        <v>1349</v>
      </c>
      <c r="D206" s="96" t="s">
        <v>1348</v>
      </c>
      <c r="E206" s="101" t="s">
        <v>801</v>
      </c>
      <c r="G206" s="96" t="str">
        <f t="shared" si="3"/>
        <v>4</v>
      </c>
    </row>
    <row r="207" spans="1:7" ht="12.75" customHeight="1" x14ac:dyDescent="0.2">
      <c r="A207" s="96" t="s">
        <v>1352</v>
      </c>
      <c r="B207" s="96" t="s">
        <v>1353</v>
      </c>
      <c r="C207" s="96" t="s">
        <v>1352</v>
      </c>
      <c r="D207" s="96" t="s">
        <v>1382</v>
      </c>
      <c r="E207" s="101" t="s">
        <v>798</v>
      </c>
      <c r="G207" s="96" t="str">
        <f t="shared" si="3"/>
        <v>4</v>
      </c>
    </row>
    <row r="208" spans="1:7" ht="12.75" customHeight="1" x14ac:dyDescent="0.2">
      <c r="A208" s="96" t="s">
        <v>1354</v>
      </c>
      <c r="B208" s="96" t="s">
        <v>1355</v>
      </c>
      <c r="C208" s="96" t="s">
        <v>1354</v>
      </c>
      <c r="D208" s="96" t="s">
        <v>1348</v>
      </c>
      <c r="E208" s="101" t="s">
        <v>801</v>
      </c>
      <c r="G208" s="96" t="str">
        <f t="shared" si="3"/>
        <v>4</v>
      </c>
    </row>
    <row r="209" spans="1:7" ht="12.75" customHeight="1" x14ac:dyDescent="0.2">
      <c r="A209" s="96" t="s">
        <v>1356</v>
      </c>
      <c r="B209" s="96" t="s">
        <v>1357</v>
      </c>
      <c r="C209" s="96" t="s">
        <v>1356</v>
      </c>
      <c r="D209" s="96" t="s">
        <v>1382</v>
      </c>
      <c r="E209" s="101" t="s">
        <v>798</v>
      </c>
      <c r="G209" s="96" t="str">
        <f t="shared" si="3"/>
        <v>4</v>
      </c>
    </row>
    <row r="210" spans="1:7" ht="12.75" customHeight="1" x14ac:dyDescent="0.2">
      <c r="A210" s="96" t="s">
        <v>1358</v>
      </c>
      <c r="B210" s="96" t="s">
        <v>1359</v>
      </c>
      <c r="C210" s="96" t="s">
        <v>1360</v>
      </c>
      <c r="D210" s="96" t="s">
        <v>1361</v>
      </c>
      <c r="E210" s="96" t="s">
        <v>744</v>
      </c>
      <c r="G210" s="96" t="str">
        <f t="shared" si="3"/>
        <v>4</v>
      </c>
    </row>
    <row r="211" spans="1:7" ht="12.75" customHeight="1" x14ac:dyDescent="0.2">
      <c r="A211" s="96" t="s">
        <v>1360</v>
      </c>
      <c r="B211" s="96" t="s">
        <v>1362</v>
      </c>
      <c r="C211" s="96" t="s">
        <v>1360</v>
      </c>
      <c r="D211" s="96" t="s">
        <v>1361</v>
      </c>
      <c r="E211" s="96">
        <v>0</v>
      </c>
      <c r="G211" s="96" t="str">
        <f t="shared" si="3"/>
        <v>4</v>
      </c>
    </row>
    <row r="212" spans="1:7" ht="12.75" customHeight="1" x14ac:dyDescent="0.2">
      <c r="A212" s="96" t="s">
        <v>1363</v>
      </c>
      <c r="B212" s="96" t="s">
        <v>1364</v>
      </c>
      <c r="C212" s="96" t="s">
        <v>1360</v>
      </c>
      <c r="D212" s="96" t="s">
        <v>1079</v>
      </c>
      <c r="E212" s="103" t="s">
        <v>1365</v>
      </c>
      <c r="G212" s="96" t="str">
        <f t="shared" si="3"/>
        <v>4</v>
      </c>
    </row>
    <row r="213" spans="1:7" ht="12.75" customHeight="1" x14ac:dyDescent="0.2">
      <c r="A213" s="96" t="s">
        <v>1366</v>
      </c>
      <c r="B213" s="96" t="s">
        <v>1367</v>
      </c>
      <c r="C213" s="96" t="s">
        <v>1360</v>
      </c>
      <c r="D213" s="96" t="s">
        <v>1082</v>
      </c>
      <c r="E213" s="101" t="s">
        <v>684</v>
      </c>
      <c r="G213" s="96" t="str">
        <f t="shared" si="3"/>
        <v>4</v>
      </c>
    </row>
    <row r="214" spans="1:7" ht="12.75" customHeight="1" x14ac:dyDescent="0.2">
      <c r="A214" s="96" t="s">
        <v>1368</v>
      </c>
      <c r="B214" s="96" t="s">
        <v>1369</v>
      </c>
      <c r="C214" s="96" t="s">
        <v>1360</v>
      </c>
      <c r="D214" s="96" t="s">
        <v>1370</v>
      </c>
      <c r="E214" s="96" t="s">
        <v>753</v>
      </c>
      <c r="G214" s="96" t="str">
        <f t="shared" si="3"/>
        <v>4</v>
      </c>
    </row>
    <row r="215" spans="1:7" ht="12.75" customHeight="1" x14ac:dyDescent="0.2">
      <c r="A215" s="96" t="s">
        <v>1371</v>
      </c>
      <c r="B215" s="96" t="s">
        <v>1372</v>
      </c>
      <c r="C215" s="96" t="s">
        <v>1373</v>
      </c>
      <c r="D215" s="96" t="s">
        <v>1370</v>
      </c>
      <c r="E215" s="101" t="s">
        <v>751</v>
      </c>
      <c r="G215" s="96" t="str">
        <f t="shared" si="3"/>
        <v>4</v>
      </c>
    </row>
    <row r="216" spans="1:7" ht="12.75" customHeight="1" x14ac:dyDescent="0.2">
      <c r="A216" s="96" t="s">
        <v>1374</v>
      </c>
      <c r="B216" s="96" t="s">
        <v>1375</v>
      </c>
      <c r="C216" s="96" t="s">
        <v>1373</v>
      </c>
      <c r="D216" s="96" t="s">
        <v>1370</v>
      </c>
      <c r="E216" s="101" t="s">
        <v>751</v>
      </c>
      <c r="G216" s="96" t="str">
        <f t="shared" si="3"/>
        <v>4</v>
      </c>
    </row>
    <row r="217" spans="1:7" ht="12.75" customHeight="1" x14ac:dyDescent="0.2">
      <c r="A217" s="96" t="s">
        <v>1376</v>
      </c>
      <c r="B217" s="96" t="s">
        <v>1377</v>
      </c>
      <c r="C217" s="96" t="s">
        <v>1376</v>
      </c>
      <c r="D217" s="96" t="s">
        <v>1370</v>
      </c>
      <c r="E217" s="101" t="s">
        <v>751</v>
      </c>
      <c r="G217" s="96" t="str">
        <f t="shared" si="3"/>
        <v>4</v>
      </c>
    </row>
    <row r="218" spans="1:7" ht="12.75" customHeight="1" x14ac:dyDescent="0.2">
      <c r="A218" s="96" t="s">
        <v>1378</v>
      </c>
      <c r="B218" s="96" t="s">
        <v>1379</v>
      </c>
      <c r="C218" s="96" t="s">
        <v>1378</v>
      </c>
      <c r="D218" s="96" t="s">
        <v>1370</v>
      </c>
      <c r="E218" s="101" t="s">
        <v>751</v>
      </c>
      <c r="G218" s="96" t="str">
        <f t="shared" si="3"/>
        <v>4</v>
      </c>
    </row>
    <row r="219" spans="1:7" ht="12.75" customHeight="1" x14ac:dyDescent="0.2">
      <c r="A219" s="96" t="s">
        <v>1380</v>
      </c>
      <c r="B219" s="96" t="s">
        <v>1381</v>
      </c>
      <c r="C219" s="96" t="s">
        <v>1380</v>
      </c>
      <c r="D219" s="96" t="s">
        <v>1000</v>
      </c>
      <c r="E219" s="101" t="s">
        <v>796</v>
      </c>
      <c r="G219" s="96" t="str">
        <f t="shared" si="3"/>
        <v>4</v>
      </c>
    </row>
    <row r="220" spans="1:7" ht="12.75" customHeight="1" x14ac:dyDescent="0.2">
      <c r="A220" s="96" t="s">
        <v>1383</v>
      </c>
      <c r="B220" s="96" t="s">
        <v>1384</v>
      </c>
      <c r="C220" s="96" t="s">
        <v>1383</v>
      </c>
      <c r="D220" s="96" t="s">
        <v>1007</v>
      </c>
      <c r="E220" s="96" t="s">
        <v>807</v>
      </c>
      <c r="F220" s="96" t="s">
        <v>805</v>
      </c>
      <c r="G220" s="96" t="str">
        <f t="shared" si="3"/>
        <v>4</v>
      </c>
    </row>
    <row r="221" spans="1:7" ht="12.75" customHeight="1" x14ac:dyDescent="0.2">
      <c r="A221" s="96" t="s">
        <v>1385</v>
      </c>
      <c r="B221" s="96" t="s">
        <v>1386</v>
      </c>
      <c r="C221" s="96" t="s">
        <v>1385</v>
      </c>
      <c r="D221" s="96" t="s">
        <v>1007</v>
      </c>
      <c r="E221" s="96" t="s">
        <v>807</v>
      </c>
      <c r="F221" s="96" t="s">
        <v>805</v>
      </c>
      <c r="G221" s="96" t="str">
        <f t="shared" si="3"/>
        <v>4</v>
      </c>
    </row>
    <row r="222" spans="1:7" ht="12.75" customHeight="1" x14ac:dyDescent="0.2">
      <c r="A222" s="96" t="s">
        <v>1387</v>
      </c>
      <c r="B222" s="96" t="s">
        <v>1388</v>
      </c>
      <c r="C222" s="96" t="s">
        <v>1387</v>
      </c>
      <c r="D222" s="96" t="s">
        <v>1007</v>
      </c>
      <c r="E222" s="96" t="s">
        <v>807</v>
      </c>
      <c r="F222" s="96" t="s">
        <v>805</v>
      </c>
      <c r="G222" s="96" t="str">
        <f t="shared" si="3"/>
        <v>4</v>
      </c>
    </row>
    <row r="223" spans="1:7" ht="12.75" customHeight="1" x14ac:dyDescent="0.2">
      <c r="A223" s="96" t="s">
        <v>1389</v>
      </c>
      <c r="B223" s="96" t="s">
        <v>1390</v>
      </c>
      <c r="C223" s="96" t="s">
        <v>1389</v>
      </c>
      <c r="D223" s="96" t="s">
        <v>1391</v>
      </c>
      <c r="E223" s="96" t="s">
        <v>766</v>
      </c>
      <c r="F223" s="96" t="s">
        <v>766</v>
      </c>
      <c r="G223" s="96" t="str">
        <f t="shared" si="3"/>
        <v>4</v>
      </c>
    </row>
    <row r="224" spans="1:7" ht="12.75" customHeight="1" x14ac:dyDescent="0.2">
      <c r="A224" s="96" t="s">
        <v>1392</v>
      </c>
      <c r="B224" s="96" t="s">
        <v>1393</v>
      </c>
      <c r="C224" s="96" t="s">
        <v>1392</v>
      </c>
      <c r="D224" s="96" t="s">
        <v>1007</v>
      </c>
      <c r="E224" s="96" t="s">
        <v>807</v>
      </c>
      <c r="F224" s="96" t="s">
        <v>805</v>
      </c>
      <c r="G224" s="96" t="str">
        <f t="shared" si="3"/>
        <v>4</v>
      </c>
    </row>
    <row r="225" spans="1:8" ht="12.75" customHeight="1" x14ac:dyDescent="0.2">
      <c r="A225" s="96" t="s">
        <v>1394</v>
      </c>
      <c r="B225" s="96" t="s">
        <v>1395</v>
      </c>
      <c r="C225" s="96" t="s">
        <v>1394</v>
      </c>
      <c r="D225" s="96" t="s">
        <v>1007</v>
      </c>
      <c r="E225" s="96" t="s">
        <v>807</v>
      </c>
      <c r="F225" s="96" t="s">
        <v>805</v>
      </c>
      <c r="G225" s="96" t="str">
        <f t="shared" si="3"/>
        <v>4</v>
      </c>
    </row>
    <row r="226" spans="1:8" ht="12.75" customHeight="1" x14ac:dyDescent="0.2">
      <c r="A226" s="96" t="s">
        <v>1396</v>
      </c>
      <c r="B226" s="96" t="s">
        <v>1397</v>
      </c>
      <c r="C226" s="96" t="s">
        <v>1398</v>
      </c>
      <c r="D226" s="96" t="s">
        <v>1391</v>
      </c>
      <c r="E226" s="96" t="s">
        <v>766</v>
      </c>
      <c r="F226" s="96" t="s">
        <v>766</v>
      </c>
      <c r="G226" s="96" t="str">
        <f t="shared" si="3"/>
        <v>4</v>
      </c>
    </row>
    <row r="227" spans="1:8" ht="12.75" customHeight="1" x14ac:dyDescent="0.2">
      <c r="A227" s="96" t="s">
        <v>1399</v>
      </c>
      <c r="B227" s="96" t="s">
        <v>1400</v>
      </c>
      <c r="C227" s="96" t="s">
        <v>1398</v>
      </c>
      <c r="D227" s="96" t="s">
        <v>1007</v>
      </c>
      <c r="E227" s="96" t="s">
        <v>810</v>
      </c>
      <c r="F227" s="96" t="s">
        <v>805</v>
      </c>
      <c r="G227" s="96" t="str">
        <f t="shared" si="3"/>
        <v>4</v>
      </c>
    </row>
    <row r="228" spans="1:8" ht="12.75" customHeight="1" x14ac:dyDescent="0.2">
      <c r="A228" s="96" t="s">
        <v>1401</v>
      </c>
      <c r="B228" s="104" t="s">
        <v>1402</v>
      </c>
      <c r="C228" s="96" t="s">
        <v>1401</v>
      </c>
      <c r="D228" s="96" t="s">
        <v>1007</v>
      </c>
      <c r="E228" s="96" t="s">
        <v>810</v>
      </c>
      <c r="F228" s="96" t="s">
        <v>805</v>
      </c>
      <c r="G228" s="96" t="str">
        <f t="shared" si="3"/>
        <v>4</v>
      </c>
    </row>
    <row r="229" spans="1:8" ht="12.75" customHeight="1" x14ac:dyDescent="0.2">
      <c r="A229" s="96" t="s">
        <v>1403</v>
      </c>
      <c r="B229" s="104" t="s">
        <v>1402</v>
      </c>
      <c r="C229" s="96" t="s">
        <v>1401</v>
      </c>
      <c r="D229" s="96" t="s">
        <v>1007</v>
      </c>
      <c r="E229" s="96" t="s">
        <v>810</v>
      </c>
      <c r="F229" s="96" t="s">
        <v>805</v>
      </c>
      <c r="G229" s="96" t="str">
        <f t="shared" si="3"/>
        <v>4</v>
      </c>
    </row>
    <row r="230" spans="1:8" x14ac:dyDescent="0.2">
      <c r="A230" s="96" t="s">
        <v>1404</v>
      </c>
      <c r="B230" s="104" t="s">
        <v>1405</v>
      </c>
      <c r="C230" s="96" t="s">
        <v>1401</v>
      </c>
      <c r="D230" s="96" t="s">
        <v>1007</v>
      </c>
      <c r="E230" s="96" t="s">
        <v>810</v>
      </c>
      <c r="F230" s="96" t="s">
        <v>805</v>
      </c>
      <c r="G230" s="96" t="str">
        <f t="shared" si="3"/>
        <v>4</v>
      </c>
    </row>
    <row r="231" spans="1:8" s="104" customFormat="1" ht="12.75" customHeight="1" x14ac:dyDescent="0.2">
      <c r="A231" s="96" t="s">
        <v>1406</v>
      </c>
      <c r="B231" s="104" t="s">
        <v>1407</v>
      </c>
      <c r="C231" s="96" t="s">
        <v>1401</v>
      </c>
      <c r="D231" s="96" t="s">
        <v>1007</v>
      </c>
      <c r="E231" s="96" t="s">
        <v>810</v>
      </c>
      <c r="F231" s="96" t="s">
        <v>805</v>
      </c>
      <c r="G231" s="96" t="str">
        <f t="shared" si="3"/>
        <v>4</v>
      </c>
      <c r="H231" s="96"/>
    </row>
    <row r="232" spans="1:8" s="104" customFormat="1" ht="12.75" customHeight="1" x14ac:dyDescent="0.2">
      <c r="A232" s="96" t="s">
        <v>1408</v>
      </c>
      <c r="B232" s="104" t="s">
        <v>1409</v>
      </c>
      <c r="C232" s="96" t="s">
        <v>1401</v>
      </c>
      <c r="D232" s="96" t="s">
        <v>1007</v>
      </c>
      <c r="E232" s="96" t="s">
        <v>810</v>
      </c>
      <c r="F232" s="96" t="s">
        <v>805</v>
      </c>
      <c r="G232" s="96" t="str">
        <f t="shared" si="3"/>
        <v>4</v>
      </c>
      <c r="H232" s="96"/>
    </row>
    <row r="233" spans="1:8" s="104" customFormat="1" ht="12.75" customHeight="1" x14ac:dyDescent="0.2">
      <c r="A233" s="96" t="s">
        <v>1410</v>
      </c>
      <c r="B233" s="104" t="s">
        <v>1411</v>
      </c>
      <c r="C233" s="96" t="s">
        <v>1410</v>
      </c>
      <c r="D233" s="96" t="s">
        <v>1007</v>
      </c>
      <c r="E233" s="96" t="s">
        <v>810</v>
      </c>
      <c r="F233" s="96" t="s">
        <v>805</v>
      </c>
      <c r="G233" s="96" t="str">
        <f t="shared" si="3"/>
        <v>4</v>
      </c>
      <c r="H233" s="96"/>
    </row>
    <row r="234" spans="1:8" s="104" customFormat="1" ht="12.75" customHeight="1" x14ac:dyDescent="0.2">
      <c r="A234" s="96" t="s">
        <v>1412</v>
      </c>
      <c r="B234" s="104" t="s">
        <v>1413</v>
      </c>
      <c r="C234" s="96" t="s">
        <v>1412</v>
      </c>
      <c r="D234" s="96" t="s">
        <v>1007</v>
      </c>
      <c r="E234" s="96" t="s">
        <v>810</v>
      </c>
      <c r="F234" s="96" t="s">
        <v>805</v>
      </c>
      <c r="G234" s="96" t="str">
        <f t="shared" si="3"/>
        <v>4</v>
      </c>
      <c r="H234" s="96"/>
    </row>
    <row r="235" spans="1:8" s="104" customFormat="1" x14ac:dyDescent="0.2">
      <c r="A235" s="96" t="s">
        <v>1414</v>
      </c>
      <c r="B235" s="96" t="s">
        <v>1415</v>
      </c>
      <c r="C235" s="96" t="s">
        <v>1412</v>
      </c>
      <c r="D235" s="96" t="s">
        <v>1007</v>
      </c>
      <c r="E235" s="96" t="s">
        <v>810</v>
      </c>
      <c r="F235" s="96" t="s">
        <v>805</v>
      </c>
      <c r="G235" s="96" t="str">
        <f t="shared" si="3"/>
        <v>4</v>
      </c>
      <c r="H235" s="96"/>
    </row>
    <row r="236" spans="1:8" s="104" customFormat="1" ht="12.75" customHeight="1" x14ac:dyDescent="0.2">
      <c r="A236" s="96" t="s">
        <v>1416</v>
      </c>
      <c r="B236" s="96" t="s">
        <v>1417</v>
      </c>
      <c r="C236" s="96" t="s">
        <v>1412</v>
      </c>
      <c r="D236" s="96" t="s">
        <v>1007</v>
      </c>
      <c r="E236" s="96" t="s">
        <v>810</v>
      </c>
      <c r="F236" s="96" t="s">
        <v>805</v>
      </c>
      <c r="G236" s="96" t="str">
        <f t="shared" si="3"/>
        <v>4</v>
      </c>
      <c r="H236" s="96"/>
    </row>
    <row r="237" spans="1:8" ht="12.75" customHeight="1" x14ac:dyDescent="0.2">
      <c r="A237" s="96" t="s">
        <v>1418</v>
      </c>
      <c r="B237" s="96" t="s">
        <v>1419</v>
      </c>
      <c r="C237" s="96" t="s">
        <v>1420</v>
      </c>
      <c r="D237" s="96" t="s">
        <v>1391</v>
      </c>
      <c r="E237" s="101" t="s">
        <v>778</v>
      </c>
      <c r="F237" s="96" t="s">
        <v>766</v>
      </c>
      <c r="G237" s="96" t="str">
        <f t="shared" si="3"/>
        <v>4</v>
      </c>
    </row>
    <row r="238" spans="1:8" x14ac:dyDescent="0.2">
      <c r="A238" s="96" t="s">
        <v>1421</v>
      </c>
      <c r="B238" s="96" t="s">
        <v>1422</v>
      </c>
      <c r="C238" s="96" t="s">
        <v>1420</v>
      </c>
      <c r="D238" s="96" t="s">
        <v>1007</v>
      </c>
      <c r="E238" s="96" t="s">
        <v>810</v>
      </c>
      <c r="F238" s="96" t="s">
        <v>805</v>
      </c>
      <c r="G238" s="96" t="str">
        <f t="shared" si="3"/>
        <v>4</v>
      </c>
    </row>
    <row r="239" spans="1:8" x14ac:dyDescent="0.2">
      <c r="A239" s="96" t="s">
        <v>1423</v>
      </c>
      <c r="B239" s="96" t="s">
        <v>1424</v>
      </c>
      <c r="C239" s="96" t="s">
        <v>1425</v>
      </c>
      <c r="D239" s="96" t="s">
        <v>1007</v>
      </c>
      <c r="E239" s="96" t="s">
        <v>810</v>
      </c>
      <c r="F239" s="96" t="s">
        <v>805</v>
      </c>
      <c r="G239" s="96" t="str">
        <f t="shared" si="3"/>
        <v>4</v>
      </c>
    </row>
    <row r="240" spans="1:8" x14ac:dyDescent="0.2">
      <c r="A240" s="96" t="s">
        <v>1426</v>
      </c>
      <c r="B240" s="96" t="s">
        <v>1427</v>
      </c>
      <c r="C240" s="96" t="s">
        <v>1425</v>
      </c>
      <c r="D240" s="96" t="s">
        <v>1007</v>
      </c>
      <c r="E240" s="96" t="s">
        <v>810</v>
      </c>
      <c r="F240" s="96" t="s">
        <v>805</v>
      </c>
      <c r="G240" s="96" t="str">
        <f t="shared" si="3"/>
        <v>4</v>
      </c>
    </row>
    <row r="241" spans="1:8" x14ac:dyDescent="0.2">
      <c r="A241" s="96" t="s">
        <v>1428</v>
      </c>
      <c r="B241" s="96" t="s">
        <v>1429</v>
      </c>
      <c r="C241" s="96" t="s">
        <v>1430</v>
      </c>
      <c r="D241" s="96" t="s">
        <v>1255</v>
      </c>
      <c r="E241" s="96">
        <v>0</v>
      </c>
      <c r="G241" s="96" t="str">
        <f t="shared" si="3"/>
        <v>4</v>
      </c>
      <c r="H241" s="96" t="s">
        <v>2359</v>
      </c>
    </row>
    <row r="242" spans="1:8" ht="19.95" customHeight="1" x14ac:dyDescent="0.2">
      <c r="A242" s="96" t="s">
        <v>1431</v>
      </c>
      <c r="B242" s="96" t="s">
        <v>1432</v>
      </c>
      <c r="C242" s="96" t="s">
        <v>1430</v>
      </c>
      <c r="D242" s="96" t="s">
        <v>1391</v>
      </c>
      <c r="E242" s="101" t="s">
        <v>778</v>
      </c>
      <c r="F242" s="96" t="s">
        <v>766</v>
      </c>
      <c r="G242" s="96" t="str">
        <f t="shared" si="3"/>
        <v>4</v>
      </c>
    </row>
    <row r="243" spans="1:8" ht="12.75" customHeight="1" x14ac:dyDescent="0.2">
      <c r="A243" s="96" t="s">
        <v>1433</v>
      </c>
      <c r="B243" s="96" t="s">
        <v>1434</v>
      </c>
      <c r="C243" s="96" t="s">
        <v>1430</v>
      </c>
      <c r="D243" s="96" t="s">
        <v>1391</v>
      </c>
      <c r="E243" s="101" t="s">
        <v>778</v>
      </c>
      <c r="F243" s="96" t="s">
        <v>766</v>
      </c>
      <c r="G243" s="96" t="str">
        <f t="shared" si="3"/>
        <v>4</v>
      </c>
    </row>
    <row r="244" spans="1:8" ht="12.75" customHeight="1" x14ac:dyDescent="0.2">
      <c r="A244" s="96" t="s">
        <v>1435</v>
      </c>
      <c r="B244" s="96" t="s">
        <v>1429</v>
      </c>
      <c r="C244" s="96" t="s">
        <v>1430</v>
      </c>
      <c r="D244" s="96" t="s">
        <v>1007</v>
      </c>
      <c r="E244" s="96" t="s">
        <v>810</v>
      </c>
      <c r="F244" s="96" t="s">
        <v>805</v>
      </c>
      <c r="G244" s="96" t="str">
        <f t="shared" si="3"/>
        <v>4</v>
      </c>
      <c r="H244" s="96" t="s">
        <v>2359</v>
      </c>
    </row>
    <row r="245" spans="1:8" x14ac:dyDescent="0.2">
      <c r="A245" s="96" t="s">
        <v>1436</v>
      </c>
      <c r="B245" s="96" t="s">
        <v>1437</v>
      </c>
      <c r="C245" s="96" t="s">
        <v>1430</v>
      </c>
      <c r="D245" s="96" t="s">
        <v>1007</v>
      </c>
      <c r="E245" s="96" t="s">
        <v>810</v>
      </c>
      <c r="F245" s="96" t="s">
        <v>805</v>
      </c>
      <c r="G245" s="96" t="str">
        <f t="shared" si="3"/>
        <v>4</v>
      </c>
    </row>
    <row r="246" spans="1:8" ht="12.75" customHeight="1" x14ac:dyDescent="0.2">
      <c r="A246" s="96" t="s">
        <v>1438</v>
      </c>
      <c r="B246" s="96" t="s">
        <v>1439</v>
      </c>
      <c r="C246" s="96" t="s">
        <v>1430</v>
      </c>
      <c r="D246" s="96" t="s">
        <v>1007</v>
      </c>
      <c r="E246" s="96" t="s">
        <v>810</v>
      </c>
      <c r="F246" s="96" t="s">
        <v>805</v>
      </c>
      <c r="G246" s="96" t="str">
        <f t="shared" si="3"/>
        <v>4</v>
      </c>
    </row>
    <row r="247" spans="1:8" ht="12.75" customHeight="1" x14ac:dyDescent="0.2">
      <c r="A247" s="96" t="s">
        <v>1440</v>
      </c>
      <c r="B247" s="96" t="s">
        <v>1441</v>
      </c>
      <c r="C247" s="96" t="s">
        <v>1440</v>
      </c>
      <c r="D247" s="96" t="s">
        <v>1007</v>
      </c>
      <c r="E247" s="96" t="s">
        <v>810</v>
      </c>
      <c r="F247" s="96" t="s">
        <v>805</v>
      </c>
      <c r="G247" s="96" t="str">
        <f t="shared" si="3"/>
        <v>4</v>
      </c>
    </row>
    <row r="248" spans="1:8" ht="12.75" customHeight="1" x14ac:dyDescent="0.2">
      <c r="A248" s="96" t="s">
        <v>1442</v>
      </c>
      <c r="B248" s="96" t="s">
        <v>1443</v>
      </c>
      <c r="C248" s="96" t="s">
        <v>1442</v>
      </c>
      <c r="D248" s="96" t="s">
        <v>1391</v>
      </c>
      <c r="E248" s="101" t="s">
        <v>778</v>
      </c>
      <c r="F248" s="96" t="s">
        <v>766</v>
      </c>
      <c r="G248" s="96" t="str">
        <f t="shared" si="3"/>
        <v>4</v>
      </c>
      <c r="H248" s="96" t="s">
        <v>2358</v>
      </c>
    </row>
    <row r="249" spans="1:8" ht="19.95" customHeight="1" x14ac:dyDescent="0.2">
      <c r="A249" s="96" t="s">
        <v>1444</v>
      </c>
      <c r="B249" s="96" t="s">
        <v>1445</v>
      </c>
      <c r="C249" s="96" t="s">
        <v>1442</v>
      </c>
      <c r="D249" s="96" t="s">
        <v>1391</v>
      </c>
      <c r="E249" s="101" t="s">
        <v>778</v>
      </c>
      <c r="F249" s="96" t="s">
        <v>766</v>
      </c>
      <c r="G249" s="96" t="str">
        <f t="shared" si="3"/>
        <v>4</v>
      </c>
      <c r="H249" s="96" t="s">
        <v>2358</v>
      </c>
    </row>
    <row r="250" spans="1:8" ht="12.75" customHeight="1" x14ac:dyDescent="0.2">
      <c r="A250" s="96" t="s">
        <v>1446</v>
      </c>
      <c r="B250" s="96" t="s">
        <v>1447</v>
      </c>
      <c r="C250" s="96" t="s">
        <v>1442</v>
      </c>
      <c r="D250" s="96" t="s">
        <v>1391</v>
      </c>
      <c r="E250" s="101" t="s">
        <v>778</v>
      </c>
      <c r="F250" s="96" t="s">
        <v>766</v>
      </c>
      <c r="G250" s="96" t="str">
        <f t="shared" si="3"/>
        <v>4</v>
      </c>
      <c r="H250" s="96" t="s">
        <v>2358</v>
      </c>
    </row>
    <row r="251" spans="1:8" ht="19.95" customHeight="1" x14ac:dyDescent="0.2">
      <c r="A251" s="96" t="s">
        <v>1448</v>
      </c>
      <c r="B251" s="96" t="s">
        <v>1449</v>
      </c>
      <c r="C251" s="96" t="s">
        <v>1442</v>
      </c>
      <c r="D251" s="96" t="s">
        <v>1391</v>
      </c>
      <c r="E251" s="101" t="s">
        <v>778</v>
      </c>
      <c r="F251" s="96" t="s">
        <v>766</v>
      </c>
      <c r="G251" s="96" t="str">
        <f t="shared" si="3"/>
        <v>4</v>
      </c>
      <c r="H251" s="96" t="s">
        <v>2358</v>
      </c>
    </row>
    <row r="252" spans="1:8" x14ac:dyDescent="0.2">
      <c r="A252" s="96" t="s">
        <v>1450</v>
      </c>
      <c r="B252" s="96" t="s">
        <v>1451</v>
      </c>
      <c r="C252" s="96" t="s">
        <v>1450</v>
      </c>
      <c r="D252" s="96" t="s">
        <v>1007</v>
      </c>
      <c r="E252" s="96" t="s">
        <v>810</v>
      </c>
      <c r="F252" s="96" t="s">
        <v>805</v>
      </c>
      <c r="G252" s="96" t="str">
        <f t="shared" si="3"/>
        <v>4</v>
      </c>
      <c r="H252" s="96" t="s">
        <v>2358</v>
      </c>
    </row>
    <row r="253" spans="1:8" x14ac:dyDescent="0.2">
      <c r="A253" s="96" t="s">
        <v>1452</v>
      </c>
      <c r="B253" s="96" t="s">
        <v>1453</v>
      </c>
      <c r="C253" s="96" t="s">
        <v>1452</v>
      </c>
      <c r="D253" s="96" t="s">
        <v>1007</v>
      </c>
      <c r="E253" s="96" t="s">
        <v>807</v>
      </c>
      <c r="F253" s="96" t="s">
        <v>805</v>
      </c>
      <c r="G253" s="96" t="str">
        <f t="shared" si="3"/>
        <v>4</v>
      </c>
      <c r="H253" s="96" t="s">
        <v>2358</v>
      </c>
    </row>
    <row r="254" spans="1:8" ht="12.75" customHeight="1" x14ac:dyDescent="0.2">
      <c r="A254" s="96" t="s">
        <v>1454</v>
      </c>
      <c r="B254" s="96" t="s">
        <v>1455</v>
      </c>
      <c r="C254" s="96" t="s">
        <v>1456</v>
      </c>
      <c r="D254" s="96" t="s">
        <v>1391</v>
      </c>
      <c r="E254" s="101" t="s">
        <v>778</v>
      </c>
      <c r="F254" s="96" t="s">
        <v>766</v>
      </c>
      <c r="G254" s="96" t="str">
        <f t="shared" si="3"/>
        <v>4</v>
      </c>
      <c r="H254" s="96" t="s">
        <v>2358</v>
      </c>
    </row>
    <row r="255" spans="1:8" ht="12.75" customHeight="1" x14ac:dyDescent="0.2">
      <c r="A255" s="96" t="s">
        <v>1457</v>
      </c>
      <c r="B255" s="96" t="s">
        <v>1458</v>
      </c>
      <c r="C255" s="96" t="s">
        <v>1456</v>
      </c>
      <c r="D255" s="96" t="s">
        <v>1007</v>
      </c>
      <c r="E255" s="96" t="s">
        <v>810</v>
      </c>
      <c r="F255" s="96" t="s">
        <v>805</v>
      </c>
      <c r="G255" s="96" t="str">
        <f t="shared" si="3"/>
        <v>4</v>
      </c>
      <c r="H255" s="96" t="s">
        <v>2358</v>
      </c>
    </row>
    <row r="256" spans="1:8" ht="12.75" customHeight="1" x14ac:dyDescent="0.2">
      <c r="A256" s="96" t="s">
        <v>1459</v>
      </c>
      <c r="B256" s="96" t="s">
        <v>1460</v>
      </c>
      <c r="C256" s="96" t="s">
        <v>1459</v>
      </c>
      <c r="D256" s="96" t="s">
        <v>1351</v>
      </c>
      <c r="E256" s="101" t="s">
        <v>1461</v>
      </c>
      <c r="G256" s="96" t="str">
        <f t="shared" si="3"/>
        <v>4</v>
      </c>
      <c r="H256" s="96" t="s">
        <v>2358</v>
      </c>
    </row>
    <row r="257" spans="1:8" ht="12.75" customHeight="1" x14ac:dyDescent="0.2">
      <c r="A257" s="96" t="s">
        <v>1462</v>
      </c>
      <c r="B257" s="96" t="s">
        <v>1463</v>
      </c>
      <c r="C257" s="96" t="s">
        <v>1459</v>
      </c>
      <c r="D257" s="96" t="s">
        <v>1351</v>
      </c>
      <c r="E257" s="101" t="s">
        <v>1461</v>
      </c>
      <c r="G257" s="96" t="str">
        <f t="shared" si="3"/>
        <v>4</v>
      </c>
      <c r="H257" s="96" t="s">
        <v>2360</v>
      </c>
    </row>
    <row r="258" spans="1:8" ht="12.75" customHeight="1" x14ac:dyDescent="0.2">
      <c r="A258" s="96" t="s">
        <v>1464</v>
      </c>
      <c r="B258" s="96" t="s">
        <v>1465</v>
      </c>
      <c r="C258" s="96" t="s">
        <v>1459</v>
      </c>
      <c r="D258" s="96" t="s">
        <v>1351</v>
      </c>
      <c r="E258" s="101" t="s">
        <v>1461</v>
      </c>
      <c r="G258" s="96" t="str">
        <f t="shared" ref="G258:G321" si="4">LEFT(A258)</f>
        <v>4</v>
      </c>
      <c r="H258" s="96" t="s">
        <v>2360</v>
      </c>
    </row>
    <row r="259" spans="1:8" ht="12.75" customHeight="1" x14ac:dyDescent="0.2">
      <c r="A259" s="96" t="s">
        <v>1462</v>
      </c>
      <c r="B259" s="96" t="s">
        <v>1463</v>
      </c>
      <c r="C259" s="96" t="s">
        <v>1459</v>
      </c>
      <c r="D259" s="96" t="s">
        <v>1351</v>
      </c>
      <c r="E259" s="101" t="s">
        <v>1461</v>
      </c>
      <c r="G259" s="96" t="str">
        <f t="shared" si="4"/>
        <v>4</v>
      </c>
      <c r="H259" s="96" t="s">
        <v>2360</v>
      </c>
    </row>
    <row r="260" spans="1:8" ht="12.75" customHeight="1" x14ac:dyDescent="0.2">
      <c r="A260" s="96" t="s">
        <v>1464</v>
      </c>
      <c r="B260" s="96" t="s">
        <v>1465</v>
      </c>
      <c r="C260" s="96" t="s">
        <v>1459</v>
      </c>
      <c r="D260" s="96" t="s">
        <v>1351</v>
      </c>
      <c r="E260" s="101" t="s">
        <v>1461</v>
      </c>
      <c r="G260" s="96" t="str">
        <f t="shared" si="4"/>
        <v>4</v>
      </c>
      <c r="H260" s="96" t="s">
        <v>2360</v>
      </c>
    </row>
    <row r="261" spans="1:8" ht="12.75" customHeight="1" x14ac:dyDescent="0.2">
      <c r="A261" s="96" t="s">
        <v>1466</v>
      </c>
      <c r="B261" s="96" t="s">
        <v>1467</v>
      </c>
      <c r="C261" s="96" t="s">
        <v>1468</v>
      </c>
      <c r="D261" s="96" t="s">
        <v>1004</v>
      </c>
      <c r="E261" s="96">
        <v>0</v>
      </c>
      <c r="G261" s="96" t="str">
        <f t="shared" si="4"/>
        <v>4</v>
      </c>
      <c r="H261" s="96" t="s">
        <v>2360</v>
      </c>
    </row>
    <row r="262" spans="1:8" ht="12.75" customHeight="1" x14ac:dyDescent="0.2">
      <c r="A262" s="96" t="s">
        <v>1469</v>
      </c>
      <c r="B262" s="96" t="s">
        <v>1470</v>
      </c>
      <c r="C262" s="96" t="s">
        <v>1468</v>
      </c>
      <c r="D262" s="96" t="s">
        <v>1004</v>
      </c>
      <c r="E262" s="96">
        <v>0</v>
      </c>
      <c r="G262" s="96" t="str">
        <f t="shared" si="4"/>
        <v>4</v>
      </c>
      <c r="H262" s="96" t="s">
        <v>2360</v>
      </c>
    </row>
    <row r="263" spans="1:8" ht="12.75" customHeight="1" x14ac:dyDescent="0.2">
      <c r="A263" s="96" t="s">
        <v>1466</v>
      </c>
      <c r="B263" s="96" t="s">
        <v>1467</v>
      </c>
      <c r="C263" s="96" t="s">
        <v>1468</v>
      </c>
      <c r="D263" s="96" t="s">
        <v>1004</v>
      </c>
      <c r="E263" s="96">
        <v>0</v>
      </c>
      <c r="G263" s="96" t="str">
        <f t="shared" si="4"/>
        <v>4</v>
      </c>
      <c r="H263" s="96" t="s">
        <v>2360</v>
      </c>
    </row>
    <row r="264" spans="1:8" ht="12.75" customHeight="1" x14ac:dyDescent="0.2">
      <c r="A264" s="96" t="s">
        <v>1469</v>
      </c>
      <c r="B264" s="96" t="s">
        <v>1470</v>
      </c>
      <c r="C264" s="96" t="s">
        <v>1468</v>
      </c>
      <c r="D264" s="96" t="s">
        <v>1004</v>
      </c>
      <c r="E264" s="96">
        <v>0</v>
      </c>
      <c r="G264" s="96" t="str">
        <f t="shared" si="4"/>
        <v>4</v>
      </c>
      <c r="H264" s="96" t="s">
        <v>2360</v>
      </c>
    </row>
    <row r="265" spans="1:8" x14ac:dyDescent="0.2">
      <c r="A265" s="96" t="s">
        <v>1471</v>
      </c>
      <c r="B265" s="96" t="s">
        <v>1472</v>
      </c>
      <c r="C265" s="96" t="s">
        <v>1473</v>
      </c>
      <c r="D265" s="96" t="s">
        <v>1007</v>
      </c>
      <c r="E265" s="96" t="s">
        <v>808</v>
      </c>
      <c r="F265" s="96" t="s">
        <v>805</v>
      </c>
      <c r="G265" s="96" t="str">
        <f t="shared" si="4"/>
        <v>4</v>
      </c>
      <c r="H265" s="96" t="s">
        <v>2358</v>
      </c>
    </row>
    <row r="266" spans="1:8" ht="12.75" customHeight="1" x14ac:dyDescent="0.2">
      <c r="A266" s="96" t="s">
        <v>1474</v>
      </c>
      <c r="B266" s="96" t="s">
        <v>1475</v>
      </c>
      <c r="C266" s="96" t="s">
        <v>1473</v>
      </c>
      <c r="D266" s="96" t="s">
        <v>1007</v>
      </c>
      <c r="E266" s="96" t="s">
        <v>808</v>
      </c>
      <c r="F266" s="96" t="s">
        <v>805</v>
      </c>
      <c r="G266" s="96" t="str">
        <f t="shared" si="4"/>
        <v>4</v>
      </c>
      <c r="H266" s="96" t="s">
        <v>2358</v>
      </c>
    </row>
    <row r="267" spans="1:8" ht="12.75" customHeight="1" x14ac:dyDescent="0.2">
      <c r="A267" s="96" t="s">
        <v>1476</v>
      </c>
      <c r="B267" s="96" t="s">
        <v>1477</v>
      </c>
      <c r="C267" s="96" t="s">
        <v>1476</v>
      </c>
      <c r="D267" s="96" t="s">
        <v>1478</v>
      </c>
      <c r="E267" s="96" t="s">
        <v>770</v>
      </c>
      <c r="G267" s="96" t="str">
        <f t="shared" si="4"/>
        <v>4</v>
      </c>
      <c r="H267" s="96" t="s">
        <v>2359</v>
      </c>
    </row>
    <row r="268" spans="1:8" ht="12.75" customHeight="1" x14ac:dyDescent="0.2">
      <c r="A268" s="96" t="s">
        <v>1479</v>
      </c>
      <c r="B268" s="96" t="s">
        <v>1480</v>
      </c>
      <c r="C268" s="96" t="s">
        <v>1479</v>
      </c>
      <c r="D268" s="96" t="s">
        <v>1007</v>
      </c>
      <c r="E268" s="96" t="s">
        <v>808</v>
      </c>
      <c r="F268" s="96" t="s">
        <v>805</v>
      </c>
      <c r="G268" s="96" t="str">
        <f t="shared" si="4"/>
        <v>4</v>
      </c>
    </row>
    <row r="269" spans="1:8" ht="12.75" customHeight="1" x14ac:dyDescent="0.2">
      <c r="A269" s="96" t="s">
        <v>1481</v>
      </c>
      <c r="B269" s="96" t="s">
        <v>1482</v>
      </c>
      <c r="C269" s="96" t="s">
        <v>1483</v>
      </c>
      <c r="D269" s="96" t="s">
        <v>1391</v>
      </c>
      <c r="E269" s="96" t="s">
        <v>777</v>
      </c>
      <c r="F269" s="96" t="s">
        <v>766</v>
      </c>
      <c r="G269" s="96" t="str">
        <f t="shared" si="4"/>
        <v>4</v>
      </c>
    </row>
    <row r="270" spans="1:8" ht="12.75" customHeight="1" x14ac:dyDescent="0.2">
      <c r="A270" s="96" t="s">
        <v>1484</v>
      </c>
      <c r="B270" s="96" t="s">
        <v>1485</v>
      </c>
      <c r="C270" s="96" t="s">
        <v>1483</v>
      </c>
      <c r="D270" s="96" t="s">
        <v>1007</v>
      </c>
      <c r="E270" s="96" t="s">
        <v>808</v>
      </c>
      <c r="F270" s="96" t="s">
        <v>805</v>
      </c>
      <c r="G270" s="96" t="str">
        <f t="shared" si="4"/>
        <v>4</v>
      </c>
    </row>
    <row r="271" spans="1:8" ht="12.75" customHeight="1" x14ac:dyDescent="0.2">
      <c r="A271" s="96" t="s">
        <v>1486</v>
      </c>
      <c r="B271" s="96" t="s">
        <v>1487</v>
      </c>
      <c r="C271" s="96" t="s">
        <v>1486</v>
      </c>
      <c r="D271" s="96" t="s">
        <v>1391</v>
      </c>
      <c r="E271" s="101" t="s">
        <v>778</v>
      </c>
      <c r="F271" s="96" t="s">
        <v>766</v>
      </c>
      <c r="G271" s="96" t="str">
        <f t="shared" si="4"/>
        <v>4</v>
      </c>
    </row>
    <row r="272" spans="1:8" ht="12.75" customHeight="1" x14ac:dyDescent="0.2">
      <c r="A272" s="96" t="s">
        <v>1488</v>
      </c>
      <c r="B272" s="96" t="s">
        <v>1489</v>
      </c>
      <c r="C272" s="96" t="s">
        <v>1488</v>
      </c>
      <c r="D272" s="96" t="s">
        <v>1007</v>
      </c>
      <c r="E272" s="101" t="s">
        <v>805</v>
      </c>
      <c r="F272" s="96" t="s">
        <v>805</v>
      </c>
      <c r="G272" s="96" t="str">
        <f t="shared" si="4"/>
        <v>4</v>
      </c>
    </row>
    <row r="273" spans="1:8" ht="12.75" customHeight="1" x14ac:dyDescent="0.2">
      <c r="A273" s="96" t="s">
        <v>1490</v>
      </c>
      <c r="B273" s="96" t="s">
        <v>1491</v>
      </c>
      <c r="C273" s="96" t="s">
        <v>1490</v>
      </c>
      <c r="D273" s="96" t="s">
        <v>2071</v>
      </c>
      <c r="E273" s="96">
        <v>0</v>
      </c>
      <c r="G273" s="96" t="str">
        <f t="shared" si="4"/>
        <v>4</v>
      </c>
    </row>
    <row r="274" spans="1:8" ht="12.75" customHeight="1" x14ac:dyDescent="0.2">
      <c r="A274" s="96" t="s">
        <v>1492</v>
      </c>
      <c r="B274" s="96" t="s">
        <v>1493</v>
      </c>
      <c r="C274" s="96" t="s">
        <v>1494</v>
      </c>
      <c r="D274" s="96" t="s">
        <v>1391</v>
      </c>
      <c r="E274" s="96" t="s">
        <v>766</v>
      </c>
      <c r="F274" s="96" t="s">
        <v>766</v>
      </c>
      <c r="G274" s="96" t="str">
        <f t="shared" si="4"/>
        <v>4</v>
      </c>
    </row>
    <row r="275" spans="1:8" ht="12.75" customHeight="1" x14ac:dyDescent="0.2">
      <c r="A275" s="96" t="s">
        <v>1495</v>
      </c>
      <c r="B275" s="96" t="s">
        <v>1496</v>
      </c>
      <c r="C275" s="96" t="s">
        <v>1494</v>
      </c>
      <c r="D275" s="96" t="s">
        <v>1007</v>
      </c>
      <c r="E275" s="101" t="s">
        <v>805</v>
      </c>
      <c r="F275" s="96" t="s">
        <v>805</v>
      </c>
      <c r="G275" s="96" t="str">
        <f t="shared" si="4"/>
        <v>4</v>
      </c>
    </row>
    <row r="276" spans="1:8" ht="12.75" customHeight="1" x14ac:dyDescent="0.2">
      <c r="A276" s="96" t="s">
        <v>1497</v>
      </c>
      <c r="B276" s="96" t="s">
        <v>1498</v>
      </c>
      <c r="C276" s="96" t="s">
        <v>1497</v>
      </c>
      <c r="D276" s="96" t="s">
        <v>2072</v>
      </c>
      <c r="E276" s="96">
        <v>0</v>
      </c>
      <c r="G276" s="96" t="str">
        <f t="shared" si="4"/>
        <v>4</v>
      </c>
      <c r="H276" s="96" t="s">
        <v>2358</v>
      </c>
    </row>
    <row r="277" spans="1:8" ht="12.75" customHeight="1" x14ac:dyDescent="0.2">
      <c r="A277" s="96" t="s">
        <v>1499</v>
      </c>
      <c r="B277" s="96" t="s">
        <v>1500</v>
      </c>
      <c r="C277" s="96" t="s">
        <v>1499</v>
      </c>
      <c r="D277" s="96" t="s">
        <v>2073</v>
      </c>
      <c r="E277" s="96">
        <v>0</v>
      </c>
      <c r="G277" s="96" t="str">
        <f t="shared" si="4"/>
        <v>4</v>
      </c>
      <c r="H277" s="96" t="s">
        <v>2358</v>
      </c>
    </row>
    <row r="278" spans="1:8" ht="12.75" customHeight="1" x14ac:dyDescent="0.2">
      <c r="A278" s="96" t="s">
        <v>1501</v>
      </c>
      <c r="B278" s="96" t="s">
        <v>1500</v>
      </c>
      <c r="C278" s="96" t="s">
        <v>1499</v>
      </c>
      <c r="D278" s="96" t="s">
        <v>2073</v>
      </c>
      <c r="E278" s="96">
        <v>0</v>
      </c>
      <c r="G278" s="96" t="str">
        <f t="shared" si="4"/>
        <v>4</v>
      </c>
    </row>
    <row r="279" spans="1:8" ht="12.75" customHeight="1" x14ac:dyDescent="0.2">
      <c r="A279" s="96" t="s">
        <v>1502</v>
      </c>
      <c r="B279" s="96" t="s">
        <v>1503</v>
      </c>
      <c r="C279" s="96" t="s">
        <v>1502</v>
      </c>
      <c r="D279" s="96" t="s">
        <v>1007</v>
      </c>
      <c r="E279" s="96" t="s">
        <v>779</v>
      </c>
      <c r="F279" s="96" t="s">
        <v>805</v>
      </c>
      <c r="G279" s="96" t="str">
        <f t="shared" si="4"/>
        <v>4</v>
      </c>
      <c r="H279" s="96" t="s">
        <v>2359</v>
      </c>
    </row>
    <row r="280" spans="1:8" ht="12.75" customHeight="1" x14ac:dyDescent="0.2">
      <c r="A280" s="96" t="s">
        <v>1504</v>
      </c>
      <c r="B280" s="96" t="s">
        <v>1505</v>
      </c>
      <c r="C280" s="96" t="s">
        <v>1506</v>
      </c>
      <c r="D280" s="96" t="s">
        <v>2074</v>
      </c>
      <c r="E280" s="96">
        <v>0</v>
      </c>
      <c r="G280" s="96" t="str">
        <f t="shared" si="4"/>
        <v>4</v>
      </c>
      <c r="H280" s="96" t="s">
        <v>2358</v>
      </c>
    </row>
    <row r="281" spans="1:8" ht="12.75" customHeight="1" x14ac:dyDescent="0.2">
      <c r="A281" s="96" t="s">
        <v>1507</v>
      </c>
      <c r="B281" s="96" t="s">
        <v>1508</v>
      </c>
      <c r="C281" s="96" t="s">
        <v>1506</v>
      </c>
      <c r="D281" s="96" t="s">
        <v>2074</v>
      </c>
      <c r="E281" s="96">
        <v>0</v>
      </c>
      <c r="G281" s="96" t="str">
        <f t="shared" si="4"/>
        <v>4</v>
      </c>
      <c r="H281" s="96" t="s">
        <v>2358</v>
      </c>
    </row>
    <row r="282" spans="1:8" ht="12.75" customHeight="1" x14ac:dyDescent="0.2">
      <c r="A282" s="96" t="s">
        <v>1509</v>
      </c>
      <c r="B282" s="96" t="s">
        <v>1510</v>
      </c>
      <c r="C282" s="96" t="s">
        <v>1506</v>
      </c>
      <c r="D282" s="96" t="s">
        <v>2074</v>
      </c>
      <c r="E282" s="96">
        <v>0</v>
      </c>
      <c r="G282" s="96" t="str">
        <f t="shared" si="4"/>
        <v>4</v>
      </c>
      <c r="H282" s="96" t="s">
        <v>2358</v>
      </c>
    </row>
    <row r="283" spans="1:8" ht="12.75" customHeight="1" x14ac:dyDescent="0.2">
      <c r="A283" s="96" t="s">
        <v>1511</v>
      </c>
      <c r="B283" s="96" t="s">
        <v>1512</v>
      </c>
      <c r="C283" s="96" t="s">
        <v>1506</v>
      </c>
      <c r="D283" s="96" t="s">
        <v>2074</v>
      </c>
      <c r="E283" s="96">
        <v>0</v>
      </c>
      <c r="G283" s="96" t="str">
        <f t="shared" si="4"/>
        <v>4</v>
      </c>
      <c r="H283" s="96" t="s">
        <v>2358</v>
      </c>
    </row>
    <row r="284" spans="1:8" ht="12.75" customHeight="1" x14ac:dyDescent="0.2">
      <c r="A284" s="96" t="s">
        <v>1513</v>
      </c>
      <c r="B284" s="96" t="s">
        <v>1514</v>
      </c>
      <c r="C284" s="96" t="s">
        <v>1506</v>
      </c>
      <c r="D284" s="96" t="s">
        <v>2074</v>
      </c>
      <c r="E284" s="96">
        <v>0</v>
      </c>
      <c r="G284" s="96" t="str">
        <f t="shared" si="4"/>
        <v>4</v>
      </c>
      <c r="H284" s="96" t="s">
        <v>2358</v>
      </c>
    </row>
    <row r="285" spans="1:8" ht="12.75" customHeight="1" x14ac:dyDescent="0.2">
      <c r="A285" s="96" t="s">
        <v>1515</v>
      </c>
      <c r="B285" s="96" t="s">
        <v>1516</v>
      </c>
      <c r="C285" s="96" t="s">
        <v>1515</v>
      </c>
      <c r="D285" s="96" t="s">
        <v>2075</v>
      </c>
      <c r="E285" s="96">
        <v>0</v>
      </c>
      <c r="G285" s="96" t="str">
        <f t="shared" si="4"/>
        <v>4</v>
      </c>
    </row>
    <row r="286" spans="1:8" ht="12.75" customHeight="1" x14ac:dyDescent="0.2">
      <c r="A286" s="96" t="s">
        <v>1517</v>
      </c>
      <c r="B286" s="96" t="s">
        <v>1518</v>
      </c>
      <c r="C286" s="96" t="s">
        <v>1517</v>
      </c>
      <c r="D286" s="96" t="s">
        <v>1007</v>
      </c>
      <c r="E286" s="96">
        <v>0</v>
      </c>
      <c r="G286" s="96" t="str">
        <f t="shared" si="4"/>
        <v>4</v>
      </c>
      <c r="H286" s="96" t="s">
        <v>2359</v>
      </c>
    </row>
    <row r="287" spans="1:8" ht="12.75" customHeight="1" x14ac:dyDescent="0.2">
      <c r="A287" s="96" t="s">
        <v>1519</v>
      </c>
      <c r="B287" s="96" t="s">
        <v>1520</v>
      </c>
      <c r="C287" s="96" t="s">
        <v>1519</v>
      </c>
      <c r="D287" s="96" t="s">
        <v>1391</v>
      </c>
      <c r="E287" s="96">
        <v>0</v>
      </c>
      <c r="G287" s="96" t="str">
        <f t="shared" si="4"/>
        <v>4</v>
      </c>
      <c r="H287" s="96" t="s">
        <v>2359</v>
      </c>
    </row>
    <row r="288" spans="1:8" ht="12.75" customHeight="1" x14ac:dyDescent="0.2">
      <c r="A288" s="96" t="s">
        <v>1521</v>
      </c>
      <c r="B288" s="96" t="s">
        <v>1522</v>
      </c>
      <c r="C288" s="96" t="s">
        <v>1523</v>
      </c>
      <c r="D288" s="96" t="s">
        <v>1361</v>
      </c>
      <c r="E288" s="96" t="s">
        <v>745</v>
      </c>
      <c r="G288" s="96" t="str">
        <f t="shared" si="4"/>
        <v>4</v>
      </c>
    </row>
    <row r="289" spans="1:7" ht="12.75" customHeight="1" x14ac:dyDescent="0.2">
      <c r="A289" s="96" t="s">
        <v>1524</v>
      </c>
      <c r="B289" s="96" t="s">
        <v>1525</v>
      </c>
      <c r="C289" s="96" t="s">
        <v>1523</v>
      </c>
      <c r="D289" s="96" t="s">
        <v>1370</v>
      </c>
      <c r="E289" s="96" t="s">
        <v>755</v>
      </c>
      <c r="G289" s="96" t="str">
        <f t="shared" si="4"/>
        <v>4</v>
      </c>
    </row>
    <row r="290" spans="1:7" ht="12.75" customHeight="1" x14ac:dyDescent="0.2">
      <c r="A290" s="96" t="s">
        <v>1526</v>
      </c>
      <c r="B290" s="96" t="s">
        <v>1527</v>
      </c>
      <c r="C290" s="96" t="s">
        <v>1523</v>
      </c>
      <c r="D290" s="96" t="s">
        <v>1079</v>
      </c>
      <c r="E290" s="101" t="s">
        <v>1365</v>
      </c>
      <c r="G290" s="96" t="str">
        <f t="shared" si="4"/>
        <v>4</v>
      </c>
    </row>
    <row r="291" spans="1:7" ht="12.75" customHeight="1" x14ac:dyDescent="0.2">
      <c r="A291" s="96" t="s">
        <v>1528</v>
      </c>
      <c r="B291" s="96" t="s">
        <v>1529</v>
      </c>
      <c r="C291" s="96" t="s">
        <v>1523</v>
      </c>
      <c r="D291" s="96" t="s">
        <v>1082</v>
      </c>
      <c r="E291" s="101" t="s">
        <v>684</v>
      </c>
      <c r="G291" s="96" t="str">
        <f t="shared" si="4"/>
        <v>4</v>
      </c>
    </row>
    <row r="292" spans="1:7" ht="12.75" customHeight="1" x14ac:dyDescent="0.2">
      <c r="A292" s="96" t="s">
        <v>1530</v>
      </c>
      <c r="B292" s="96" t="s">
        <v>1531</v>
      </c>
      <c r="C292" s="96" t="s">
        <v>1530</v>
      </c>
      <c r="D292" s="96" t="s">
        <v>1370</v>
      </c>
      <c r="E292" s="96" t="s">
        <v>755</v>
      </c>
      <c r="G292" s="96" t="str">
        <f t="shared" si="4"/>
        <v>4</v>
      </c>
    </row>
    <row r="293" spans="1:7" ht="12.75" customHeight="1" x14ac:dyDescent="0.2">
      <c r="A293" s="96" t="s">
        <v>1532</v>
      </c>
      <c r="B293" s="96" t="s">
        <v>1533</v>
      </c>
      <c r="C293" s="96" t="s">
        <v>1532</v>
      </c>
      <c r="D293" s="96" t="s">
        <v>1534</v>
      </c>
      <c r="E293" s="96" t="s">
        <v>1535</v>
      </c>
      <c r="G293" s="96" t="str">
        <f t="shared" si="4"/>
        <v>4</v>
      </c>
    </row>
    <row r="294" spans="1:7" ht="12.75" customHeight="1" x14ac:dyDescent="0.2">
      <c r="A294" s="96" t="s">
        <v>1532</v>
      </c>
      <c r="B294" s="96" t="s">
        <v>1533</v>
      </c>
      <c r="C294" s="96" t="s">
        <v>1532</v>
      </c>
      <c r="D294" s="96" t="s">
        <v>1534</v>
      </c>
      <c r="E294" s="96" t="s">
        <v>1535</v>
      </c>
      <c r="G294" s="96" t="str">
        <f t="shared" si="4"/>
        <v>4</v>
      </c>
    </row>
    <row r="295" spans="1:7" ht="12.75" customHeight="1" x14ac:dyDescent="0.2">
      <c r="A295" s="96" t="s">
        <v>1536</v>
      </c>
      <c r="B295" s="96" t="s">
        <v>1537</v>
      </c>
      <c r="C295" s="96" t="s">
        <v>1536</v>
      </c>
      <c r="D295" s="96" t="s">
        <v>1391</v>
      </c>
      <c r="E295" s="101" t="s">
        <v>767</v>
      </c>
      <c r="G295" s="96" t="str">
        <f t="shared" si="4"/>
        <v>4</v>
      </c>
    </row>
    <row r="296" spans="1:7" ht="12.75" customHeight="1" x14ac:dyDescent="0.2">
      <c r="A296" s="96" t="s">
        <v>1538</v>
      </c>
      <c r="B296" s="96" t="s">
        <v>1089</v>
      </c>
      <c r="C296" s="96" t="s">
        <v>1538</v>
      </c>
      <c r="D296" s="96" t="s">
        <v>2076</v>
      </c>
      <c r="E296" s="96">
        <v>0</v>
      </c>
      <c r="G296" s="96" t="str">
        <f t="shared" si="4"/>
        <v>5</v>
      </c>
    </row>
    <row r="297" spans="1:7" ht="12.75" customHeight="1" x14ac:dyDescent="0.2">
      <c r="A297" s="96" t="s">
        <v>1540</v>
      </c>
      <c r="B297" s="96" t="s">
        <v>1541</v>
      </c>
      <c r="C297" s="96" t="s">
        <v>1540</v>
      </c>
      <c r="D297" s="96" t="s">
        <v>1539</v>
      </c>
      <c r="E297" s="96">
        <v>0</v>
      </c>
      <c r="G297" s="96" t="str">
        <f t="shared" si="4"/>
        <v>5</v>
      </c>
    </row>
    <row r="298" spans="1:7" ht="12.75" customHeight="1" x14ac:dyDescent="0.2">
      <c r="A298" s="96" t="s">
        <v>1542</v>
      </c>
      <c r="B298" s="96" t="s">
        <v>1543</v>
      </c>
      <c r="C298" s="96" t="s">
        <v>1542</v>
      </c>
      <c r="D298" s="96" t="s">
        <v>1539</v>
      </c>
      <c r="E298" s="96">
        <v>0</v>
      </c>
      <c r="G298" s="96" t="str">
        <f t="shared" si="4"/>
        <v>5</v>
      </c>
    </row>
    <row r="299" spans="1:7" ht="12.75" customHeight="1" x14ac:dyDescent="0.2">
      <c r="A299" s="96" t="s">
        <v>1544</v>
      </c>
      <c r="B299" s="96" t="s">
        <v>1545</v>
      </c>
      <c r="C299" s="96" t="s">
        <v>1544</v>
      </c>
      <c r="D299" s="96" t="s">
        <v>1539</v>
      </c>
      <c r="E299" s="96">
        <v>0</v>
      </c>
      <c r="G299" s="96" t="str">
        <f t="shared" si="4"/>
        <v>5</v>
      </c>
    </row>
    <row r="300" spans="1:7" ht="12.75" customHeight="1" x14ac:dyDescent="0.2">
      <c r="A300" s="96" t="s">
        <v>1546</v>
      </c>
      <c r="B300" s="96" t="s">
        <v>1547</v>
      </c>
      <c r="C300" s="96" t="s">
        <v>1546</v>
      </c>
      <c r="D300" s="96" t="s">
        <v>1539</v>
      </c>
      <c r="E300" s="96">
        <v>0</v>
      </c>
      <c r="G300" s="96" t="str">
        <f t="shared" si="4"/>
        <v>5</v>
      </c>
    </row>
    <row r="301" spans="1:7" ht="12.75" customHeight="1" x14ac:dyDescent="0.2">
      <c r="A301" s="96" t="s">
        <v>1548</v>
      </c>
      <c r="B301" s="96" t="s">
        <v>1549</v>
      </c>
      <c r="C301" s="96" t="s">
        <v>1546</v>
      </c>
      <c r="D301" s="96" t="s">
        <v>1539</v>
      </c>
      <c r="E301" s="96">
        <v>0</v>
      </c>
      <c r="G301" s="96" t="str">
        <f t="shared" si="4"/>
        <v>5</v>
      </c>
    </row>
    <row r="302" spans="1:7" x14ac:dyDescent="0.2">
      <c r="A302" s="96" t="s">
        <v>1550</v>
      </c>
      <c r="B302" s="96" t="s">
        <v>1551</v>
      </c>
      <c r="C302" s="96" t="s">
        <v>1546</v>
      </c>
      <c r="D302" s="96" t="s">
        <v>1539</v>
      </c>
      <c r="E302" s="96">
        <v>0</v>
      </c>
      <c r="G302" s="96" t="str">
        <f t="shared" si="4"/>
        <v>5</v>
      </c>
    </row>
    <row r="303" spans="1:7" x14ac:dyDescent="0.2">
      <c r="A303" s="96" t="s">
        <v>1552</v>
      </c>
      <c r="B303" s="96" t="s">
        <v>1553</v>
      </c>
      <c r="C303" s="96" t="s">
        <v>1554</v>
      </c>
      <c r="D303" s="96" t="s">
        <v>1007</v>
      </c>
      <c r="E303" s="96" t="s">
        <v>809</v>
      </c>
      <c r="F303" s="96" t="s">
        <v>805</v>
      </c>
      <c r="G303" s="96" t="str">
        <f t="shared" si="4"/>
        <v>5</v>
      </c>
    </row>
    <row r="304" spans="1:7" x14ac:dyDescent="0.2">
      <c r="A304" s="96" t="s">
        <v>1555</v>
      </c>
      <c r="B304" s="96" t="s">
        <v>1556</v>
      </c>
      <c r="C304" s="96" t="s">
        <v>1554</v>
      </c>
      <c r="D304" s="96" t="s">
        <v>1007</v>
      </c>
      <c r="E304" s="101" t="s">
        <v>805</v>
      </c>
      <c r="F304" s="96" t="s">
        <v>805</v>
      </c>
      <c r="G304" s="96" t="str">
        <f t="shared" si="4"/>
        <v>5</v>
      </c>
    </row>
    <row r="305" spans="1:7" x14ac:dyDescent="0.2">
      <c r="A305" s="96" t="s">
        <v>1557</v>
      </c>
      <c r="B305" s="96" t="s">
        <v>1558</v>
      </c>
      <c r="C305" s="96" t="s">
        <v>1559</v>
      </c>
      <c r="D305" s="96" t="s">
        <v>1539</v>
      </c>
      <c r="E305" s="96">
        <v>0</v>
      </c>
      <c r="G305" s="96" t="str">
        <f t="shared" si="4"/>
        <v>5</v>
      </c>
    </row>
    <row r="306" spans="1:7" x14ac:dyDescent="0.2">
      <c r="A306" s="96" t="s">
        <v>1560</v>
      </c>
      <c r="B306" s="96" t="s">
        <v>1561</v>
      </c>
      <c r="C306" s="96" t="s">
        <v>1559</v>
      </c>
      <c r="D306" s="96" t="s">
        <v>1539</v>
      </c>
      <c r="E306" s="96">
        <v>0</v>
      </c>
      <c r="G306" s="96" t="str">
        <f t="shared" si="4"/>
        <v>5</v>
      </c>
    </row>
    <row r="307" spans="1:7" x14ac:dyDescent="0.2">
      <c r="A307" s="96" t="s">
        <v>1562</v>
      </c>
      <c r="B307" s="96" t="s">
        <v>1563</v>
      </c>
      <c r="C307" s="96" t="s">
        <v>1559</v>
      </c>
      <c r="D307" s="96" t="s">
        <v>2077</v>
      </c>
      <c r="E307" s="101" t="s">
        <v>787</v>
      </c>
      <c r="G307" s="96" t="str">
        <f t="shared" si="4"/>
        <v>5</v>
      </c>
    </row>
    <row r="308" spans="1:7" x14ac:dyDescent="0.2">
      <c r="A308" s="96" t="s">
        <v>1564</v>
      </c>
      <c r="B308" s="96" t="s">
        <v>1565</v>
      </c>
      <c r="C308" s="96" t="s">
        <v>1566</v>
      </c>
      <c r="D308" s="96" t="s">
        <v>2077</v>
      </c>
      <c r="E308" s="96" t="s">
        <v>783</v>
      </c>
      <c r="G308" s="96" t="str">
        <f t="shared" si="4"/>
        <v>5</v>
      </c>
    </row>
    <row r="309" spans="1:7" x14ac:dyDescent="0.2">
      <c r="A309" s="96" t="s">
        <v>1567</v>
      </c>
      <c r="B309" s="96" t="s">
        <v>1568</v>
      </c>
      <c r="C309" s="96" t="s">
        <v>1566</v>
      </c>
      <c r="D309" s="96" t="s">
        <v>2077</v>
      </c>
      <c r="E309" s="96" t="s">
        <v>784</v>
      </c>
      <c r="G309" s="96" t="str">
        <f t="shared" si="4"/>
        <v>5</v>
      </c>
    </row>
    <row r="310" spans="1:7" ht="19.95" customHeight="1" x14ac:dyDescent="0.2">
      <c r="A310" s="96" t="s">
        <v>1569</v>
      </c>
      <c r="B310" s="96" t="s">
        <v>1570</v>
      </c>
      <c r="C310" s="96" t="s">
        <v>1566</v>
      </c>
      <c r="D310" s="96" t="s">
        <v>2077</v>
      </c>
      <c r="E310" s="101" t="s">
        <v>788</v>
      </c>
      <c r="G310" s="96" t="str">
        <f t="shared" si="4"/>
        <v>5</v>
      </c>
    </row>
    <row r="311" spans="1:7" x14ac:dyDescent="0.2">
      <c r="A311" s="96" t="s">
        <v>1571</v>
      </c>
      <c r="B311" s="96" t="s">
        <v>1572</v>
      </c>
      <c r="C311" s="96" t="s">
        <v>1573</v>
      </c>
      <c r="D311" s="96" t="s">
        <v>1391</v>
      </c>
      <c r="E311" s="96" t="s">
        <v>766</v>
      </c>
      <c r="F311" s="96" t="s">
        <v>766</v>
      </c>
      <c r="G311" s="96" t="str">
        <f t="shared" si="4"/>
        <v>5</v>
      </c>
    </row>
    <row r="312" spans="1:7" x14ac:dyDescent="0.2">
      <c r="A312" s="96" t="s">
        <v>1574</v>
      </c>
      <c r="B312" s="96" t="s">
        <v>1575</v>
      </c>
      <c r="C312" s="96" t="s">
        <v>1573</v>
      </c>
      <c r="D312" s="96" t="s">
        <v>1007</v>
      </c>
      <c r="E312" s="101" t="s">
        <v>805</v>
      </c>
      <c r="F312" s="96" t="s">
        <v>805</v>
      </c>
      <c r="G312" s="96" t="str">
        <f t="shared" si="4"/>
        <v>5</v>
      </c>
    </row>
    <row r="313" spans="1:7" x14ac:dyDescent="0.2">
      <c r="A313" s="96" t="s">
        <v>1576</v>
      </c>
      <c r="B313" s="96" t="s">
        <v>1577</v>
      </c>
      <c r="C313" s="96" t="s">
        <v>1578</v>
      </c>
      <c r="D313" s="96" t="s">
        <v>963</v>
      </c>
      <c r="E313" s="96" t="s">
        <v>1001</v>
      </c>
      <c r="G313" s="96" t="str">
        <f t="shared" si="4"/>
        <v>5</v>
      </c>
    </row>
    <row r="314" spans="1:7" x14ac:dyDescent="0.2">
      <c r="A314" s="96" t="s">
        <v>1579</v>
      </c>
      <c r="B314" s="96" t="s">
        <v>1580</v>
      </c>
      <c r="C314" s="96" t="s">
        <v>1578</v>
      </c>
      <c r="D314" s="96" t="s">
        <v>963</v>
      </c>
      <c r="E314" s="96" t="s">
        <v>1001</v>
      </c>
      <c r="G314" s="96" t="str">
        <f t="shared" si="4"/>
        <v>5</v>
      </c>
    </row>
    <row r="315" spans="1:7" x14ac:dyDescent="0.2">
      <c r="A315" s="96" t="s">
        <v>1581</v>
      </c>
      <c r="B315" s="96" t="s">
        <v>1582</v>
      </c>
      <c r="C315" s="96" t="s">
        <v>1578</v>
      </c>
      <c r="D315" s="96" t="s">
        <v>963</v>
      </c>
      <c r="E315" s="96" t="s">
        <v>1001</v>
      </c>
      <c r="G315" s="96" t="str">
        <f t="shared" si="4"/>
        <v>5</v>
      </c>
    </row>
    <row r="316" spans="1:7" x14ac:dyDescent="0.2">
      <c r="A316" s="96" t="s">
        <v>1583</v>
      </c>
      <c r="B316" s="96" t="s">
        <v>983</v>
      </c>
      <c r="C316" s="96" t="s">
        <v>1578</v>
      </c>
      <c r="D316" s="96" t="s">
        <v>1007</v>
      </c>
      <c r="E316" s="101" t="s">
        <v>805</v>
      </c>
      <c r="F316" s="96" t="s">
        <v>805</v>
      </c>
      <c r="G316" s="96" t="str">
        <f t="shared" si="4"/>
        <v>5</v>
      </c>
    </row>
    <row r="317" spans="1:7" x14ac:dyDescent="0.2">
      <c r="A317" s="96" t="s">
        <v>1584</v>
      </c>
      <c r="B317" s="96" t="s">
        <v>1585</v>
      </c>
      <c r="C317" s="96" t="s">
        <v>1578</v>
      </c>
      <c r="D317" s="96" t="s">
        <v>1007</v>
      </c>
      <c r="E317" s="101" t="s">
        <v>805</v>
      </c>
      <c r="F317" s="96" t="s">
        <v>805</v>
      </c>
      <c r="G317" s="96" t="str">
        <f t="shared" si="4"/>
        <v>5</v>
      </c>
    </row>
    <row r="318" spans="1:7" x14ac:dyDescent="0.2">
      <c r="A318" s="96" t="s">
        <v>1586</v>
      </c>
      <c r="B318" s="96" t="s">
        <v>1587</v>
      </c>
      <c r="C318" s="96" t="s">
        <v>1578</v>
      </c>
      <c r="D318" s="96" t="s">
        <v>1007</v>
      </c>
      <c r="E318" s="101" t="s">
        <v>805</v>
      </c>
      <c r="F318" s="96" t="s">
        <v>805</v>
      </c>
      <c r="G318" s="96" t="str">
        <f t="shared" si="4"/>
        <v>5</v>
      </c>
    </row>
    <row r="319" spans="1:7" x14ac:dyDescent="0.2">
      <c r="A319" s="96" t="s">
        <v>1588</v>
      </c>
      <c r="B319" s="96" t="s">
        <v>985</v>
      </c>
      <c r="C319" s="96" t="s">
        <v>1578</v>
      </c>
      <c r="D319" s="96" t="s">
        <v>1007</v>
      </c>
      <c r="E319" s="101" t="s">
        <v>805</v>
      </c>
      <c r="F319" s="96" t="s">
        <v>805</v>
      </c>
      <c r="G319" s="96" t="str">
        <f t="shared" si="4"/>
        <v>5</v>
      </c>
    </row>
    <row r="320" spans="1:7" x14ac:dyDescent="0.2">
      <c r="A320" s="96" t="s">
        <v>1589</v>
      </c>
      <c r="B320" s="96" t="s">
        <v>1590</v>
      </c>
      <c r="C320" s="96" t="s">
        <v>1578</v>
      </c>
      <c r="D320" s="96" t="s">
        <v>1007</v>
      </c>
      <c r="E320" s="101" t="s">
        <v>805</v>
      </c>
      <c r="F320" s="96" t="s">
        <v>805</v>
      </c>
      <c r="G320" s="96" t="str">
        <f t="shared" si="4"/>
        <v>5</v>
      </c>
    </row>
    <row r="321" spans="1:8" x14ac:dyDescent="0.2">
      <c r="A321" s="96" t="s">
        <v>1591</v>
      </c>
      <c r="B321" s="96" t="s">
        <v>1592</v>
      </c>
      <c r="C321" s="96" t="s">
        <v>1593</v>
      </c>
      <c r="D321" s="96" t="s">
        <v>2077</v>
      </c>
      <c r="E321" s="96" t="s">
        <v>785</v>
      </c>
      <c r="G321" s="96" t="str">
        <f t="shared" si="4"/>
        <v>5</v>
      </c>
    </row>
    <row r="322" spans="1:8" x14ac:dyDescent="0.2">
      <c r="A322" s="96" t="s">
        <v>1594</v>
      </c>
      <c r="B322" s="96" t="s">
        <v>1595</v>
      </c>
      <c r="C322" s="96" t="s">
        <v>1593</v>
      </c>
      <c r="D322" s="96" t="s">
        <v>2077</v>
      </c>
      <c r="E322" s="96" t="s">
        <v>785</v>
      </c>
      <c r="G322" s="96" t="str">
        <f t="shared" ref="G322:G339" si="5">LEFT(A322)</f>
        <v>5</v>
      </c>
    </row>
    <row r="323" spans="1:8" ht="19.95" customHeight="1" x14ac:dyDescent="0.2">
      <c r="A323" s="96" t="s">
        <v>1596</v>
      </c>
      <c r="B323" s="96" t="s">
        <v>1597</v>
      </c>
      <c r="C323" s="96" t="s">
        <v>1598</v>
      </c>
      <c r="D323" s="96" t="s">
        <v>2077</v>
      </c>
      <c r="E323" s="101" t="s">
        <v>789</v>
      </c>
      <c r="G323" s="96" t="str">
        <f t="shared" si="5"/>
        <v>5</v>
      </c>
    </row>
    <row r="324" spans="1:8" ht="19.95" customHeight="1" x14ac:dyDescent="0.2">
      <c r="A324" s="96" t="s">
        <v>1599</v>
      </c>
      <c r="B324" s="96" t="s">
        <v>1600</v>
      </c>
      <c r="C324" s="96" t="s">
        <v>1598</v>
      </c>
      <c r="D324" s="96" t="s">
        <v>2077</v>
      </c>
      <c r="E324" s="101" t="s">
        <v>789</v>
      </c>
      <c r="G324" s="96" t="str">
        <f t="shared" si="5"/>
        <v>5</v>
      </c>
    </row>
    <row r="325" spans="1:8" ht="19.95" customHeight="1" x14ac:dyDescent="0.2">
      <c r="A325" s="96" t="s">
        <v>1601</v>
      </c>
      <c r="B325" s="96" t="s">
        <v>1602</v>
      </c>
      <c r="C325" s="96" t="s">
        <v>1598</v>
      </c>
      <c r="D325" s="96" t="s">
        <v>2077</v>
      </c>
      <c r="E325" s="101" t="s">
        <v>789</v>
      </c>
      <c r="G325" s="96" t="str">
        <f t="shared" si="5"/>
        <v>5</v>
      </c>
    </row>
    <row r="326" spans="1:8" ht="19.95" customHeight="1" x14ac:dyDescent="0.2">
      <c r="A326" s="96" t="s">
        <v>1603</v>
      </c>
      <c r="B326" s="96" t="s">
        <v>1604</v>
      </c>
      <c r="C326" s="96" t="s">
        <v>1598</v>
      </c>
      <c r="D326" s="96" t="s">
        <v>2077</v>
      </c>
      <c r="E326" s="101" t="s">
        <v>789</v>
      </c>
      <c r="G326" s="96" t="str">
        <f t="shared" si="5"/>
        <v>5</v>
      </c>
    </row>
    <row r="327" spans="1:8" ht="19.95" customHeight="1" x14ac:dyDescent="0.2">
      <c r="A327" s="96" t="s">
        <v>1605</v>
      </c>
      <c r="B327" s="96" t="s">
        <v>1606</v>
      </c>
      <c r="C327" s="96" t="s">
        <v>1607</v>
      </c>
      <c r="D327" s="96" t="s">
        <v>2077</v>
      </c>
      <c r="E327" s="101" t="s">
        <v>789</v>
      </c>
      <c r="G327" s="96" t="str">
        <f t="shared" si="5"/>
        <v>5</v>
      </c>
    </row>
    <row r="328" spans="1:8" ht="19.95" customHeight="1" x14ac:dyDescent="0.2">
      <c r="A328" s="96" t="s">
        <v>1608</v>
      </c>
      <c r="B328" s="96" t="s">
        <v>1609</v>
      </c>
      <c r="C328" s="96" t="s">
        <v>1607</v>
      </c>
      <c r="D328" s="96" t="s">
        <v>2077</v>
      </c>
      <c r="E328" s="101" t="s">
        <v>789</v>
      </c>
      <c r="G328" s="96" t="str">
        <f t="shared" si="5"/>
        <v>5</v>
      </c>
    </row>
    <row r="329" spans="1:8" ht="19.95" customHeight="1" x14ac:dyDescent="0.2">
      <c r="A329" s="96" t="s">
        <v>1610</v>
      </c>
      <c r="B329" s="96" t="s">
        <v>1609</v>
      </c>
      <c r="C329" s="96" t="s">
        <v>1607</v>
      </c>
      <c r="D329" s="96" t="s">
        <v>2077</v>
      </c>
      <c r="E329" s="101" t="s">
        <v>789</v>
      </c>
      <c r="G329" s="96" t="str">
        <f t="shared" si="5"/>
        <v>5</v>
      </c>
    </row>
    <row r="330" spans="1:8" ht="19.95" customHeight="1" x14ac:dyDescent="0.2">
      <c r="A330" s="96" t="s">
        <v>1611</v>
      </c>
      <c r="B330" s="96" t="s">
        <v>1612</v>
      </c>
      <c r="C330" s="96" t="s">
        <v>1611</v>
      </c>
      <c r="D330" s="96" t="s">
        <v>2077</v>
      </c>
      <c r="E330" s="101" t="s">
        <v>789</v>
      </c>
      <c r="G330" s="96" t="str">
        <f t="shared" si="5"/>
        <v>5</v>
      </c>
    </row>
    <row r="331" spans="1:8" ht="19.95" customHeight="1" x14ac:dyDescent="0.2">
      <c r="A331" s="96" t="s">
        <v>1613</v>
      </c>
      <c r="B331" s="96" t="s">
        <v>1614</v>
      </c>
      <c r="C331" s="96" t="s">
        <v>1613</v>
      </c>
      <c r="D331" s="96" t="s">
        <v>2077</v>
      </c>
      <c r="E331" s="101" t="s">
        <v>789</v>
      </c>
      <c r="G331" s="96" t="str">
        <f t="shared" si="5"/>
        <v>5</v>
      </c>
      <c r="H331" s="96" t="s">
        <v>2359</v>
      </c>
    </row>
    <row r="332" spans="1:8" x14ac:dyDescent="0.2">
      <c r="A332" s="96" t="s">
        <v>1615</v>
      </c>
      <c r="B332" s="96" t="s">
        <v>1208</v>
      </c>
      <c r="C332" s="96" t="s">
        <v>1615</v>
      </c>
      <c r="D332" s="96" t="s">
        <v>2076</v>
      </c>
      <c r="E332" s="96">
        <v>0</v>
      </c>
      <c r="G332" s="96" t="str">
        <f t="shared" si="5"/>
        <v>5</v>
      </c>
    </row>
    <row r="333" spans="1:8" x14ac:dyDescent="0.2">
      <c r="A333" s="96" t="s">
        <v>1616</v>
      </c>
      <c r="B333" s="96" t="s">
        <v>1617</v>
      </c>
      <c r="C333" s="96" t="s">
        <v>1616</v>
      </c>
      <c r="D333" s="96" t="s">
        <v>1539</v>
      </c>
      <c r="E333" s="96">
        <v>0</v>
      </c>
      <c r="G333" s="96" t="str">
        <f t="shared" si="5"/>
        <v>5</v>
      </c>
    </row>
    <row r="334" spans="1:8" x14ac:dyDescent="0.2">
      <c r="A334" s="96" t="s">
        <v>1618</v>
      </c>
      <c r="B334" s="96" t="s">
        <v>1619</v>
      </c>
      <c r="C334" s="96" t="s">
        <v>1618</v>
      </c>
      <c r="D334" s="96" t="s">
        <v>1539</v>
      </c>
      <c r="E334" s="96">
        <v>0</v>
      </c>
      <c r="G334" s="96" t="str">
        <f t="shared" si="5"/>
        <v>5</v>
      </c>
    </row>
    <row r="335" spans="1:8" x14ac:dyDescent="0.2">
      <c r="A335" s="96" t="s">
        <v>1620</v>
      </c>
      <c r="B335" s="96" t="s">
        <v>1621</v>
      </c>
      <c r="C335" s="96" t="s">
        <v>1620</v>
      </c>
      <c r="D335" s="96" t="s">
        <v>1539</v>
      </c>
      <c r="E335" s="96">
        <v>0</v>
      </c>
      <c r="G335" s="96" t="str">
        <f t="shared" si="5"/>
        <v>5</v>
      </c>
    </row>
    <row r="336" spans="1:8" x14ac:dyDescent="0.2">
      <c r="A336" s="96" t="s">
        <v>1622</v>
      </c>
      <c r="C336" s="96" t="s">
        <v>913</v>
      </c>
      <c r="D336" s="96" t="s">
        <v>901</v>
      </c>
      <c r="E336" s="96">
        <v>0</v>
      </c>
      <c r="G336" s="96" t="str">
        <f t="shared" si="5"/>
        <v>1</v>
      </c>
    </row>
    <row r="337" spans="1:7" x14ac:dyDescent="0.2">
      <c r="A337" s="96" t="s">
        <v>913</v>
      </c>
      <c r="C337" s="96" t="s">
        <v>913</v>
      </c>
      <c r="D337" s="96" t="s">
        <v>901</v>
      </c>
      <c r="E337" s="96">
        <v>0</v>
      </c>
      <c r="G337" s="96" t="str">
        <f t="shared" si="5"/>
        <v>1</v>
      </c>
    </row>
    <row r="338" spans="1:7" x14ac:dyDescent="0.2">
      <c r="A338" s="96" t="s">
        <v>1623</v>
      </c>
      <c r="C338" s="96" t="s">
        <v>913</v>
      </c>
      <c r="D338" s="96" t="s">
        <v>901</v>
      </c>
      <c r="E338" s="96">
        <v>0</v>
      </c>
      <c r="G338" s="96" t="str">
        <f t="shared" si="5"/>
        <v>1</v>
      </c>
    </row>
    <row r="339" spans="1:7" x14ac:dyDescent="0.2">
      <c r="A339" s="96" t="s">
        <v>1624</v>
      </c>
      <c r="C339" s="96" t="s">
        <v>913</v>
      </c>
      <c r="D339" s="96" t="s">
        <v>901</v>
      </c>
      <c r="E339" s="96">
        <v>0</v>
      </c>
      <c r="G339" s="96" t="str">
        <f t="shared" si="5"/>
        <v>1</v>
      </c>
    </row>
    <row r="341" spans="1:7" x14ac:dyDescent="0.2">
      <c r="A341" s="105" t="s">
        <v>1625</v>
      </c>
      <c r="B341" s="96" t="s">
        <v>1463</v>
      </c>
    </row>
    <row r="342" spans="1:7" x14ac:dyDescent="0.2">
      <c r="A342" s="105" t="s">
        <v>1626</v>
      </c>
      <c r="B342" s="96" t="s">
        <v>1465</v>
      </c>
    </row>
    <row r="343" spans="1:7" x14ac:dyDescent="0.2">
      <c r="A343" s="105" t="s">
        <v>1627</v>
      </c>
      <c r="B343" s="96" t="s">
        <v>1467</v>
      </c>
    </row>
    <row r="344" spans="1:7" x14ac:dyDescent="0.2">
      <c r="A344" s="105" t="s">
        <v>1628</v>
      </c>
      <c r="B344" s="96" t="s">
        <v>1470</v>
      </c>
    </row>
    <row r="345" spans="1:7" x14ac:dyDescent="0.2">
      <c r="A345" s="105" t="s">
        <v>1629</v>
      </c>
      <c r="B345" s="96" t="s">
        <v>1533</v>
      </c>
    </row>
    <row r="346" spans="1:7" x14ac:dyDescent="0.2">
      <c r="A346" s="105" t="s">
        <v>1630</v>
      </c>
      <c r="B346" s="96" t="s">
        <v>1402</v>
      </c>
    </row>
    <row r="347" spans="1:7" x14ac:dyDescent="0.2">
      <c r="A347" s="105" t="s">
        <v>1631</v>
      </c>
      <c r="B347" s="96" t="s">
        <v>1405</v>
      </c>
    </row>
    <row r="348" spans="1:7" x14ac:dyDescent="0.2">
      <c r="A348" s="105" t="s">
        <v>1632</v>
      </c>
      <c r="B348" s="96" t="s">
        <v>1407</v>
      </c>
    </row>
    <row r="349" spans="1:7" x14ac:dyDescent="0.2">
      <c r="A349" s="105" t="s">
        <v>1633</v>
      </c>
      <c r="B349" s="96" t="s">
        <v>1409</v>
      </c>
    </row>
    <row r="350" spans="1:7" x14ac:dyDescent="0.2">
      <c r="A350" s="105" t="s">
        <v>1634</v>
      </c>
      <c r="B350" s="96" t="s">
        <v>1415</v>
      </c>
    </row>
    <row r="351" spans="1:7" x14ac:dyDescent="0.2">
      <c r="A351" s="105" t="s">
        <v>1635</v>
      </c>
      <c r="B351" s="96" t="s">
        <v>1417</v>
      </c>
    </row>
    <row r="352" spans="1:7" x14ac:dyDescent="0.2">
      <c r="A352" s="105" t="s">
        <v>1636</v>
      </c>
      <c r="B352" s="96" t="s">
        <v>1424</v>
      </c>
    </row>
    <row r="353" spans="1:2" x14ac:dyDescent="0.2">
      <c r="A353" s="105" t="s">
        <v>1637</v>
      </c>
      <c r="B353" s="96" t="s">
        <v>1427</v>
      </c>
    </row>
    <row r="354" spans="1:2" x14ac:dyDescent="0.2">
      <c r="A354" s="105" t="s">
        <v>1638</v>
      </c>
      <c r="B354" s="96" t="s">
        <v>1429</v>
      </c>
    </row>
    <row r="355" spans="1:2" x14ac:dyDescent="0.2">
      <c r="A355" s="105" t="s">
        <v>1639</v>
      </c>
      <c r="B355" s="96" t="s">
        <v>1441</v>
      </c>
    </row>
    <row r="356" spans="1:2" x14ac:dyDescent="0.2">
      <c r="A356" s="105" t="s">
        <v>1640</v>
      </c>
      <c r="B356" s="96" t="s">
        <v>1451</v>
      </c>
    </row>
    <row r="357" spans="1:2" x14ac:dyDescent="0.2">
      <c r="A357" s="105" t="s">
        <v>1641</v>
      </c>
      <c r="B357" s="96" t="s">
        <v>1453</v>
      </c>
    </row>
    <row r="358" spans="1:2" x14ac:dyDescent="0.2">
      <c r="A358" s="105" t="s">
        <v>1642</v>
      </c>
      <c r="B358" s="96" t="s">
        <v>1503</v>
      </c>
    </row>
    <row r="359" spans="1:2" x14ac:dyDescent="0.2">
      <c r="A359" s="105" t="s">
        <v>1643</v>
      </c>
      <c r="B359" s="96" t="s">
        <v>1518</v>
      </c>
    </row>
    <row r="360" spans="1:2" x14ac:dyDescent="0.2">
      <c r="A360" s="105" t="s">
        <v>1644</v>
      </c>
      <c r="B360" s="96" t="s">
        <v>1520</v>
      </c>
    </row>
    <row r="361" spans="1:2" x14ac:dyDescent="0.2">
      <c r="A361" s="105" t="s">
        <v>1645</v>
      </c>
      <c r="B361" s="96" t="s">
        <v>1477</v>
      </c>
    </row>
    <row r="362" spans="1:2" x14ac:dyDescent="0.2">
      <c r="A362" s="105" t="s">
        <v>1646</v>
      </c>
      <c r="B362" s="96" t="s">
        <v>1533</v>
      </c>
    </row>
    <row r="363" spans="1:2" x14ac:dyDescent="0.2">
      <c r="A363" s="105" t="s">
        <v>1647</v>
      </c>
      <c r="B363" s="96" t="s">
        <v>1549</v>
      </c>
    </row>
    <row r="364" spans="1:2" x14ac:dyDescent="0.2">
      <c r="A364" s="105" t="s">
        <v>1648</v>
      </c>
      <c r="B364" s="96" t="s">
        <v>1551</v>
      </c>
    </row>
    <row r="365" spans="1:2" x14ac:dyDescent="0.2">
      <c r="A365" s="105" t="s">
        <v>1649</v>
      </c>
      <c r="B365" s="96" t="s">
        <v>1650</v>
      </c>
    </row>
    <row r="366" spans="1:2" x14ac:dyDescent="0.2">
      <c r="A366" s="105">
        <v>1033</v>
      </c>
      <c r="B366" s="96" t="s">
        <v>1651</v>
      </c>
    </row>
    <row r="367" spans="1:2" x14ac:dyDescent="0.2">
      <c r="A367" s="105">
        <v>1038</v>
      </c>
      <c r="B367" s="96" t="s">
        <v>1652</v>
      </c>
    </row>
    <row r="368" spans="1:2" x14ac:dyDescent="0.2">
      <c r="A368" s="105">
        <v>107</v>
      </c>
      <c r="B368" s="96" t="s">
        <v>1653</v>
      </c>
    </row>
    <row r="369" spans="1:2" x14ac:dyDescent="0.2">
      <c r="A369" s="105">
        <v>1081</v>
      </c>
      <c r="B369" s="96" t="s">
        <v>1654</v>
      </c>
    </row>
    <row r="370" spans="1:2" x14ac:dyDescent="0.2">
      <c r="A370" s="105">
        <v>1082</v>
      </c>
      <c r="B370" s="96" t="s">
        <v>1655</v>
      </c>
    </row>
  </sheetData>
  <autoFilter ref="A1:L339" xr:uid="{00000000-0001-0000-1000-000000000000}"/>
  <pageMargins left="0.24" right="0.31" top="0.75" bottom="0.75" header="0.3" footer="0.3"/>
  <pageSetup paperSize="9" scale="60"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0"/>
  <sheetViews>
    <sheetView showGridLines="0" zoomScaleNormal="100" zoomScaleSheetLayoutView="80" workbookViewId="0">
      <pane xSplit="2" ySplit="2" topLeftCell="C3" activePane="bottomRight" state="frozen"/>
      <selection sqref="A1:XFD1048576"/>
      <selection pane="topRight" sqref="A1:XFD1048576"/>
      <selection pane="bottomLeft" sqref="A1:XFD1048576"/>
      <selection pane="bottomRight" activeCell="D2" sqref="D2"/>
    </sheetView>
  </sheetViews>
  <sheetFormatPr defaultColWidth="11.7109375" defaultRowHeight="10.199999999999999" x14ac:dyDescent="0.2"/>
  <cols>
    <col min="1" max="1" width="8.85546875" style="105" customWidth="1"/>
    <col min="2" max="2" width="49.5703125" style="96" customWidth="1"/>
    <col min="3" max="3" width="11.7109375" style="96" customWidth="1"/>
    <col min="4" max="16384" width="11.7109375" style="96"/>
  </cols>
  <sheetData>
    <row r="2" spans="1:6" s="95" customFormat="1" ht="66.75" customHeight="1" x14ac:dyDescent="0.2">
      <c r="A2" s="93" t="s">
        <v>861</v>
      </c>
      <c r="B2" s="94" t="s">
        <v>23</v>
      </c>
      <c r="C2" s="95" t="s">
        <v>1656</v>
      </c>
      <c r="D2" s="95" t="s">
        <v>1657</v>
      </c>
      <c r="F2" s="95" t="s">
        <v>864</v>
      </c>
    </row>
    <row r="3" spans="1:6" ht="12.75" customHeight="1" x14ac:dyDescent="0.2">
      <c r="A3" s="96" t="s">
        <v>1658</v>
      </c>
      <c r="B3" s="96" t="s">
        <v>1659</v>
      </c>
      <c r="C3" s="96" t="s">
        <v>1658</v>
      </c>
      <c r="D3" s="96" t="s">
        <v>1660</v>
      </c>
    </row>
    <row r="4" spans="1:6" ht="12.75" customHeight="1" x14ac:dyDescent="0.2">
      <c r="A4" s="96" t="s">
        <v>1661</v>
      </c>
      <c r="B4" s="96" t="s">
        <v>1662</v>
      </c>
      <c r="C4" s="96" t="s">
        <v>1663</v>
      </c>
      <c r="D4" s="96" t="s">
        <v>1660</v>
      </c>
    </row>
    <row r="5" spans="1:6" ht="12.75" customHeight="1" x14ac:dyDescent="0.2">
      <c r="A5" s="96" t="s">
        <v>1664</v>
      </c>
      <c r="B5" s="96" t="s">
        <v>1665</v>
      </c>
      <c r="C5" s="96" t="s">
        <v>1663</v>
      </c>
      <c r="D5" s="96" t="s">
        <v>1660</v>
      </c>
    </row>
    <row r="6" spans="1:6" ht="12.75" customHeight="1" x14ac:dyDescent="0.2">
      <c r="A6" s="96" t="s">
        <v>1666</v>
      </c>
      <c r="B6" s="96" t="s">
        <v>1667</v>
      </c>
      <c r="C6" s="96" t="s">
        <v>1663</v>
      </c>
      <c r="D6" s="96" t="s">
        <v>1660</v>
      </c>
    </row>
    <row r="7" spans="1:6" ht="12.75" customHeight="1" x14ac:dyDescent="0.2">
      <c r="A7" s="96" t="s">
        <v>1668</v>
      </c>
      <c r="B7" s="96" t="s">
        <v>1669</v>
      </c>
      <c r="C7" s="96" t="s">
        <v>1663</v>
      </c>
      <c r="D7" s="96" t="s">
        <v>1660</v>
      </c>
    </row>
    <row r="8" spans="1:6" ht="12.75" customHeight="1" x14ac:dyDescent="0.2">
      <c r="A8" s="96" t="s">
        <v>1670</v>
      </c>
      <c r="B8" s="96" t="s">
        <v>1671</v>
      </c>
      <c r="C8" s="96" t="s">
        <v>1663</v>
      </c>
      <c r="D8" s="96" t="s">
        <v>1660</v>
      </c>
    </row>
    <row r="9" spans="1:6" ht="12.75" customHeight="1" x14ac:dyDescent="0.2">
      <c r="A9" s="96" t="s">
        <v>1672</v>
      </c>
      <c r="B9" s="96" t="s">
        <v>1673</v>
      </c>
      <c r="C9" s="96" t="s">
        <v>1663</v>
      </c>
      <c r="D9" s="96" t="s">
        <v>1660</v>
      </c>
    </row>
    <row r="10" spans="1:6" ht="12.75" customHeight="1" x14ac:dyDescent="0.2">
      <c r="A10" s="96" t="s">
        <v>1674</v>
      </c>
      <c r="B10" s="96" t="s">
        <v>1675</v>
      </c>
      <c r="C10" s="96" t="s">
        <v>1663</v>
      </c>
      <c r="D10" s="96" t="s">
        <v>1660</v>
      </c>
    </row>
    <row r="11" spans="1:6" ht="12.75" customHeight="1" x14ac:dyDescent="0.2">
      <c r="A11" s="96" t="s">
        <v>1676</v>
      </c>
      <c r="B11" s="96" t="s">
        <v>1677</v>
      </c>
      <c r="C11" s="96" t="s">
        <v>1676</v>
      </c>
      <c r="D11" s="96" t="s">
        <v>1678</v>
      </c>
    </row>
    <row r="12" spans="1:6" ht="12.75" customHeight="1" x14ac:dyDescent="0.2">
      <c r="A12" s="96" t="s">
        <v>1679</v>
      </c>
      <c r="B12" s="96" t="s">
        <v>1680</v>
      </c>
      <c r="C12" s="96" t="s">
        <v>1679</v>
      </c>
      <c r="D12" s="96" t="s">
        <v>1678</v>
      </c>
    </row>
    <row r="13" spans="1:6" ht="12.75" customHeight="1" x14ac:dyDescent="0.2">
      <c r="A13" s="96" t="s">
        <v>1681</v>
      </c>
      <c r="B13" s="96" t="s">
        <v>1682</v>
      </c>
      <c r="C13" s="96" t="s">
        <v>1681</v>
      </c>
      <c r="D13" s="96" t="s">
        <v>1683</v>
      </c>
    </row>
    <row r="14" spans="1:6" ht="12.75" customHeight="1" x14ac:dyDescent="0.2">
      <c r="A14" s="96" t="s">
        <v>1684</v>
      </c>
      <c r="B14" s="96" t="s">
        <v>1685</v>
      </c>
      <c r="C14" s="96" t="s">
        <v>1684</v>
      </c>
      <c r="D14" s="96" t="s">
        <v>1678</v>
      </c>
    </row>
    <row r="15" spans="1:6" ht="12.75" customHeight="1" x14ac:dyDescent="0.2">
      <c r="A15" s="96" t="s">
        <v>1686</v>
      </c>
      <c r="B15" s="96" t="s">
        <v>1687</v>
      </c>
      <c r="C15" s="96" t="s">
        <v>1686</v>
      </c>
      <c r="D15" s="96" t="s">
        <v>2085</v>
      </c>
    </row>
    <row r="16" spans="1:6" ht="12.75" customHeight="1" x14ac:dyDescent="0.2">
      <c r="A16" s="96" t="s">
        <v>1688</v>
      </c>
      <c r="B16" s="96" t="s">
        <v>1689</v>
      </c>
      <c r="C16" s="96" t="s">
        <v>1688</v>
      </c>
      <c r="D16" s="96" t="s">
        <v>1678</v>
      </c>
    </row>
    <row r="17" spans="1:6" ht="12.75" customHeight="1" x14ac:dyDescent="0.2">
      <c r="A17" s="96" t="s">
        <v>1690</v>
      </c>
      <c r="B17" s="96" t="s">
        <v>1691</v>
      </c>
      <c r="C17" s="96" t="s">
        <v>1690</v>
      </c>
      <c r="D17" s="96" t="s">
        <v>2086</v>
      </c>
    </row>
    <row r="18" spans="1:6" ht="12.75" customHeight="1" x14ac:dyDescent="0.2">
      <c r="A18" s="96" t="s">
        <v>1693</v>
      </c>
      <c r="B18" s="96" t="s">
        <v>1694</v>
      </c>
      <c r="C18" s="96" t="s">
        <v>1693</v>
      </c>
      <c r="D18" s="96" t="s">
        <v>1913</v>
      </c>
      <c r="F18" s="96" t="s">
        <v>848</v>
      </c>
    </row>
    <row r="19" spans="1:6" ht="12.75" customHeight="1" x14ac:dyDescent="0.2">
      <c r="A19" s="96" t="s">
        <v>1696</v>
      </c>
      <c r="B19" s="96" t="s">
        <v>1697</v>
      </c>
      <c r="C19" s="96" t="s">
        <v>1696</v>
      </c>
      <c r="D19" s="96" t="s">
        <v>1913</v>
      </c>
      <c r="F19" s="96" t="s">
        <v>842</v>
      </c>
    </row>
    <row r="20" spans="1:6" ht="12.75" customHeight="1" x14ac:dyDescent="0.2">
      <c r="A20" s="96" t="s">
        <v>1698</v>
      </c>
      <c r="B20" s="96" t="s">
        <v>1699</v>
      </c>
      <c r="C20" s="96" t="s">
        <v>1698</v>
      </c>
      <c r="D20" s="96" t="s">
        <v>1913</v>
      </c>
      <c r="F20" s="96" t="s">
        <v>844</v>
      </c>
    </row>
    <row r="21" spans="1:6" ht="12.75" customHeight="1" x14ac:dyDescent="0.2">
      <c r="A21" s="96" t="s">
        <v>1700</v>
      </c>
      <c r="B21" s="96" t="s">
        <v>1701</v>
      </c>
      <c r="C21" s="96" t="s">
        <v>1700</v>
      </c>
      <c r="D21" s="96" t="s">
        <v>1913</v>
      </c>
    </row>
    <row r="22" spans="1:6" ht="12.75" customHeight="1" x14ac:dyDescent="0.2">
      <c r="A22" s="96" t="s">
        <v>1702</v>
      </c>
      <c r="B22" s="96" t="s">
        <v>1703</v>
      </c>
      <c r="C22" s="96" t="s">
        <v>1702</v>
      </c>
      <c r="D22" s="96" t="s">
        <v>1913</v>
      </c>
    </row>
    <row r="23" spans="1:6" ht="12.75" customHeight="1" x14ac:dyDescent="0.2">
      <c r="A23" s="96" t="s">
        <v>1704</v>
      </c>
      <c r="B23" s="96" t="s">
        <v>1705</v>
      </c>
      <c r="C23" s="96" t="s">
        <v>1704</v>
      </c>
      <c r="D23" s="96" t="s">
        <v>1913</v>
      </c>
    </row>
    <row r="24" spans="1:6" ht="12.75" customHeight="1" x14ac:dyDescent="0.2">
      <c r="A24" s="96" t="s">
        <v>1706</v>
      </c>
      <c r="B24" s="96" t="s">
        <v>1705</v>
      </c>
      <c r="C24" s="96" t="s">
        <v>1704</v>
      </c>
      <c r="D24" s="96" t="s">
        <v>1692</v>
      </c>
    </row>
    <row r="25" spans="1:6" ht="12.75" customHeight="1" x14ac:dyDescent="0.2">
      <c r="A25" s="96" t="s">
        <v>1707</v>
      </c>
      <c r="B25" s="96" t="s">
        <v>1708</v>
      </c>
      <c r="C25" s="96" t="s">
        <v>1707</v>
      </c>
      <c r="D25" s="96" t="s">
        <v>1913</v>
      </c>
      <c r="F25" s="96" t="s">
        <v>845</v>
      </c>
    </row>
    <row r="26" spans="1:6" ht="12.75" customHeight="1" x14ac:dyDescent="0.2">
      <c r="A26" s="96" t="s">
        <v>1709</v>
      </c>
      <c r="B26" s="96" t="s">
        <v>1710</v>
      </c>
      <c r="C26" s="96" t="s">
        <v>1709</v>
      </c>
      <c r="D26" s="96" t="s">
        <v>1913</v>
      </c>
      <c r="F26" s="96" t="s">
        <v>851</v>
      </c>
    </row>
    <row r="27" spans="1:6" ht="12.75" customHeight="1" x14ac:dyDescent="0.2">
      <c r="A27" s="96" t="s">
        <v>1711</v>
      </c>
      <c r="B27" s="96" t="s">
        <v>1712</v>
      </c>
      <c r="C27" s="96" t="s">
        <v>1711</v>
      </c>
      <c r="D27" s="96" t="s">
        <v>1913</v>
      </c>
      <c r="F27" s="96" t="s">
        <v>841</v>
      </c>
    </row>
    <row r="28" spans="1:6" ht="12.75" customHeight="1" x14ac:dyDescent="0.2">
      <c r="A28" s="96" t="s">
        <v>1713</v>
      </c>
      <c r="B28" s="96" t="s">
        <v>1714</v>
      </c>
      <c r="C28" s="96" t="s">
        <v>1713</v>
      </c>
      <c r="D28" s="96" t="s">
        <v>1913</v>
      </c>
      <c r="F28" s="96" t="s">
        <v>850</v>
      </c>
    </row>
    <row r="29" spans="1:6" ht="12.75" customHeight="1" x14ac:dyDescent="0.2">
      <c r="A29" s="96" t="s">
        <v>1715</v>
      </c>
      <c r="B29" s="96" t="s">
        <v>1716</v>
      </c>
      <c r="C29" s="96" t="s">
        <v>1715</v>
      </c>
      <c r="D29" s="96" t="s">
        <v>1913</v>
      </c>
      <c r="F29" s="101" t="s">
        <v>849</v>
      </c>
    </row>
    <row r="30" spans="1:6" ht="12.75" customHeight="1" x14ac:dyDescent="0.2">
      <c r="A30" s="96" t="s">
        <v>1717</v>
      </c>
      <c r="B30" s="96" t="s">
        <v>1718</v>
      </c>
      <c r="C30" s="96" t="s">
        <v>1717</v>
      </c>
      <c r="D30" s="96" t="s">
        <v>1913</v>
      </c>
      <c r="F30" s="96" t="s">
        <v>843</v>
      </c>
    </row>
    <row r="31" spans="1:6" ht="12.75" customHeight="1" x14ac:dyDescent="0.2">
      <c r="A31" s="96" t="s">
        <v>1719</v>
      </c>
      <c r="B31" s="96" t="s">
        <v>1720</v>
      </c>
      <c r="C31" s="96" t="s">
        <v>1719</v>
      </c>
      <c r="D31" s="96" t="s">
        <v>1913</v>
      </c>
      <c r="F31" s="96" t="s">
        <v>852</v>
      </c>
    </row>
    <row r="32" spans="1:6" ht="12.75" customHeight="1" x14ac:dyDescent="0.2">
      <c r="A32" s="96" t="s">
        <v>1721</v>
      </c>
      <c r="B32" s="96" t="s">
        <v>1722</v>
      </c>
      <c r="C32" s="96" t="s">
        <v>1721</v>
      </c>
      <c r="D32" s="96" t="s">
        <v>2087</v>
      </c>
      <c r="F32" s="96" t="s">
        <v>855</v>
      </c>
    </row>
    <row r="33" spans="1:6" ht="12.75" customHeight="1" x14ac:dyDescent="0.2">
      <c r="A33" s="96" t="s">
        <v>1724</v>
      </c>
      <c r="B33" s="96" t="s">
        <v>1725</v>
      </c>
      <c r="C33" s="96" t="s">
        <v>1724</v>
      </c>
      <c r="D33" s="96" t="s">
        <v>1692</v>
      </c>
      <c r="F33" s="96" t="s">
        <v>832</v>
      </c>
    </row>
    <row r="34" spans="1:6" ht="12.75" customHeight="1" x14ac:dyDescent="0.2">
      <c r="A34" s="96" t="s">
        <v>1726</v>
      </c>
      <c r="B34" s="96" t="s">
        <v>1727</v>
      </c>
      <c r="C34" s="96" t="s">
        <v>1726</v>
      </c>
      <c r="D34" s="96" t="s">
        <v>1692</v>
      </c>
      <c r="F34" s="96" t="s">
        <v>835</v>
      </c>
    </row>
    <row r="35" spans="1:6" ht="12.75" customHeight="1" x14ac:dyDescent="0.2">
      <c r="A35" s="96" t="s">
        <v>1728</v>
      </c>
      <c r="B35" s="96" t="s">
        <v>1729</v>
      </c>
      <c r="C35" s="96" t="s">
        <v>1726</v>
      </c>
      <c r="D35" s="96" t="s">
        <v>1692</v>
      </c>
      <c r="F35" s="96" t="s">
        <v>835</v>
      </c>
    </row>
    <row r="36" spans="1:6" ht="12.75" customHeight="1" x14ac:dyDescent="0.2">
      <c r="A36" s="96" t="s">
        <v>1730</v>
      </c>
      <c r="B36" s="96" t="s">
        <v>1731</v>
      </c>
      <c r="C36" s="96" t="s">
        <v>1726</v>
      </c>
      <c r="D36" s="96" t="s">
        <v>1692</v>
      </c>
      <c r="F36" s="96" t="s">
        <v>836</v>
      </c>
    </row>
    <row r="37" spans="1:6" ht="12.75" customHeight="1" x14ac:dyDescent="0.2">
      <c r="A37" s="96" t="s">
        <v>1732</v>
      </c>
      <c r="B37" s="96" t="s">
        <v>1733</v>
      </c>
      <c r="C37" s="96" t="s">
        <v>1732</v>
      </c>
      <c r="D37" s="96" t="s">
        <v>1692</v>
      </c>
      <c r="F37" s="96" t="s">
        <v>1734</v>
      </c>
    </row>
    <row r="38" spans="1:6" ht="12.75" customHeight="1" x14ac:dyDescent="0.2">
      <c r="A38" s="96" t="s">
        <v>1735</v>
      </c>
      <c r="B38" s="96" t="s">
        <v>1736</v>
      </c>
      <c r="C38" s="96" t="s">
        <v>1735</v>
      </c>
      <c r="D38" s="96" t="s">
        <v>1692</v>
      </c>
      <c r="F38" s="96" t="s">
        <v>837</v>
      </c>
    </row>
    <row r="39" spans="1:6" ht="12.75" customHeight="1" x14ac:dyDescent="0.2">
      <c r="A39" s="96" t="s">
        <v>1737</v>
      </c>
      <c r="B39" s="96" t="s">
        <v>1738</v>
      </c>
      <c r="C39" s="96" t="s">
        <v>1737</v>
      </c>
      <c r="D39" s="96" t="s">
        <v>2088</v>
      </c>
      <c r="F39" s="96" t="s">
        <v>839</v>
      </c>
    </row>
    <row r="40" spans="1:6" ht="12.75" customHeight="1" x14ac:dyDescent="0.2">
      <c r="A40" s="96" t="s">
        <v>1740</v>
      </c>
      <c r="B40" s="96" t="s">
        <v>1741</v>
      </c>
      <c r="C40" s="96" t="s">
        <v>1740</v>
      </c>
      <c r="D40" s="96" t="s">
        <v>2088</v>
      </c>
      <c r="F40" s="96" t="s">
        <v>839</v>
      </c>
    </row>
    <row r="41" spans="1:6" ht="12.75" customHeight="1" x14ac:dyDescent="0.2">
      <c r="A41" s="96" t="s">
        <v>1742</v>
      </c>
      <c r="B41" s="96" t="s">
        <v>1743</v>
      </c>
      <c r="C41" s="96" t="s">
        <v>1737</v>
      </c>
      <c r="D41" s="96" t="s">
        <v>2088</v>
      </c>
      <c r="F41" s="96" t="s">
        <v>839</v>
      </c>
    </row>
    <row r="42" spans="1:6" ht="12.75" customHeight="1" x14ac:dyDescent="0.2">
      <c r="A42" s="96" t="s">
        <v>1744</v>
      </c>
      <c r="B42" s="96" t="s">
        <v>1745</v>
      </c>
      <c r="C42" s="96" t="s">
        <v>1737</v>
      </c>
      <c r="D42" s="96" t="s">
        <v>2088</v>
      </c>
      <c r="F42" s="96" t="s">
        <v>839</v>
      </c>
    </row>
    <row r="43" spans="1:6" ht="12.75" customHeight="1" x14ac:dyDescent="0.2">
      <c r="A43" s="96" t="s">
        <v>1746</v>
      </c>
      <c r="B43" s="96" t="s">
        <v>1747</v>
      </c>
      <c r="C43" s="96" t="s">
        <v>1737</v>
      </c>
      <c r="D43" s="96" t="s">
        <v>2088</v>
      </c>
      <c r="F43" s="96" t="s">
        <v>839</v>
      </c>
    </row>
    <row r="44" spans="1:6" ht="12.75" customHeight="1" x14ac:dyDescent="0.2">
      <c r="A44" s="96" t="s">
        <v>1748</v>
      </c>
      <c r="B44" s="96" t="s">
        <v>1749</v>
      </c>
      <c r="C44" s="96" t="s">
        <v>1737</v>
      </c>
      <c r="D44" s="96" t="s">
        <v>2088</v>
      </c>
      <c r="F44" s="96" t="s">
        <v>839</v>
      </c>
    </row>
    <row r="45" spans="1:6" ht="12.75" customHeight="1" x14ac:dyDescent="0.2">
      <c r="A45" s="96" t="s">
        <v>1750</v>
      </c>
      <c r="B45" s="96" t="s">
        <v>1751</v>
      </c>
      <c r="C45" s="96" t="s">
        <v>1737</v>
      </c>
      <c r="D45" s="96" t="s">
        <v>2088</v>
      </c>
      <c r="F45" s="96" t="s">
        <v>839</v>
      </c>
    </row>
    <row r="46" spans="1:6" ht="12.75" customHeight="1" x14ac:dyDescent="0.2">
      <c r="A46" s="96" t="s">
        <v>1752</v>
      </c>
      <c r="B46" s="96" t="s">
        <v>1753</v>
      </c>
      <c r="C46" s="96" t="s">
        <v>1737</v>
      </c>
      <c r="D46" s="96" t="s">
        <v>2088</v>
      </c>
      <c r="F46" s="96" t="s">
        <v>839</v>
      </c>
    </row>
    <row r="47" spans="1:6" ht="12.75" customHeight="1" x14ac:dyDescent="0.2">
      <c r="A47" s="96" t="s">
        <v>1754</v>
      </c>
      <c r="B47" s="96" t="s">
        <v>1755</v>
      </c>
      <c r="C47" s="96" t="s">
        <v>1737</v>
      </c>
      <c r="D47" s="96" t="s">
        <v>2088</v>
      </c>
      <c r="F47" s="96" t="s">
        <v>839</v>
      </c>
    </row>
    <row r="48" spans="1:6" ht="12.75" customHeight="1" x14ac:dyDescent="0.2">
      <c r="A48" s="96" t="s">
        <v>1756</v>
      </c>
      <c r="B48" s="96" t="s">
        <v>1757</v>
      </c>
      <c r="C48" s="96" t="s">
        <v>1758</v>
      </c>
      <c r="D48" s="96" t="s">
        <v>1770</v>
      </c>
    </row>
    <row r="49" spans="1:6" ht="12.75" customHeight="1" x14ac:dyDescent="0.2">
      <c r="A49" s="96" t="s">
        <v>1759</v>
      </c>
      <c r="B49" s="96" t="s">
        <v>1760</v>
      </c>
      <c r="C49" s="96" t="s">
        <v>1758</v>
      </c>
      <c r="D49" s="96" t="s">
        <v>1770</v>
      </c>
    </row>
    <row r="50" spans="1:6" ht="12.75" customHeight="1" x14ac:dyDescent="0.2">
      <c r="A50" s="96" t="s">
        <v>1761</v>
      </c>
      <c r="B50" s="96" t="s">
        <v>1762</v>
      </c>
      <c r="C50" s="96" t="s">
        <v>1758</v>
      </c>
      <c r="D50" s="96" t="s">
        <v>1770</v>
      </c>
    </row>
    <row r="51" spans="1:6" ht="12.75" customHeight="1" x14ac:dyDescent="0.2">
      <c r="A51" s="96" t="s">
        <v>1763</v>
      </c>
      <c r="B51" s="96" t="s">
        <v>1764</v>
      </c>
      <c r="C51" s="96" t="s">
        <v>1763</v>
      </c>
      <c r="D51" s="96" t="s">
        <v>1695</v>
      </c>
      <c r="F51" s="96" t="s">
        <v>856</v>
      </c>
    </row>
    <row r="52" spans="1:6" ht="12.75" customHeight="1" x14ac:dyDescent="0.2">
      <c r="A52" s="96" t="s">
        <v>1766</v>
      </c>
      <c r="B52" s="96" t="s">
        <v>1767</v>
      </c>
      <c r="C52" s="96" t="s">
        <v>1766</v>
      </c>
      <c r="D52" s="96" t="s">
        <v>1968</v>
      </c>
      <c r="F52" s="96" t="s">
        <v>859</v>
      </c>
    </row>
    <row r="53" spans="1:6" ht="12.75" customHeight="1" x14ac:dyDescent="0.2">
      <c r="A53" s="96" t="s">
        <v>1768</v>
      </c>
      <c r="B53" s="96" t="s">
        <v>1769</v>
      </c>
      <c r="C53" s="96" t="s">
        <v>1768</v>
      </c>
      <c r="D53" s="96" t="s">
        <v>1723</v>
      </c>
      <c r="F53" s="96" t="s">
        <v>857</v>
      </c>
    </row>
    <row r="54" spans="1:6" ht="12.75" customHeight="1" x14ac:dyDescent="0.2">
      <c r="A54" s="96" t="s">
        <v>1771</v>
      </c>
      <c r="B54" s="96" t="s">
        <v>1772</v>
      </c>
      <c r="C54" s="96" t="s">
        <v>1773</v>
      </c>
      <c r="D54" s="96" t="s">
        <v>1770</v>
      </c>
      <c r="F54" s="96" t="s">
        <v>859</v>
      </c>
    </row>
    <row r="55" spans="1:6" ht="12.75" customHeight="1" x14ac:dyDescent="0.2">
      <c r="A55" s="96" t="s">
        <v>1774</v>
      </c>
      <c r="B55" s="96" t="s">
        <v>1775</v>
      </c>
      <c r="C55" s="96" t="s">
        <v>1773</v>
      </c>
      <c r="D55" s="96" t="s">
        <v>1770</v>
      </c>
      <c r="F55" s="96" t="s">
        <v>859</v>
      </c>
    </row>
    <row r="56" spans="1:6" ht="12.75" customHeight="1" x14ac:dyDescent="0.2">
      <c r="A56" s="96" t="s">
        <v>1776</v>
      </c>
      <c r="B56" s="96" t="s">
        <v>1777</v>
      </c>
      <c r="C56" s="96" t="s">
        <v>1773</v>
      </c>
      <c r="D56" s="96" t="s">
        <v>1770</v>
      </c>
      <c r="F56" s="96" t="s">
        <v>859</v>
      </c>
    </row>
    <row r="57" spans="1:6" ht="12.75" customHeight="1" x14ac:dyDescent="0.2">
      <c r="A57" s="96" t="s">
        <v>1778</v>
      </c>
      <c r="B57" s="96" t="s">
        <v>1779</v>
      </c>
      <c r="C57" s="96" t="s">
        <v>1773</v>
      </c>
      <c r="D57" s="96" t="s">
        <v>1770</v>
      </c>
      <c r="F57" s="96" t="s">
        <v>859</v>
      </c>
    </row>
    <row r="58" spans="1:6" ht="12.75" customHeight="1" x14ac:dyDescent="0.2">
      <c r="A58" s="96" t="s">
        <v>1780</v>
      </c>
      <c r="B58" s="96" t="s">
        <v>1781</v>
      </c>
      <c r="C58" s="96" t="s">
        <v>1773</v>
      </c>
      <c r="D58" s="96" t="s">
        <v>2087</v>
      </c>
      <c r="F58" s="96" t="s">
        <v>859</v>
      </c>
    </row>
    <row r="59" spans="1:6" ht="12.75" customHeight="1" x14ac:dyDescent="0.2">
      <c r="A59" s="96" t="s">
        <v>1782</v>
      </c>
      <c r="B59" s="96" t="s">
        <v>1783</v>
      </c>
      <c r="C59" s="96" t="s">
        <v>1773</v>
      </c>
      <c r="D59" s="96" t="s">
        <v>1770</v>
      </c>
      <c r="F59" s="96" t="s">
        <v>859</v>
      </c>
    </row>
    <row r="60" spans="1:6" ht="12.75" customHeight="1" x14ac:dyDescent="0.2">
      <c r="A60" s="96" t="s">
        <v>1784</v>
      </c>
      <c r="B60" s="96" t="s">
        <v>1785</v>
      </c>
      <c r="C60" s="96" t="s">
        <v>1773</v>
      </c>
      <c r="D60" s="96" t="s">
        <v>1765</v>
      </c>
      <c r="F60" s="96" t="s">
        <v>859</v>
      </c>
    </row>
    <row r="61" spans="1:6" ht="12.75" customHeight="1" x14ac:dyDescent="0.2">
      <c r="A61" s="96" t="s">
        <v>1786</v>
      </c>
      <c r="B61" s="96" t="s">
        <v>1787</v>
      </c>
      <c r="C61" s="96" t="s">
        <v>1786</v>
      </c>
      <c r="D61" s="96" t="s">
        <v>2089</v>
      </c>
    </row>
    <row r="62" spans="1:6" ht="12.75" customHeight="1" x14ac:dyDescent="0.2">
      <c r="A62" s="96" t="s">
        <v>1788</v>
      </c>
      <c r="B62" s="96" t="s">
        <v>1789</v>
      </c>
      <c r="C62" s="96" t="s">
        <v>1790</v>
      </c>
      <c r="D62" s="96" t="s">
        <v>2089</v>
      </c>
    </row>
    <row r="63" spans="1:6" ht="12.75" customHeight="1" x14ac:dyDescent="0.2">
      <c r="A63" s="96" t="s">
        <v>1791</v>
      </c>
      <c r="B63" s="96" t="s">
        <v>1792</v>
      </c>
      <c r="C63" s="96" t="s">
        <v>1790</v>
      </c>
      <c r="D63" s="106" t="s">
        <v>2089</v>
      </c>
    </row>
    <row r="64" spans="1:6" ht="12.75" customHeight="1" x14ac:dyDescent="0.2">
      <c r="A64" s="96" t="s">
        <v>1793</v>
      </c>
      <c r="B64" s="96" t="s">
        <v>1794</v>
      </c>
      <c r="C64" s="96" t="s">
        <v>1793</v>
      </c>
      <c r="D64" s="96" t="s">
        <v>2089</v>
      </c>
    </row>
    <row r="65" spans="1:5" ht="12.75" customHeight="1" x14ac:dyDescent="0.2">
      <c r="A65" s="96" t="s">
        <v>1795</v>
      </c>
      <c r="B65" s="96" t="s">
        <v>1796</v>
      </c>
      <c r="C65" s="96" t="s">
        <v>1793</v>
      </c>
      <c r="D65" s="96" t="s">
        <v>2089</v>
      </c>
      <c r="E65" s="96" t="s">
        <v>1797</v>
      </c>
    </row>
    <row r="66" spans="1:5" ht="12.75" customHeight="1" x14ac:dyDescent="0.2">
      <c r="A66" s="96" t="s">
        <v>1798</v>
      </c>
      <c r="B66" s="96" t="s">
        <v>1799</v>
      </c>
      <c r="C66" s="96" t="s">
        <v>1793</v>
      </c>
      <c r="D66" s="96" t="s">
        <v>2089</v>
      </c>
      <c r="E66" s="96" t="s">
        <v>1797</v>
      </c>
    </row>
    <row r="67" spans="1:5" ht="12.75" customHeight="1" x14ac:dyDescent="0.2">
      <c r="A67" s="96" t="s">
        <v>1800</v>
      </c>
      <c r="B67" s="96" t="s">
        <v>1801</v>
      </c>
      <c r="C67" s="96" t="s">
        <v>1800</v>
      </c>
      <c r="D67" s="96" t="s">
        <v>1977</v>
      </c>
    </row>
    <row r="68" spans="1:5" ht="12.75" customHeight="1" x14ac:dyDescent="0.2">
      <c r="A68" s="96" t="s">
        <v>1802</v>
      </c>
      <c r="B68" s="96" t="s">
        <v>1801</v>
      </c>
      <c r="C68" s="96" t="s">
        <v>1800</v>
      </c>
    </row>
    <row r="69" spans="1:5" ht="12.75" customHeight="1" x14ac:dyDescent="0.2">
      <c r="A69" s="96" t="s">
        <v>1803</v>
      </c>
      <c r="B69" s="96" t="s">
        <v>1804</v>
      </c>
      <c r="C69" s="96" t="s">
        <v>1803</v>
      </c>
      <c r="D69" s="96" t="s">
        <v>2089</v>
      </c>
    </row>
    <row r="70" spans="1:5" ht="12.75" customHeight="1" x14ac:dyDescent="0.2">
      <c r="A70" s="96" t="s">
        <v>1805</v>
      </c>
      <c r="B70" s="96" t="s">
        <v>1806</v>
      </c>
      <c r="C70" s="96" t="s">
        <v>1805</v>
      </c>
      <c r="D70" s="96" t="s">
        <v>2089</v>
      </c>
    </row>
    <row r="71" spans="1:5" ht="12.75" customHeight="1" x14ac:dyDescent="0.2">
      <c r="A71" s="96" t="s">
        <v>1807</v>
      </c>
      <c r="B71" s="99" t="s">
        <v>1808</v>
      </c>
      <c r="C71" s="96" t="s">
        <v>1807</v>
      </c>
    </row>
    <row r="72" spans="1:5" ht="12.75" customHeight="1" x14ac:dyDescent="0.2">
      <c r="A72" s="96" t="s">
        <v>1809</v>
      </c>
      <c r="B72" s="96" t="s">
        <v>1810</v>
      </c>
      <c r="C72" s="96" t="s">
        <v>1811</v>
      </c>
      <c r="D72" s="96" t="s">
        <v>1739</v>
      </c>
    </row>
    <row r="73" spans="1:5" ht="12.75" customHeight="1" x14ac:dyDescent="0.2">
      <c r="A73" s="96" t="s">
        <v>1812</v>
      </c>
      <c r="B73" s="96" t="s">
        <v>1813</v>
      </c>
      <c r="C73" s="96" t="s">
        <v>1811</v>
      </c>
      <c r="D73" s="96" t="s">
        <v>2090</v>
      </c>
    </row>
    <row r="74" spans="1:5" ht="12.75" customHeight="1" x14ac:dyDescent="0.2">
      <c r="A74" s="96" t="s">
        <v>1815</v>
      </c>
      <c r="B74" s="96" t="s">
        <v>1816</v>
      </c>
      <c r="C74" s="96" t="s">
        <v>1811</v>
      </c>
      <c r="D74" s="96" t="s">
        <v>1739</v>
      </c>
    </row>
    <row r="75" spans="1:5" ht="13.5" customHeight="1" x14ac:dyDescent="0.2">
      <c r="A75" s="96" t="s">
        <v>1817</v>
      </c>
      <c r="B75" s="96" t="s">
        <v>1818</v>
      </c>
      <c r="C75" s="96" t="s">
        <v>1811</v>
      </c>
      <c r="D75" s="96" t="s">
        <v>1968</v>
      </c>
    </row>
    <row r="76" spans="1:5" ht="12.75" customHeight="1" x14ac:dyDescent="0.2">
      <c r="A76" s="96" t="s">
        <v>1819</v>
      </c>
      <c r="B76" s="96" t="s">
        <v>1820</v>
      </c>
      <c r="C76" s="96" t="s">
        <v>1811</v>
      </c>
      <c r="D76" s="96" t="s">
        <v>1739</v>
      </c>
    </row>
    <row r="77" spans="1:5" ht="12.75" customHeight="1" x14ac:dyDescent="0.2">
      <c r="A77" s="96" t="s">
        <v>1821</v>
      </c>
      <c r="B77" s="96" t="s">
        <v>1822</v>
      </c>
      <c r="C77" s="96" t="s">
        <v>1811</v>
      </c>
    </row>
    <row r="78" spans="1:5" ht="12.75" customHeight="1" x14ac:dyDescent="0.2">
      <c r="A78" s="96" t="s">
        <v>1823</v>
      </c>
      <c r="B78" s="96" t="s">
        <v>1824</v>
      </c>
      <c r="C78" s="96" t="s">
        <v>1825</v>
      </c>
      <c r="D78" s="96" t="s">
        <v>2091</v>
      </c>
    </row>
    <row r="79" spans="1:5" ht="12.75" customHeight="1" x14ac:dyDescent="0.2">
      <c r="A79" s="96" t="s">
        <v>1827</v>
      </c>
      <c r="B79" s="96" t="s">
        <v>1828</v>
      </c>
      <c r="C79" s="96" t="s">
        <v>1825</v>
      </c>
      <c r="D79" s="96" t="s">
        <v>2091</v>
      </c>
    </row>
    <row r="80" spans="1:5" ht="12.75" customHeight="1" x14ac:dyDescent="0.2">
      <c r="A80" s="96" t="s">
        <v>1829</v>
      </c>
      <c r="B80" s="96" t="s">
        <v>1830</v>
      </c>
      <c r="C80" s="96" t="s">
        <v>1825</v>
      </c>
      <c r="D80" s="96" t="s">
        <v>2091</v>
      </c>
    </row>
    <row r="81" spans="1:6" ht="12.75" customHeight="1" x14ac:dyDescent="0.2">
      <c r="A81" s="96" t="s">
        <v>1831</v>
      </c>
      <c r="B81" s="96" t="s">
        <v>1832</v>
      </c>
      <c r="C81" s="96" t="s">
        <v>1825</v>
      </c>
      <c r="D81" s="96" t="s">
        <v>2091</v>
      </c>
    </row>
    <row r="82" spans="1:6" ht="12.75" customHeight="1" x14ac:dyDescent="0.2">
      <c r="A82" s="96" t="s">
        <v>1833</v>
      </c>
      <c r="B82" s="96" t="s">
        <v>1834</v>
      </c>
      <c r="C82" s="96" t="s">
        <v>1825</v>
      </c>
      <c r="D82" s="96" t="s">
        <v>2091</v>
      </c>
    </row>
    <row r="83" spans="1:6" ht="12.75" customHeight="1" x14ac:dyDescent="0.2">
      <c r="A83" s="96" t="s">
        <v>1835</v>
      </c>
      <c r="B83" s="96" t="s">
        <v>1836</v>
      </c>
      <c r="C83" s="96" t="s">
        <v>1835</v>
      </c>
      <c r="D83" s="96" t="s">
        <v>2092</v>
      </c>
    </row>
    <row r="84" spans="1:6" ht="12.75" customHeight="1" x14ac:dyDescent="0.2">
      <c r="A84" s="96">
        <v>694</v>
      </c>
      <c r="C84" s="96">
        <v>694</v>
      </c>
      <c r="D84" s="96" t="s">
        <v>2093</v>
      </c>
    </row>
    <row r="85" spans="1:6" ht="12.75" customHeight="1" x14ac:dyDescent="0.2">
      <c r="A85" s="96" t="s">
        <v>1839</v>
      </c>
      <c r="B85" s="96" t="s">
        <v>1840</v>
      </c>
      <c r="C85" s="96" t="s">
        <v>1839</v>
      </c>
      <c r="D85" s="96" t="s">
        <v>1837</v>
      </c>
    </row>
    <row r="86" spans="1:6" ht="12.75" customHeight="1" x14ac:dyDescent="0.2">
      <c r="A86" s="96" t="s">
        <v>1841</v>
      </c>
      <c r="B86" s="96" t="s">
        <v>1842</v>
      </c>
      <c r="C86" s="96" t="s">
        <v>1841</v>
      </c>
      <c r="D86" s="96" t="s">
        <v>1838</v>
      </c>
    </row>
    <row r="87" spans="1:6" ht="12.75" customHeight="1" x14ac:dyDescent="0.2">
      <c r="A87" s="96" t="s">
        <v>1843</v>
      </c>
      <c r="B87" s="96" t="s">
        <v>1844</v>
      </c>
      <c r="C87" s="96" t="s">
        <v>1843</v>
      </c>
      <c r="D87" s="96" t="s">
        <v>2094</v>
      </c>
    </row>
    <row r="88" spans="1:6" ht="12.75" customHeight="1" x14ac:dyDescent="0.2">
      <c r="A88" s="96" t="s">
        <v>1846</v>
      </c>
      <c r="B88" s="105" t="s">
        <v>1847</v>
      </c>
      <c r="C88" s="96" t="s">
        <v>1843</v>
      </c>
      <c r="D88" s="96" t="s">
        <v>2094</v>
      </c>
    </row>
    <row r="89" spans="1:6" s="106" customFormat="1" ht="12.75" customHeight="1" x14ac:dyDescent="0.2">
      <c r="A89" s="96" t="s">
        <v>1848</v>
      </c>
      <c r="B89" s="105" t="s">
        <v>1849</v>
      </c>
      <c r="C89" s="96" t="s">
        <v>1843</v>
      </c>
      <c r="D89" s="96" t="s">
        <v>2094</v>
      </c>
      <c r="F89" s="96"/>
    </row>
    <row r="90" spans="1:6" ht="12.75" customHeight="1" x14ac:dyDescent="0.2">
      <c r="A90" s="96" t="s">
        <v>1850</v>
      </c>
      <c r="B90" s="96" t="s">
        <v>1844</v>
      </c>
      <c r="C90" s="96" t="s">
        <v>1843</v>
      </c>
      <c r="D90" s="96" t="s">
        <v>2094</v>
      </c>
    </row>
    <row r="91" spans="1:6" ht="12.75" customHeight="1" x14ac:dyDescent="0.2">
      <c r="A91" s="96" t="s">
        <v>1851</v>
      </c>
      <c r="B91" s="96" t="s">
        <v>1852</v>
      </c>
      <c r="C91" s="96" t="s">
        <v>1851</v>
      </c>
      <c r="D91" s="96" t="s">
        <v>2094</v>
      </c>
    </row>
    <row r="92" spans="1:6" ht="12.75" customHeight="1" x14ac:dyDescent="0.2">
      <c r="A92" s="96" t="s">
        <v>1853</v>
      </c>
      <c r="B92" s="96" t="s">
        <v>1854</v>
      </c>
      <c r="C92" s="96" t="s">
        <v>1853</v>
      </c>
      <c r="D92" s="96" t="s">
        <v>2094</v>
      </c>
    </row>
    <row r="93" spans="1:6" ht="12.75" customHeight="1" x14ac:dyDescent="0.2">
      <c r="A93" s="96" t="s">
        <v>1855</v>
      </c>
      <c r="B93" s="96" t="s">
        <v>1856</v>
      </c>
      <c r="C93" s="96" t="s">
        <v>1855</v>
      </c>
      <c r="D93" s="96" t="s">
        <v>2094</v>
      </c>
    </row>
    <row r="94" spans="1:6" ht="12.75" customHeight="1" x14ac:dyDescent="0.2">
      <c r="A94" s="96" t="s">
        <v>1857</v>
      </c>
      <c r="B94" s="96" t="s">
        <v>1858</v>
      </c>
      <c r="C94" s="96" t="s">
        <v>1857</v>
      </c>
      <c r="D94" s="96" t="s">
        <v>2094</v>
      </c>
    </row>
    <row r="95" spans="1:6" ht="12.75" customHeight="1" x14ac:dyDescent="0.2">
      <c r="A95" s="96" t="s">
        <v>1859</v>
      </c>
      <c r="B95" s="96" t="s">
        <v>1860</v>
      </c>
      <c r="C95" s="96" t="s">
        <v>1859</v>
      </c>
      <c r="D95" s="96" t="s">
        <v>2094</v>
      </c>
    </row>
    <row r="96" spans="1:6" ht="12.75" customHeight="1" x14ac:dyDescent="0.2">
      <c r="A96" s="96" t="s">
        <v>1861</v>
      </c>
      <c r="B96" s="96" t="s">
        <v>1862</v>
      </c>
      <c r="C96" s="96" t="s">
        <v>1861</v>
      </c>
      <c r="D96" s="96" t="s">
        <v>1845</v>
      </c>
    </row>
    <row r="97" spans="1:4" ht="12.75" customHeight="1" x14ac:dyDescent="0.2">
      <c r="A97" s="96" t="s">
        <v>1864</v>
      </c>
      <c r="B97" s="96" t="s">
        <v>1865</v>
      </c>
      <c r="C97" s="96" t="s">
        <v>1864</v>
      </c>
      <c r="D97" s="96" t="s">
        <v>2094</v>
      </c>
    </row>
    <row r="98" spans="1:4" ht="12.75" customHeight="1" x14ac:dyDescent="0.2">
      <c r="A98" s="96" t="s">
        <v>1866</v>
      </c>
      <c r="B98" s="96" t="s">
        <v>1867</v>
      </c>
      <c r="C98" s="96" t="s">
        <v>1866</v>
      </c>
      <c r="D98" s="96" t="s">
        <v>1863</v>
      </c>
    </row>
    <row r="99" spans="1:4" ht="12.75" customHeight="1" x14ac:dyDescent="0.2">
      <c r="A99" s="96" t="s">
        <v>1868</v>
      </c>
      <c r="B99" s="96" t="s">
        <v>1869</v>
      </c>
      <c r="C99" s="96" t="s">
        <v>1868</v>
      </c>
      <c r="D99" s="107" t="s">
        <v>1870</v>
      </c>
    </row>
    <row r="100" spans="1:4" ht="12.75" customHeight="1" x14ac:dyDescent="0.2">
      <c r="A100" s="96" t="s">
        <v>1871</v>
      </c>
      <c r="B100" s="96" t="s">
        <v>1872</v>
      </c>
      <c r="C100" s="96" t="s">
        <v>1871</v>
      </c>
      <c r="D100" s="107" t="s">
        <v>1870</v>
      </c>
    </row>
    <row r="101" spans="1:4" ht="12.75" customHeight="1" x14ac:dyDescent="0.2">
      <c r="A101" s="96" t="s">
        <v>1873</v>
      </c>
      <c r="B101" s="96" t="s">
        <v>1874</v>
      </c>
      <c r="C101" s="96" t="s">
        <v>1873</v>
      </c>
      <c r="D101" s="96" t="s">
        <v>1875</v>
      </c>
    </row>
    <row r="102" spans="1:4" ht="12.75" customHeight="1" x14ac:dyDescent="0.2">
      <c r="A102" s="96" t="s">
        <v>1876</v>
      </c>
      <c r="B102" s="96" t="s">
        <v>1877</v>
      </c>
      <c r="C102" s="96" t="s">
        <v>1876</v>
      </c>
      <c r="D102" s="96" t="s">
        <v>1875</v>
      </c>
    </row>
    <row r="103" spans="1:4" ht="12.75" customHeight="1" x14ac:dyDescent="0.2">
      <c r="A103" s="96" t="s">
        <v>1878</v>
      </c>
      <c r="B103" s="96" t="s">
        <v>1879</v>
      </c>
      <c r="C103" s="96" t="s">
        <v>1878</v>
      </c>
      <c r="D103" s="96" t="s">
        <v>1880</v>
      </c>
    </row>
    <row r="104" spans="1:4" ht="12.75" customHeight="1" x14ac:dyDescent="0.2">
      <c r="A104" s="96" t="s">
        <v>1881</v>
      </c>
      <c r="B104" s="96" t="s">
        <v>1882</v>
      </c>
      <c r="C104" s="96" t="s">
        <v>1883</v>
      </c>
      <c r="D104" s="96" t="s">
        <v>1884</v>
      </c>
    </row>
    <row r="105" spans="1:4" ht="12.75" customHeight="1" x14ac:dyDescent="0.2">
      <c r="A105" s="96" t="s">
        <v>1885</v>
      </c>
      <c r="B105" s="96" t="s">
        <v>1886</v>
      </c>
      <c r="C105" s="96" t="s">
        <v>1883</v>
      </c>
      <c r="D105" s="96" t="s">
        <v>1887</v>
      </c>
    </row>
    <row r="106" spans="1:4" ht="12.75" customHeight="1" x14ac:dyDescent="0.2">
      <c r="A106" s="96" t="s">
        <v>1888</v>
      </c>
      <c r="B106" s="96" t="s">
        <v>1889</v>
      </c>
      <c r="C106" s="96" t="s">
        <v>1883</v>
      </c>
      <c r="D106" s="96" t="s">
        <v>1887</v>
      </c>
    </row>
    <row r="107" spans="1:4" ht="12.75" customHeight="1" x14ac:dyDescent="0.2">
      <c r="A107" s="96" t="s">
        <v>1890</v>
      </c>
      <c r="B107" s="96" t="s">
        <v>1891</v>
      </c>
      <c r="C107" s="96" t="s">
        <v>1883</v>
      </c>
      <c r="D107" s="96" t="s">
        <v>1887</v>
      </c>
    </row>
    <row r="108" spans="1:4" ht="12.75" customHeight="1" x14ac:dyDescent="0.2">
      <c r="A108" s="96" t="s">
        <v>1892</v>
      </c>
      <c r="B108" s="96" t="s">
        <v>1893</v>
      </c>
      <c r="C108" s="96" t="s">
        <v>1883</v>
      </c>
      <c r="D108" s="96" t="s">
        <v>1887</v>
      </c>
    </row>
    <row r="109" spans="1:4" ht="12.75" customHeight="1" x14ac:dyDescent="0.2">
      <c r="A109" s="96" t="s">
        <v>1894</v>
      </c>
      <c r="B109" s="96" t="s">
        <v>1895</v>
      </c>
      <c r="C109" s="96" t="s">
        <v>1883</v>
      </c>
      <c r="D109" s="96" t="s">
        <v>1887</v>
      </c>
    </row>
    <row r="110" spans="1:4" ht="12.75" customHeight="1" x14ac:dyDescent="0.2">
      <c r="A110" s="96" t="s">
        <v>1896</v>
      </c>
      <c r="B110" s="96" t="s">
        <v>1897</v>
      </c>
      <c r="C110" s="96" t="s">
        <v>1883</v>
      </c>
      <c r="D110" s="96" t="s">
        <v>1887</v>
      </c>
    </row>
    <row r="111" spans="1:4" ht="12.75" customHeight="1" x14ac:dyDescent="0.2">
      <c r="A111" s="96" t="s">
        <v>1898</v>
      </c>
      <c r="B111" s="96" t="s">
        <v>1899</v>
      </c>
      <c r="C111" s="96" t="s">
        <v>1883</v>
      </c>
      <c r="D111" s="96" t="s">
        <v>2095</v>
      </c>
    </row>
    <row r="112" spans="1:4" ht="12.75" customHeight="1" x14ac:dyDescent="0.2">
      <c r="A112" s="96" t="s">
        <v>1901</v>
      </c>
      <c r="B112" s="96" t="s">
        <v>1902</v>
      </c>
      <c r="C112" s="96" t="s">
        <v>1883</v>
      </c>
      <c r="D112" s="96" t="s">
        <v>1887</v>
      </c>
    </row>
    <row r="113" spans="1:4" ht="12.75" customHeight="1" x14ac:dyDescent="0.2">
      <c r="A113" s="96" t="s">
        <v>1903</v>
      </c>
      <c r="B113" s="96" t="s">
        <v>1904</v>
      </c>
      <c r="C113" s="96" t="s">
        <v>1905</v>
      </c>
      <c r="D113" s="96" t="s">
        <v>1906</v>
      </c>
    </row>
    <row r="114" spans="1:4" ht="12.75" customHeight="1" x14ac:dyDescent="0.2">
      <c r="A114" s="96" t="s">
        <v>1907</v>
      </c>
      <c r="B114" s="96" t="s">
        <v>1908</v>
      </c>
      <c r="C114" s="96" t="s">
        <v>1905</v>
      </c>
      <c r="D114" s="96" t="s">
        <v>1906</v>
      </c>
    </row>
    <row r="115" spans="1:4" ht="12.75" customHeight="1" x14ac:dyDescent="0.2">
      <c r="A115" s="96" t="s">
        <v>1909</v>
      </c>
      <c r="B115" s="96" t="s">
        <v>1910</v>
      </c>
      <c r="C115" s="96" t="s">
        <v>1905</v>
      </c>
      <c r="D115" s="96" t="s">
        <v>1906</v>
      </c>
    </row>
    <row r="116" spans="1:4" ht="12.75" customHeight="1" x14ac:dyDescent="0.2">
      <c r="A116" s="96" t="s">
        <v>1911</v>
      </c>
      <c r="B116" s="96" t="s">
        <v>1912</v>
      </c>
      <c r="C116" s="96" t="s">
        <v>1911</v>
      </c>
      <c r="D116" s="96" t="s">
        <v>2096</v>
      </c>
    </row>
    <row r="117" spans="1:4" x14ac:dyDescent="0.2">
      <c r="A117" s="96" t="s">
        <v>1914</v>
      </c>
      <c r="B117" s="96" t="s">
        <v>1915</v>
      </c>
      <c r="C117" s="96" t="s">
        <v>1914</v>
      </c>
      <c r="D117" s="96" t="s">
        <v>1916</v>
      </c>
    </row>
    <row r="118" spans="1:4" x14ac:dyDescent="0.2">
      <c r="A118" s="96" t="s">
        <v>1917</v>
      </c>
      <c r="B118" s="96" t="s">
        <v>1918</v>
      </c>
      <c r="C118" s="96" t="s">
        <v>1919</v>
      </c>
      <c r="D118" s="96" t="s">
        <v>1906</v>
      </c>
    </row>
    <row r="119" spans="1:4" x14ac:dyDescent="0.2">
      <c r="A119" s="96" t="s">
        <v>1920</v>
      </c>
      <c r="B119" s="96" t="s">
        <v>1921</v>
      </c>
      <c r="C119" s="96" t="s">
        <v>1919</v>
      </c>
      <c r="D119" s="96" t="s">
        <v>1906</v>
      </c>
    </row>
    <row r="120" spans="1:4" x14ac:dyDescent="0.2">
      <c r="A120" s="96" t="s">
        <v>1922</v>
      </c>
      <c r="B120" s="96" t="s">
        <v>1923</v>
      </c>
      <c r="C120" s="96" t="s">
        <v>1919</v>
      </c>
      <c r="D120" s="96" t="s">
        <v>1906</v>
      </c>
    </row>
    <row r="121" spans="1:4" x14ac:dyDescent="0.2">
      <c r="A121" s="96" t="s">
        <v>1924</v>
      </c>
      <c r="B121" s="96" t="s">
        <v>1925</v>
      </c>
      <c r="C121" s="96" t="s">
        <v>1919</v>
      </c>
      <c r="D121" s="96" t="s">
        <v>1906</v>
      </c>
    </row>
    <row r="122" spans="1:4" x14ac:dyDescent="0.2">
      <c r="A122" s="96" t="s">
        <v>1926</v>
      </c>
      <c r="B122" s="96" t="s">
        <v>1927</v>
      </c>
      <c r="C122" s="96" t="s">
        <v>1919</v>
      </c>
      <c r="D122" s="96" t="s">
        <v>1906</v>
      </c>
    </row>
    <row r="123" spans="1:4" x14ac:dyDescent="0.2">
      <c r="A123" s="96" t="s">
        <v>1928</v>
      </c>
      <c r="B123" s="96" t="s">
        <v>1929</v>
      </c>
      <c r="C123" s="96" t="s">
        <v>1930</v>
      </c>
      <c r="D123" s="96" t="s">
        <v>2097</v>
      </c>
    </row>
    <row r="124" spans="1:4" x14ac:dyDescent="0.2">
      <c r="A124" s="96" t="s">
        <v>1931</v>
      </c>
      <c r="B124" s="96" t="s">
        <v>1932</v>
      </c>
      <c r="C124" s="96" t="s">
        <v>1930</v>
      </c>
      <c r="D124" s="96" t="s">
        <v>2097</v>
      </c>
    </row>
    <row r="125" spans="1:4" x14ac:dyDescent="0.2">
      <c r="A125" s="96" t="s">
        <v>1933</v>
      </c>
      <c r="B125" s="96" t="s">
        <v>1934</v>
      </c>
      <c r="C125" s="96" t="s">
        <v>1930</v>
      </c>
      <c r="D125" s="96" t="s">
        <v>1900</v>
      </c>
    </row>
    <row r="126" spans="1:4" x14ac:dyDescent="0.2">
      <c r="A126" s="96" t="s">
        <v>1935</v>
      </c>
      <c r="B126" s="96" t="s">
        <v>1936</v>
      </c>
      <c r="C126" s="96" t="s">
        <v>1930</v>
      </c>
      <c r="D126" s="96" t="s">
        <v>2097</v>
      </c>
    </row>
    <row r="127" spans="1:4" x14ac:dyDescent="0.2">
      <c r="A127" s="96" t="s">
        <v>1937</v>
      </c>
      <c r="B127" s="96" t="s">
        <v>1938</v>
      </c>
      <c r="C127" s="96" t="s">
        <v>1937</v>
      </c>
      <c r="D127" s="96" t="s">
        <v>1900</v>
      </c>
    </row>
    <row r="128" spans="1:4" x14ac:dyDescent="0.2">
      <c r="A128" s="96" t="s">
        <v>1939</v>
      </c>
      <c r="B128" s="99" t="s">
        <v>1940</v>
      </c>
      <c r="C128" s="96" t="s">
        <v>1939</v>
      </c>
    </row>
    <row r="129" spans="1:4" x14ac:dyDescent="0.2">
      <c r="A129" s="96" t="s">
        <v>1941</v>
      </c>
      <c r="B129" s="96" t="s">
        <v>1942</v>
      </c>
      <c r="C129" s="96" t="s">
        <v>1941</v>
      </c>
      <c r="D129" s="96" t="s">
        <v>1900</v>
      </c>
    </row>
    <row r="130" spans="1:4" x14ac:dyDescent="0.2">
      <c r="A130" s="96" t="s">
        <v>1943</v>
      </c>
      <c r="B130" s="96" t="s">
        <v>1944</v>
      </c>
      <c r="C130" s="96" t="s">
        <v>1941</v>
      </c>
      <c r="D130" s="96" t="s">
        <v>1900</v>
      </c>
    </row>
    <row r="131" spans="1:4" x14ac:dyDescent="0.2">
      <c r="A131" s="96" t="s">
        <v>1945</v>
      </c>
      <c r="B131" s="96" t="s">
        <v>1946</v>
      </c>
      <c r="C131" s="96" t="s">
        <v>1941</v>
      </c>
      <c r="D131" s="96" t="s">
        <v>1900</v>
      </c>
    </row>
    <row r="132" spans="1:4" x14ac:dyDescent="0.2">
      <c r="A132" s="96" t="s">
        <v>1947</v>
      </c>
      <c r="B132" s="96" t="s">
        <v>1948</v>
      </c>
      <c r="C132" s="96" t="s">
        <v>1947</v>
      </c>
      <c r="D132" s="96" t="s">
        <v>1900</v>
      </c>
    </row>
    <row r="133" spans="1:4" x14ac:dyDescent="0.2">
      <c r="A133" s="96" t="s">
        <v>1949</v>
      </c>
      <c r="B133" s="96" t="s">
        <v>1950</v>
      </c>
      <c r="C133" s="96" t="s">
        <v>1947</v>
      </c>
      <c r="D133" s="96" t="s">
        <v>1900</v>
      </c>
    </row>
    <row r="134" spans="1:4" x14ac:dyDescent="0.2">
      <c r="A134" s="96" t="s">
        <v>1951</v>
      </c>
      <c r="B134" s="96" t="s">
        <v>1952</v>
      </c>
      <c r="C134" s="96" t="s">
        <v>1947</v>
      </c>
      <c r="D134" s="96" t="s">
        <v>1900</v>
      </c>
    </row>
    <row r="135" spans="1:4" x14ac:dyDescent="0.2">
      <c r="A135" s="96" t="s">
        <v>1953</v>
      </c>
      <c r="B135" s="96" t="s">
        <v>1954</v>
      </c>
      <c r="C135" s="96" t="s">
        <v>1953</v>
      </c>
      <c r="D135" s="96" t="s">
        <v>2098</v>
      </c>
    </row>
    <row r="136" spans="1:4" x14ac:dyDescent="0.2">
      <c r="A136" s="96" t="s">
        <v>1955</v>
      </c>
      <c r="B136" s="96" t="s">
        <v>1954</v>
      </c>
      <c r="C136" s="96" t="s">
        <v>1953</v>
      </c>
    </row>
    <row r="137" spans="1:4" x14ac:dyDescent="0.2">
      <c r="A137" s="96" t="s">
        <v>1956</v>
      </c>
      <c r="C137" s="96" t="s">
        <v>1953</v>
      </c>
      <c r="D137" s="96" t="s">
        <v>2098</v>
      </c>
    </row>
    <row r="138" spans="1:4" x14ac:dyDescent="0.2">
      <c r="A138" s="96" t="s">
        <v>1957</v>
      </c>
      <c r="B138" s="96" t="s">
        <v>1958</v>
      </c>
      <c r="C138" s="96" t="s">
        <v>1957</v>
      </c>
      <c r="D138" s="96" t="s">
        <v>1900</v>
      </c>
    </row>
    <row r="139" spans="1:4" x14ac:dyDescent="0.2">
      <c r="A139" s="96" t="s">
        <v>1959</v>
      </c>
      <c r="B139" s="96" t="s">
        <v>1960</v>
      </c>
      <c r="C139" s="96" t="s">
        <v>1959</v>
      </c>
      <c r="D139" s="96" t="s">
        <v>1900</v>
      </c>
    </row>
    <row r="140" spans="1:4" x14ac:dyDescent="0.2">
      <c r="A140" s="96" t="s">
        <v>1961</v>
      </c>
      <c r="B140" s="99" t="s">
        <v>1962</v>
      </c>
      <c r="C140" s="96" t="s">
        <v>1961</v>
      </c>
    </row>
    <row r="141" spans="1:4" x14ac:dyDescent="0.2">
      <c r="A141" s="96" t="s">
        <v>1963</v>
      </c>
      <c r="B141" s="96" t="s">
        <v>1964</v>
      </c>
      <c r="C141" s="96" t="s">
        <v>1965</v>
      </c>
      <c r="D141" s="96" t="s">
        <v>1814</v>
      </c>
    </row>
    <row r="142" spans="1:4" x14ac:dyDescent="0.2">
      <c r="A142" s="96" t="s">
        <v>1966</v>
      </c>
      <c r="B142" s="96" t="s">
        <v>1967</v>
      </c>
      <c r="C142" s="96" t="s">
        <v>1965</v>
      </c>
      <c r="D142" s="96" t="s">
        <v>2099</v>
      </c>
    </row>
    <row r="143" spans="1:4" x14ac:dyDescent="0.2">
      <c r="A143" s="96" t="s">
        <v>1969</v>
      </c>
      <c r="B143" s="96" t="s">
        <v>1970</v>
      </c>
      <c r="C143" s="96" t="s">
        <v>1965</v>
      </c>
      <c r="D143" s="96" t="s">
        <v>2096</v>
      </c>
    </row>
    <row r="144" spans="1:4" x14ac:dyDescent="0.2">
      <c r="A144" s="96" t="s">
        <v>1971</v>
      </c>
      <c r="B144" s="96" t="s">
        <v>1972</v>
      </c>
      <c r="C144" s="96" t="s">
        <v>1965</v>
      </c>
      <c r="D144" s="96" t="s">
        <v>1906</v>
      </c>
    </row>
    <row r="145" spans="1:4" x14ac:dyDescent="0.2">
      <c r="A145" s="96" t="s">
        <v>1973</v>
      </c>
      <c r="B145" s="96" t="s">
        <v>1974</v>
      </c>
      <c r="C145" s="96" t="s">
        <v>1965</v>
      </c>
    </row>
    <row r="146" spans="1:4" x14ac:dyDescent="0.2">
      <c r="A146" s="96" t="s">
        <v>1975</v>
      </c>
      <c r="B146" s="96" t="s">
        <v>1976</v>
      </c>
      <c r="C146" s="96" t="s">
        <v>1975</v>
      </c>
      <c r="D146" s="96" t="s">
        <v>1826</v>
      </c>
    </row>
    <row r="147" spans="1:4" x14ac:dyDescent="0.2">
      <c r="A147" s="96" t="s">
        <v>1978</v>
      </c>
      <c r="B147" s="96" t="s">
        <v>1979</v>
      </c>
      <c r="C147" s="96" t="s">
        <v>1975</v>
      </c>
      <c r="D147" s="96" t="s">
        <v>1826</v>
      </c>
    </row>
    <row r="148" spans="1:4" x14ac:dyDescent="0.2">
      <c r="A148" s="96" t="s">
        <v>1980</v>
      </c>
      <c r="B148" s="96" t="s">
        <v>1981</v>
      </c>
      <c r="C148" s="96" t="s">
        <v>1975</v>
      </c>
      <c r="D148" s="96" t="s">
        <v>1826</v>
      </c>
    </row>
    <row r="149" spans="1:4" ht="12.75" customHeight="1" x14ac:dyDescent="0.2">
      <c r="A149" s="96" t="s">
        <v>1982</v>
      </c>
      <c r="B149" s="96" t="s">
        <v>1882</v>
      </c>
      <c r="C149" s="96" t="s">
        <v>1883</v>
      </c>
      <c r="D149" s="96" t="s">
        <v>1884</v>
      </c>
    </row>
    <row r="150" spans="1:4" x14ac:dyDescent="0.2">
      <c r="A150" s="105">
        <v>794</v>
      </c>
      <c r="C150" s="105">
        <v>794</v>
      </c>
      <c r="D150" s="96" t="s">
        <v>2100</v>
      </c>
    </row>
  </sheetData>
  <autoFilter ref="A2:J150" xr:uid="{00000000-0001-0000-1100-000000000000}"/>
  <pageMargins left="0.17" right="0.17" top="0.75" bottom="0.75" header="0.3" footer="0.3"/>
  <pageSetup paperSize="9" scale="6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H6" sqref="H6"/>
    </sheetView>
  </sheetViews>
  <sheetFormatPr defaultRowHeight="12" x14ac:dyDescent="0.25"/>
  <cols>
    <col min="1" max="1" width="42.42578125" bestFit="1" customWidth="1"/>
    <col min="2" max="2" width="5.42578125" bestFit="1" customWidth="1"/>
    <col min="3" max="3" width="9.5703125" bestFit="1" customWidth="1"/>
    <col min="4" max="4" width="5.5703125" bestFit="1" customWidth="1"/>
    <col min="5" max="5" width="35.28515625" bestFit="1" customWidth="1"/>
    <col min="6" max="6" width="9" bestFit="1" customWidth="1"/>
    <col min="7" max="7" width="37" bestFit="1" customWidth="1"/>
    <col min="8" max="8" width="25.28515625" customWidth="1"/>
    <col min="9" max="10" width="11.5703125" bestFit="1" customWidth="1"/>
    <col min="11" max="11" width="8" bestFit="1" customWidth="1"/>
    <col min="14" max="14" width="9.42578125" bestFit="1" customWidth="1"/>
    <col min="15" max="15" width="24.7109375" bestFit="1" customWidth="1"/>
  </cols>
  <sheetData>
    <row r="1" spans="1:15" x14ac:dyDescent="0.25">
      <c r="A1" s="1" t="s">
        <v>0</v>
      </c>
      <c r="B1" s="3">
        <f>'Trial Balance'!B1</f>
        <v>0</v>
      </c>
    </row>
    <row r="2" spans="1:15" x14ac:dyDescent="0.25">
      <c r="A2" s="1" t="s">
        <v>1</v>
      </c>
      <c r="B2" s="3">
        <f>'Trial Balance'!B2</f>
        <v>0</v>
      </c>
    </row>
    <row r="3" spans="1:15" x14ac:dyDescent="0.25">
      <c r="A3" s="1" t="s">
        <v>6</v>
      </c>
      <c r="B3" s="3">
        <f>'Trial Balance'!B3</f>
        <v>0</v>
      </c>
    </row>
    <row r="4" spans="1:15" x14ac:dyDescent="0.25">
      <c r="A4" s="1" t="s">
        <v>7</v>
      </c>
      <c r="B4" s="3">
        <f>'Trial Balance'!B4</f>
        <v>0</v>
      </c>
      <c r="G4" s="71" t="s">
        <v>2</v>
      </c>
      <c r="H4" s="71">
        <f>B7-1</f>
        <v>-1</v>
      </c>
      <c r="I4" s="71">
        <f>B7</f>
        <v>0</v>
      </c>
    </row>
    <row r="5" spans="1:15" x14ac:dyDescent="0.25">
      <c r="A5" s="1" t="s">
        <v>8</v>
      </c>
      <c r="B5" s="3">
        <f>'Trial Balance'!B5</f>
        <v>0</v>
      </c>
      <c r="G5" s="204">
        <v>641</v>
      </c>
      <c r="H5" s="44">
        <f>SUMIF('Trial Balance'!D:D,"641",'Trial Balance'!H:H)</f>
        <v>0</v>
      </c>
      <c r="I5" s="44">
        <f>SUMIF('Trial Balance'!D:D,"641",'Trial Balance'!K:K)</f>
        <v>0</v>
      </c>
    </row>
    <row r="6" spans="1:15" x14ac:dyDescent="0.25">
      <c r="A6" s="1" t="s">
        <v>9</v>
      </c>
      <c r="B6" s="3">
        <f>'Trial Balance'!B6</f>
        <v>0</v>
      </c>
      <c r="G6" s="26" t="s">
        <v>2365</v>
      </c>
      <c r="H6" s="26" t="str">
        <f>IF(H5&gt;0,IF(OR('3. F30'!D47,'3. F30'!D48=""),"Please, fill F30 ",0),"OK")</f>
        <v>OK</v>
      </c>
      <c r="I6" s="26" t="str">
        <f>IF(I5&gt;0,IF(OR('3. F30'!E47,'3. F30'!E48=""),"Please, fill F30 ",0),"OK")</f>
        <v>OK</v>
      </c>
    </row>
    <row r="7" spans="1:15" x14ac:dyDescent="0.25">
      <c r="A7" s="1" t="s">
        <v>11</v>
      </c>
      <c r="B7" s="3">
        <f>'Trial Balance'!B7</f>
        <v>0</v>
      </c>
    </row>
    <row r="10" spans="1:15" x14ac:dyDescent="0.25">
      <c r="A10" s="33" t="s">
        <v>40</v>
      </c>
    </row>
    <row r="13" spans="1:15" ht="24.45" customHeight="1" thickBot="1" x14ac:dyDescent="0.3">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45" customHeight="1" thickTop="1" x14ac:dyDescent="0.25">
      <c r="H14" s="9"/>
      <c r="I14" s="9"/>
      <c r="J14" s="9"/>
      <c r="K14" s="9"/>
      <c r="L14" s="9"/>
      <c r="M14" s="32"/>
    </row>
    <row r="15" spans="1:15" x14ac:dyDescent="0.25">
      <c r="H15" s="9"/>
      <c r="I15" s="9"/>
      <c r="J15" s="9"/>
      <c r="K15" s="9"/>
      <c r="L15" s="9"/>
      <c r="M15" s="32"/>
    </row>
    <row r="16" spans="1:15" x14ac:dyDescent="0.25">
      <c r="H16" s="9"/>
      <c r="I16" s="9"/>
      <c r="J16" s="9"/>
      <c r="K16" s="9"/>
      <c r="L16" s="9"/>
      <c r="M16" s="32"/>
    </row>
    <row r="17" spans="8:13" x14ac:dyDescent="0.25">
      <c r="H17" s="9"/>
      <c r="I17" s="9"/>
      <c r="J17" s="9"/>
      <c r="K17" s="9"/>
      <c r="L17" s="9"/>
      <c r="M17" s="32"/>
    </row>
    <row r="18" spans="8:13" x14ac:dyDescent="0.25">
      <c r="H18" s="9"/>
      <c r="I18" s="9"/>
      <c r="J18" s="9"/>
      <c r="K18" s="9"/>
      <c r="L18" s="9"/>
      <c r="M18" s="32"/>
    </row>
    <row r="19" spans="8:13" x14ac:dyDescent="0.25">
      <c r="H19" s="9"/>
      <c r="I19" s="9"/>
      <c r="J19" s="9"/>
      <c r="K19" s="9"/>
      <c r="L19" s="9"/>
      <c r="M19" s="32"/>
    </row>
    <row r="20" spans="8:13" x14ac:dyDescent="0.25">
      <c r="H20" s="9"/>
      <c r="I20" s="9"/>
      <c r="J20" s="9"/>
      <c r="K20" s="9"/>
      <c r="L20" s="9"/>
      <c r="M20" s="32"/>
    </row>
    <row r="21" spans="8:13" x14ac:dyDescent="0.25">
      <c r="H21" s="9"/>
      <c r="I21" s="9"/>
      <c r="J21" s="9"/>
      <c r="K21" s="9"/>
      <c r="L21" s="9"/>
      <c r="M21" s="32"/>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40625" defaultRowHeight="14.4" customHeight="1" x14ac:dyDescent="0.25"/>
  <cols>
    <col min="1" max="1" width="23.140625" style="109" bestFit="1" customWidth="1"/>
    <col min="2" max="2" width="174.42578125" style="109" customWidth="1"/>
    <col min="3" max="3" width="9.140625" style="109" customWidth="1"/>
    <col min="4" max="16384" width="9.140625" style="109"/>
  </cols>
  <sheetData>
    <row r="1" spans="1:3" ht="39" customHeight="1" x14ac:dyDescent="0.25">
      <c r="A1" s="108" t="s">
        <v>861</v>
      </c>
      <c r="B1" s="108" t="s">
        <v>23</v>
      </c>
      <c r="C1" s="108" t="s">
        <v>1983</v>
      </c>
    </row>
    <row r="2" spans="1:3" ht="14.4" customHeight="1" x14ac:dyDescent="0.25">
      <c r="A2" s="109" t="s">
        <v>866</v>
      </c>
      <c r="B2" s="110" t="s">
        <v>867</v>
      </c>
    </row>
    <row r="3" spans="1:3" ht="14.4" customHeight="1" x14ac:dyDescent="0.25">
      <c r="A3" s="109" t="s">
        <v>869</v>
      </c>
      <c r="B3" s="110" t="s">
        <v>870</v>
      </c>
      <c r="C3" s="109">
        <v>151</v>
      </c>
    </row>
    <row r="4" spans="1:3" ht="14.4" customHeight="1" x14ac:dyDescent="0.25">
      <c r="A4" s="109" t="s">
        <v>871</v>
      </c>
      <c r="B4" s="110" t="s">
        <v>872</v>
      </c>
    </row>
    <row r="5" spans="1:3" ht="14.4" customHeight="1" x14ac:dyDescent="0.25">
      <c r="A5" s="109" t="s">
        <v>873</v>
      </c>
      <c r="B5" s="110" t="s">
        <v>874</v>
      </c>
    </row>
    <row r="6" spans="1:3" ht="14.4" customHeight="1" x14ac:dyDescent="0.25">
      <c r="A6" s="109" t="s">
        <v>876</v>
      </c>
      <c r="B6" s="110" t="s">
        <v>877</v>
      </c>
    </row>
    <row r="7" spans="1:3" ht="14.4" customHeight="1" x14ac:dyDescent="0.25">
      <c r="A7" s="109" t="s">
        <v>878</v>
      </c>
      <c r="B7" s="110" t="s">
        <v>879</v>
      </c>
    </row>
    <row r="8" spans="1:3" ht="14.4" customHeight="1" x14ac:dyDescent="0.25">
      <c r="A8" s="109" t="s">
        <v>880</v>
      </c>
      <c r="B8" s="110" t="s">
        <v>605</v>
      </c>
    </row>
    <row r="9" spans="1:3" ht="14.4" customHeight="1" x14ac:dyDescent="0.25">
      <c r="A9" s="109" t="s">
        <v>881</v>
      </c>
      <c r="B9" s="110" t="s">
        <v>882</v>
      </c>
    </row>
    <row r="10" spans="1:3" ht="14.4" customHeight="1" x14ac:dyDescent="0.25">
      <c r="A10" s="109" t="s">
        <v>883</v>
      </c>
      <c r="B10" s="110" t="s">
        <v>884</v>
      </c>
    </row>
    <row r="11" spans="1:3" ht="14.4" customHeight="1" x14ac:dyDescent="0.25">
      <c r="A11" s="109" t="s">
        <v>886</v>
      </c>
      <c r="B11" s="110" t="s">
        <v>887</v>
      </c>
    </row>
    <row r="12" spans="1:3" ht="14.4" customHeight="1" x14ac:dyDescent="0.25">
      <c r="A12" s="109" t="s">
        <v>888</v>
      </c>
      <c r="B12" s="110" t="s">
        <v>889</v>
      </c>
    </row>
    <row r="13" spans="1:3" ht="14.4" customHeight="1" x14ac:dyDescent="0.25">
      <c r="A13" s="109" t="s">
        <v>890</v>
      </c>
      <c r="B13" s="110" t="s">
        <v>891</v>
      </c>
    </row>
    <row r="14" spans="1:3" ht="14.4" customHeight="1" x14ac:dyDescent="0.25">
      <c r="A14" s="109" t="s">
        <v>892</v>
      </c>
      <c r="B14" s="110" t="s">
        <v>893</v>
      </c>
    </row>
    <row r="15" spans="1:3" ht="14.4" customHeight="1" x14ac:dyDescent="0.25">
      <c r="A15" s="109" t="s">
        <v>894</v>
      </c>
      <c r="B15" s="110" t="s">
        <v>895</v>
      </c>
    </row>
    <row r="16" spans="1:3" ht="14.4" customHeight="1" x14ac:dyDescent="0.25">
      <c r="A16" s="109" t="s">
        <v>897</v>
      </c>
      <c r="B16" s="110" t="s">
        <v>898</v>
      </c>
    </row>
    <row r="17" spans="1:2" ht="14.4" customHeight="1" x14ac:dyDescent="0.25">
      <c r="A17" s="109" t="s">
        <v>899</v>
      </c>
      <c r="B17" s="111" t="s">
        <v>900</v>
      </c>
    </row>
    <row r="18" spans="1:2" ht="14.4" customHeight="1" x14ac:dyDescent="0.25">
      <c r="A18" s="109" t="s">
        <v>902</v>
      </c>
      <c r="B18" s="110" t="s">
        <v>903</v>
      </c>
    </row>
    <row r="19" spans="1:2" ht="14.4" customHeight="1" x14ac:dyDescent="0.25">
      <c r="A19" s="109" t="s">
        <v>904</v>
      </c>
      <c r="B19" s="110" t="s">
        <v>905</v>
      </c>
    </row>
    <row r="20" spans="1:2" ht="14.4" customHeight="1" x14ac:dyDescent="0.25">
      <c r="A20" s="109" t="s">
        <v>907</v>
      </c>
      <c r="B20" s="110" t="s">
        <v>908</v>
      </c>
    </row>
    <row r="21" spans="1:2" ht="14.4" customHeight="1" x14ac:dyDescent="0.25">
      <c r="A21" s="109" t="s">
        <v>909</v>
      </c>
      <c r="B21" s="110" t="s">
        <v>910</v>
      </c>
    </row>
    <row r="22" spans="1:2" ht="14.4" customHeight="1" x14ac:dyDescent="0.25">
      <c r="A22" s="109" t="s">
        <v>911</v>
      </c>
      <c r="B22" s="110" t="s">
        <v>912</v>
      </c>
    </row>
    <row r="23" spans="1:2" ht="14.4" customHeight="1" x14ac:dyDescent="0.25">
      <c r="A23" s="109" t="s">
        <v>914</v>
      </c>
      <c r="B23" s="110" t="s">
        <v>915</v>
      </c>
    </row>
    <row r="24" spans="1:2" ht="14.4" customHeight="1" x14ac:dyDescent="0.25">
      <c r="A24" s="109" t="s">
        <v>916</v>
      </c>
      <c r="B24" s="110" t="s">
        <v>917</v>
      </c>
    </row>
    <row r="25" spans="1:2" ht="14.4" customHeight="1" x14ac:dyDescent="0.25">
      <c r="A25" s="109" t="s">
        <v>918</v>
      </c>
      <c r="B25" s="110" t="s">
        <v>643</v>
      </c>
    </row>
    <row r="26" spans="1:2" ht="14.4" customHeight="1" x14ac:dyDescent="0.25">
      <c r="A26" s="109" t="s">
        <v>919</v>
      </c>
      <c r="B26" s="110" t="s">
        <v>920</v>
      </c>
    </row>
    <row r="27" spans="1:2" ht="14.4" customHeight="1" x14ac:dyDescent="0.25">
      <c r="A27" s="109" t="s">
        <v>921</v>
      </c>
      <c r="B27" s="110" t="s">
        <v>922</v>
      </c>
    </row>
    <row r="28" spans="1:2" ht="14.4" customHeight="1" x14ac:dyDescent="0.25">
      <c r="A28" s="109" t="s">
        <v>923</v>
      </c>
      <c r="B28" s="110" t="s">
        <v>924</v>
      </c>
    </row>
    <row r="29" spans="1:2" ht="14.4" customHeight="1" x14ac:dyDescent="0.25">
      <c r="A29" s="109" t="s">
        <v>926</v>
      </c>
      <c r="B29" s="110" t="s">
        <v>927</v>
      </c>
    </row>
    <row r="30" spans="1:2" ht="14.4" customHeight="1" x14ac:dyDescent="0.25">
      <c r="A30" s="109" t="s">
        <v>928</v>
      </c>
      <c r="B30" s="110" t="s">
        <v>929</v>
      </c>
    </row>
    <row r="31" spans="1:2" ht="14.4" customHeight="1" x14ac:dyDescent="0.25">
      <c r="A31" s="109" t="s">
        <v>930</v>
      </c>
      <c r="B31" s="110" t="s">
        <v>931</v>
      </c>
    </row>
    <row r="32" spans="1:2" ht="14.4" customHeight="1" x14ac:dyDescent="0.25">
      <c r="A32" s="109" t="s">
        <v>932</v>
      </c>
      <c r="B32" s="110" t="s">
        <v>933</v>
      </c>
    </row>
    <row r="33" spans="1:2" ht="14.4" customHeight="1" x14ac:dyDescent="0.25">
      <c r="A33" s="109" t="s">
        <v>934</v>
      </c>
      <c r="B33" s="110" t="s">
        <v>935</v>
      </c>
    </row>
    <row r="34" spans="1:2" ht="14.4" customHeight="1" x14ac:dyDescent="0.25">
      <c r="A34" s="109" t="s">
        <v>936</v>
      </c>
      <c r="B34" s="110" t="s">
        <v>937</v>
      </c>
    </row>
    <row r="35" spans="1:2" ht="14.4" customHeight="1" x14ac:dyDescent="0.25">
      <c r="A35" s="109" t="s">
        <v>938</v>
      </c>
      <c r="B35" s="110" t="s">
        <v>939</v>
      </c>
    </row>
    <row r="36" spans="1:2" ht="14.4" customHeight="1" x14ac:dyDescent="0.25">
      <c r="A36" s="109" t="s">
        <v>940</v>
      </c>
      <c r="B36" s="110" t="s">
        <v>941</v>
      </c>
    </row>
    <row r="37" spans="1:2" ht="14.4" customHeight="1" x14ac:dyDescent="0.25">
      <c r="A37" s="109" t="s">
        <v>942</v>
      </c>
      <c r="B37" s="110" t="s">
        <v>943</v>
      </c>
    </row>
    <row r="38" spans="1:2" ht="14.4" customHeight="1" x14ac:dyDescent="0.25">
      <c r="A38" s="109" t="s">
        <v>946</v>
      </c>
      <c r="B38" s="110" t="s">
        <v>947</v>
      </c>
    </row>
    <row r="39" spans="1:2" ht="14.4" customHeight="1" x14ac:dyDescent="0.25">
      <c r="A39" s="109" t="s">
        <v>949</v>
      </c>
      <c r="B39" s="110" t="s">
        <v>950</v>
      </c>
    </row>
    <row r="40" spans="1:2" ht="14.4" customHeight="1" x14ac:dyDescent="0.25">
      <c r="A40" s="109" t="s">
        <v>951</v>
      </c>
      <c r="B40" s="110" t="s">
        <v>952</v>
      </c>
    </row>
    <row r="41" spans="1:2" ht="14.4" customHeight="1" x14ac:dyDescent="0.25">
      <c r="A41" s="109" t="s">
        <v>953</v>
      </c>
      <c r="B41" s="110" t="s">
        <v>954</v>
      </c>
    </row>
    <row r="42" spans="1:2" ht="14.4" customHeight="1" x14ac:dyDescent="0.25">
      <c r="A42" s="109" t="s">
        <v>955</v>
      </c>
      <c r="B42" s="110" t="s">
        <v>956</v>
      </c>
    </row>
    <row r="43" spans="1:2" ht="14.4" customHeight="1" x14ac:dyDescent="0.25">
      <c r="A43" s="109" t="s">
        <v>957</v>
      </c>
      <c r="B43" s="110" t="s">
        <v>958</v>
      </c>
    </row>
    <row r="44" spans="1:2" ht="14.4" customHeight="1" x14ac:dyDescent="0.25">
      <c r="A44" s="109" t="s">
        <v>959</v>
      </c>
      <c r="B44" s="110" t="s">
        <v>960</v>
      </c>
    </row>
    <row r="45" spans="1:2" ht="14.4" customHeight="1" x14ac:dyDescent="0.25">
      <c r="A45" s="109" t="s">
        <v>961</v>
      </c>
      <c r="B45" s="110" t="s">
        <v>962</v>
      </c>
    </row>
    <row r="46" spans="1:2" ht="14.4" customHeight="1" x14ac:dyDescent="0.25">
      <c r="A46" s="109" t="s">
        <v>964</v>
      </c>
      <c r="B46" s="110" t="s">
        <v>965</v>
      </c>
    </row>
    <row r="47" spans="1:2" ht="14.4" customHeight="1" x14ac:dyDescent="0.25">
      <c r="A47" s="109" t="s">
        <v>966</v>
      </c>
      <c r="B47" s="110" t="s">
        <v>967</v>
      </c>
    </row>
    <row r="48" spans="1:2" ht="14.4" customHeight="1" x14ac:dyDescent="0.25">
      <c r="A48" s="109" t="s">
        <v>968</v>
      </c>
      <c r="B48" s="110" t="s">
        <v>969</v>
      </c>
    </row>
    <row r="49" spans="1:3" ht="14.4" customHeight="1" x14ac:dyDescent="0.25">
      <c r="A49" s="109" t="s">
        <v>970</v>
      </c>
      <c r="B49" s="110" t="s">
        <v>962</v>
      </c>
    </row>
    <row r="50" spans="1:3" ht="14.4" customHeight="1" x14ac:dyDescent="0.25">
      <c r="A50" s="109" t="s">
        <v>971</v>
      </c>
      <c r="B50" s="110" t="s">
        <v>972</v>
      </c>
    </row>
    <row r="51" spans="1:3" ht="14.4" customHeight="1" x14ac:dyDescent="0.25">
      <c r="A51" s="109" t="s">
        <v>974</v>
      </c>
      <c r="B51" s="110" t="s">
        <v>975</v>
      </c>
    </row>
    <row r="52" spans="1:3" ht="14.4" customHeight="1" x14ac:dyDescent="0.25">
      <c r="A52" s="109" t="s">
        <v>976</v>
      </c>
      <c r="B52" s="110" t="s">
        <v>977</v>
      </c>
    </row>
    <row r="53" spans="1:3" ht="14.4" customHeight="1" x14ac:dyDescent="0.25">
      <c r="A53" s="109" t="s">
        <v>978</v>
      </c>
      <c r="B53" s="110" t="s">
        <v>979</v>
      </c>
    </row>
    <row r="54" spans="1:3" ht="14.4" customHeight="1" x14ac:dyDescent="0.25">
      <c r="A54" s="109" t="s">
        <v>980</v>
      </c>
      <c r="B54" s="110" t="s">
        <v>981</v>
      </c>
    </row>
    <row r="55" spans="1:3" ht="14.4" customHeight="1" x14ac:dyDescent="0.25">
      <c r="A55" s="109" t="s">
        <v>982</v>
      </c>
      <c r="B55" s="110" t="s">
        <v>983</v>
      </c>
    </row>
    <row r="56" spans="1:3" ht="14.4" customHeight="1" x14ac:dyDescent="0.25">
      <c r="A56" s="109" t="s">
        <v>984</v>
      </c>
      <c r="B56" s="110" t="s">
        <v>985</v>
      </c>
      <c r="C56" s="109">
        <v>117</v>
      </c>
    </row>
    <row r="57" spans="1:3" ht="14.4" customHeight="1" x14ac:dyDescent="0.25">
      <c r="A57" s="109" t="s">
        <v>986</v>
      </c>
      <c r="B57" s="110" t="s">
        <v>987</v>
      </c>
    </row>
    <row r="58" spans="1:3" ht="14.4" customHeight="1" x14ac:dyDescent="0.25">
      <c r="A58" s="109" t="s">
        <v>990</v>
      </c>
      <c r="B58" s="110" t="s">
        <v>991</v>
      </c>
    </row>
    <row r="59" spans="1:3" ht="14.4" customHeight="1" x14ac:dyDescent="0.25">
      <c r="A59" s="109" t="s">
        <v>993</v>
      </c>
      <c r="B59" s="110" t="s">
        <v>994</v>
      </c>
      <c r="C59" s="109">
        <v>121</v>
      </c>
    </row>
    <row r="60" spans="1:3" ht="14.4" customHeight="1" x14ac:dyDescent="0.25">
      <c r="A60" s="109" t="s">
        <v>995</v>
      </c>
      <c r="B60" s="110" t="s">
        <v>996</v>
      </c>
    </row>
    <row r="61" spans="1:3" ht="14.4" customHeight="1" x14ac:dyDescent="0.25">
      <c r="A61" s="109" t="s">
        <v>998</v>
      </c>
      <c r="B61" s="110" t="s">
        <v>999</v>
      </c>
      <c r="C61" s="109">
        <v>117</v>
      </c>
    </row>
    <row r="62" spans="1:3" ht="14.4" customHeight="1" x14ac:dyDescent="0.25">
      <c r="A62" s="109" t="s">
        <v>1002</v>
      </c>
      <c r="B62" s="110" t="s">
        <v>1003</v>
      </c>
    </row>
    <row r="63" spans="1:3" ht="14.4" customHeight="1" x14ac:dyDescent="0.25">
      <c r="A63" s="109" t="s">
        <v>1005</v>
      </c>
      <c r="B63" s="110" t="s">
        <v>1006</v>
      </c>
    </row>
    <row r="64" spans="1:3" ht="14.4" customHeight="1" x14ac:dyDescent="0.25">
      <c r="A64" s="109" t="s">
        <v>1008</v>
      </c>
      <c r="B64" s="110" t="s">
        <v>1009</v>
      </c>
    </row>
    <row r="65" spans="1:3" ht="14.4" customHeight="1" x14ac:dyDescent="0.25">
      <c r="A65" s="109" t="s">
        <v>1010</v>
      </c>
      <c r="B65" s="110" t="s">
        <v>1011</v>
      </c>
    </row>
    <row r="66" spans="1:3" ht="14.4" customHeight="1" x14ac:dyDescent="0.25">
      <c r="A66" s="109" t="s">
        <v>1012</v>
      </c>
      <c r="B66" s="110" t="s">
        <v>1013</v>
      </c>
    </row>
    <row r="67" spans="1:3" ht="14.4" customHeight="1" x14ac:dyDescent="0.25">
      <c r="A67" s="109" t="s">
        <v>1014</v>
      </c>
      <c r="B67" s="110" t="s">
        <v>1015</v>
      </c>
    </row>
    <row r="68" spans="1:3" ht="14.4" customHeight="1" x14ac:dyDescent="0.25">
      <c r="A68" s="109" t="s">
        <v>1016</v>
      </c>
      <c r="B68" s="110" t="s">
        <v>1017</v>
      </c>
    </row>
    <row r="69" spans="1:3" ht="14.4" customHeight="1" x14ac:dyDescent="0.25">
      <c r="A69" s="109" t="s">
        <v>1019</v>
      </c>
      <c r="B69" s="110" t="s">
        <v>1020</v>
      </c>
      <c r="C69" s="109">
        <v>42</v>
      </c>
    </row>
    <row r="70" spans="1:3" ht="14.4" customHeight="1" x14ac:dyDescent="0.25">
      <c r="A70" s="109" t="s">
        <v>1022</v>
      </c>
      <c r="B70" s="110" t="s">
        <v>1023</v>
      </c>
      <c r="C70" s="109">
        <v>156</v>
      </c>
    </row>
    <row r="71" spans="1:3" ht="14.4" customHeight="1" x14ac:dyDescent="0.25">
      <c r="A71" s="109" t="s">
        <v>1025</v>
      </c>
      <c r="B71" s="110" t="s">
        <v>1026</v>
      </c>
    </row>
    <row r="72" spans="1:3" ht="14.4" customHeight="1" x14ac:dyDescent="0.25">
      <c r="A72" s="109" t="s">
        <v>1028</v>
      </c>
      <c r="B72" s="110" t="s">
        <v>1029</v>
      </c>
    </row>
    <row r="73" spans="1:3" ht="14.4" customHeight="1" x14ac:dyDescent="0.25">
      <c r="A73" s="109" t="s">
        <v>1032</v>
      </c>
      <c r="B73" s="110" t="s">
        <v>1033</v>
      </c>
    </row>
    <row r="74" spans="1:3" ht="14.4" customHeight="1" x14ac:dyDescent="0.25">
      <c r="A74" s="109" t="s">
        <v>1034</v>
      </c>
      <c r="B74" s="110" t="s">
        <v>1035</v>
      </c>
    </row>
    <row r="75" spans="1:3" ht="14.4" customHeight="1" x14ac:dyDescent="0.25">
      <c r="A75" s="109" t="s">
        <v>1036</v>
      </c>
      <c r="B75" s="110" t="s">
        <v>1037</v>
      </c>
    </row>
    <row r="76" spans="1:3" ht="14.4" customHeight="1" x14ac:dyDescent="0.25">
      <c r="A76" s="109" t="s">
        <v>1039</v>
      </c>
      <c r="B76" s="110" t="s">
        <v>1040</v>
      </c>
    </row>
    <row r="77" spans="1:3" ht="14.4" customHeight="1" x14ac:dyDescent="0.25">
      <c r="A77" s="109" t="s">
        <v>1041</v>
      </c>
      <c r="B77" s="110" t="s">
        <v>1042</v>
      </c>
    </row>
    <row r="78" spans="1:3" ht="14.4" customHeight="1" x14ac:dyDescent="0.25">
      <c r="A78" s="109" t="s">
        <v>1043</v>
      </c>
      <c r="B78" s="110" t="s">
        <v>1044</v>
      </c>
    </row>
    <row r="79" spans="1:3" ht="14.4" customHeight="1" x14ac:dyDescent="0.25">
      <c r="A79" s="109" t="s">
        <v>1045</v>
      </c>
      <c r="B79" s="110" t="s">
        <v>1046</v>
      </c>
    </row>
    <row r="80" spans="1:3" ht="14.4" customHeight="1" x14ac:dyDescent="0.25">
      <c r="A80" s="109" t="s">
        <v>1048</v>
      </c>
      <c r="B80" s="110" t="s">
        <v>1049</v>
      </c>
    </row>
    <row r="81" spans="1:2" ht="14.4" customHeight="1" x14ac:dyDescent="0.25">
      <c r="A81" s="109" t="s">
        <v>1050</v>
      </c>
      <c r="B81" s="110" t="s">
        <v>1051</v>
      </c>
    </row>
    <row r="82" spans="1:2" ht="14.4" customHeight="1" x14ac:dyDescent="0.25">
      <c r="A82" s="109" t="s">
        <v>1052</v>
      </c>
      <c r="B82" s="110" t="s">
        <v>1053</v>
      </c>
    </row>
    <row r="83" spans="1:2" ht="14.4" customHeight="1" x14ac:dyDescent="0.25">
      <c r="A83" s="109" t="s">
        <v>1054</v>
      </c>
      <c r="B83" s="111" t="s">
        <v>1055</v>
      </c>
    </row>
    <row r="84" spans="1:2" ht="14.4" customHeight="1" x14ac:dyDescent="0.25">
      <c r="A84" s="109" t="s">
        <v>1056</v>
      </c>
      <c r="B84" s="110" t="s">
        <v>1057</v>
      </c>
    </row>
    <row r="85" spans="1:2" ht="14.4" customHeight="1" x14ac:dyDescent="0.25">
      <c r="A85" s="109" t="s">
        <v>1059</v>
      </c>
      <c r="B85" s="110" t="s">
        <v>1060</v>
      </c>
    </row>
    <row r="86" spans="1:2" ht="14.4" customHeight="1" x14ac:dyDescent="0.25">
      <c r="A86" s="109" t="s">
        <v>1062</v>
      </c>
      <c r="B86" s="110" t="s">
        <v>1063</v>
      </c>
    </row>
    <row r="87" spans="1:2" ht="14.4" customHeight="1" x14ac:dyDescent="0.25">
      <c r="A87" s="109" t="s">
        <v>1065</v>
      </c>
      <c r="B87" s="110" t="s">
        <v>1066</v>
      </c>
    </row>
    <row r="88" spans="1:2" ht="14.4" customHeight="1" x14ac:dyDescent="0.25">
      <c r="A88" s="109" t="s">
        <v>1068</v>
      </c>
      <c r="B88" s="110" t="s">
        <v>1069</v>
      </c>
    </row>
    <row r="89" spans="1:2" ht="14.4" customHeight="1" x14ac:dyDescent="0.25">
      <c r="A89" s="109" t="s">
        <v>1070</v>
      </c>
      <c r="B89" s="110" t="s">
        <v>1071</v>
      </c>
    </row>
    <row r="90" spans="1:2" ht="14.4" customHeight="1" x14ac:dyDescent="0.25">
      <c r="A90" s="109" t="s">
        <v>1072</v>
      </c>
      <c r="B90" s="110" t="s">
        <v>1073</v>
      </c>
    </row>
    <row r="91" spans="1:2" ht="14.4" customHeight="1" x14ac:dyDescent="0.25">
      <c r="A91" s="109" t="s">
        <v>1074</v>
      </c>
      <c r="B91" s="110" t="s">
        <v>1075</v>
      </c>
    </row>
    <row r="92" spans="1:2" ht="14.4" customHeight="1" x14ac:dyDescent="0.25">
      <c r="A92" s="109" t="s">
        <v>1077</v>
      </c>
      <c r="B92" s="111" t="s">
        <v>1078</v>
      </c>
    </row>
    <row r="93" spans="1:2" ht="14.4" customHeight="1" x14ac:dyDescent="0.25">
      <c r="A93" s="109" t="s">
        <v>1080</v>
      </c>
      <c r="B93" s="111" t="s">
        <v>1081</v>
      </c>
    </row>
    <row r="94" spans="1:2" ht="14.4" customHeight="1" x14ac:dyDescent="0.25">
      <c r="A94" s="109" t="s">
        <v>1083</v>
      </c>
      <c r="B94" s="111" t="s">
        <v>1084</v>
      </c>
    </row>
    <row r="95" spans="1:2" ht="14.4" customHeight="1" x14ac:dyDescent="0.25">
      <c r="A95" s="109" t="s">
        <v>1085</v>
      </c>
      <c r="B95" s="110" t="s">
        <v>1086</v>
      </c>
    </row>
    <row r="96" spans="1:2" ht="14.4" customHeight="1" x14ac:dyDescent="0.25">
      <c r="A96" s="109" t="s">
        <v>1088</v>
      </c>
      <c r="B96" s="110" t="s">
        <v>1089</v>
      </c>
    </row>
    <row r="97" spans="1:3" ht="14.4" customHeight="1" x14ac:dyDescent="0.25">
      <c r="A97" s="109" t="s">
        <v>1091</v>
      </c>
      <c r="B97" s="110" t="s">
        <v>1092</v>
      </c>
    </row>
    <row r="98" spans="1:3" ht="14.4" customHeight="1" x14ac:dyDescent="0.25">
      <c r="A98" s="109" t="s">
        <v>1094</v>
      </c>
      <c r="B98" s="110" t="s">
        <v>1095</v>
      </c>
    </row>
    <row r="99" spans="1:3" ht="14.4" customHeight="1" x14ac:dyDescent="0.25">
      <c r="A99" s="109" t="s">
        <v>1096</v>
      </c>
      <c r="B99" s="110" t="s">
        <v>1097</v>
      </c>
    </row>
    <row r="100" spans="1:3" ht="14.4" customHeight="1" x14ac:dyDescent="0.25">
      <c r="A100" s="109" t="s">
        <v>1098</v>
      </c>
      <c r="B100" s="110" t="s">
        <v>1099</v>
      </c>
    </row>
    <row r="101" spans="1:3" ht="14.4" customHeight="1" x14ac:dyDescent="0.25">
      <c r="A101" s="109" t="s">
        <v>1101</v>
      </c>
      <c r="B101" s="110" t="s">
        <v>1102</v>
      </c>
    </row>
    <row r="102" spans="1:3" ht="14.4" customHeight="1" x14ac:dyDescent="0.25">
      <c r="A102" s="109" t="s">
        <v>1105</v>
      </c>
      <c r="B102" s="110" t="s">
        <v>1106</v>
      </c>
    </row>
    <row r="103" spans="1:3" ht="14.4" customHeight="1" x14ac:dyDescent="0.25">
      <c r="A103" s="109" t="s">
        <v>1107</v>
      </c>
      <c r="B103" s="110" t="s">
        <v>1108</v>
      </c>
    </row>
    <row r="104" spans="1:3" ht="14.4" customHeight="1" x14ac:dyDescent="0.25">
      <c r="A104" s="109" t="s">
        <v>1110</v>
      </c>
      <c r="B104" s="110" t="s">
        <v>1111</v>
      </c>
    </row>
    <row r="105" spans="1:3" ht="14.4" customHeight="1" x14ac:dyDescent="0.25">
      <c r="A105" s="109" t="s">
        <v>1112</v>
      </c>
      <c r="B105" s="110" t="s">
        <v>1113</v>
      </c>
    </row>
    <row r="106" spans="1:3" ht="14.4" customHeight="1" x14ac:dyDescent="0.25">
      <c r="A106" s="109" t="s">
        <v>1115</v>
      </c>
      <c r="B106" s="110" t="s">
        <v>1116</v>
      </c>
    </row>
    <row r="107" spans="1:3" ht="14.4" customHeight="1" x14ac:dyDescent="0.25">
      <c r="A107" s="109" t="s">
        <v>1117</v>
      </c>
      <c r="B107" s="110" t="s">
        <v>1118</v>
      </c>
    </row>
    <row r="108" spans="1:3" ht="14.4" customHeight="1" x14ac:dyDescent="0.25">
      <c r="A108" s="109" t="s">
        <v>1119</v>
      </c>
      <c r="B108" s="110" t="s">
        <v>1120</v>
      </c>
    </row>
    <row r="109" spans="1:3" ht="14.4" customHeight="1" x14ac:dyDescent="0.25">
      <c r="A109" s="109" t="s">
        <v>1121</v>
      </c>
      <c r="B109" s="110" t="s">
        <v>1122</v>
      </c>
    </row>
    <row r="110" spans="1:3" ht="14.4" customHeight="1" x14ac:dyDescent="0.25">
      <c r="A110" s="109" t="s">
        <v>1123</v>
      </c>
      <c r="B110" s="110" t="s">
        <v>1124</v>
      </c>
      <c r="C110" s="109">
        <v>141</v>
      </c>
    </row>
    <row r="111" spans="1:3" ht="14.4" customHeight="1" x14ac:dyDescent="0.25">
      <c r="A111" s="109" t="s">
        <v>1126</v>
      </c>
      <c r="B111" s="110" t="s">
        <v>1127</v>
      </c>
      <c r="C111" s="109">
        <v>141</v>
      </c>
    </row>
    <row r="112" spans="1:3" ht="14.4" customHeight="1" x14ac:dyDescent="0.25">
      <c r="A112" s="109" t="s">
        <v>1128</v>
      </c>
      <c r="B112" s="110" t="s">
        <v>1129</v>
      </c>
      <c r="C112" s="109">
        <v>141</v>
      </c>
    </row>
    <row r="113" spans="1:3" ht="14.4" customHeight="1" x14ac:dyDescent="0.25">
      <c r="A113" s="109" t="s">
        <v>1130</v>
      </c>
      <c r="B113" s="110" t="s">
        <v>1131</v>
      </c>
      <c r="C113" s="109">
        <v>141</v>
      </c>
    </row>
    <row r="114" spans="1:3" ht="14.4" customHeight="1" x14ac:dyDescent="0.25">
      <c r="A114" s="109" t="s">
        <v>1132</v>
      </c>
      <c r="B114" s="110" t="s">
        <v>1133</v>
      </c>
    </row>
    <row r="115" spans="1:3" ht="14.4" customHeight="1" x14ac:dyDescent="0.25">
      <c r="A115" s="109" t="s">
        <v>1135</v>
      </c>
      <c r="B115" s="110" t="s">
        <v>1136</v>
      </c>
    </row>
    <row r="116" spans="1:3" ht="14.4" customHeight="1" x14ac:dyDescent="0.25">
      <c r="A116" s="109" t="s">
        <v>1137</v>
      </c>
      <c r="B116" s="110" t="s">
        <v>1138</v>
      </c>
    </row>
    <row r="117" spans="1:3" ht="14.4" customHeight="1" x14ac:dyDescent="0.25">
      <c r="A117" s="109" t="s">
        <v>1139</v>
      </c>
      <c r="B117" s="110" t="s">
        <v>1140</v>
      </c>
    </row>
    <row r="118" spans="1:3" ht="14.4" customHeight="1" x14ac:dyDescent="0.25">
      <c r="A118" s="109" t="s">
        <v>1141</v>
      </c>
      <c r="B118" s="110" t="s">
        <v>1142</v>
      </c>
    </row>
    <row r="119" spans="1:3" ht="14.4" customHeight="1" x14ac:dyDescent="0.25">
      <c r="A119" s="109" t="s">
        <v>1143</v>
      </c>
      <c r="B119" s="110" t="s">
        <v>1144</v>
      </c>
    </row>
    <row r="120" spans="1:3" ht="14.4" customHeight="1" x14ac:dyDescent="0.25">
      <c r="A120" s="109" t="s">
        <v>1145</v>
      </c>
      <c r="B120" s="110" t="s">
        <v>1146</v>
      </c>
    </row>
    <row r="121" spans="1:3" ht="14.4" customHeight="1" x14ac:dyDescent="0.25">
      <c r="A121" s="109" t="s">
        <v>1148</v>
      </c>
      <c r="B121" s="110" t="s">
        <v>1149</v>
      </c>
    </row>
    <row r="122" spans="1:3" ht="14.4" customHeight="1" x14ac:dyDescent="0.25">
      <c r="A122" s="109" t="s">
        <v>1150</v>
      </c>
      <c r="B122" s="110" t="s">
        <v>1151</v>
      </c>
    </row>
    <row r="123" spans="1:3" ht="14.4" customHeight="1" x14ac:dyDescent="0.25">
      <c r="A123" s="109" t="s">
        <v>1152</v>
      </c>
      <c r="B123" s="110" t="s">
        <v>1153</v>
      </c>
    </row>
    <row r="124" spans="1:3" ht="14.4" customHeight="1" x14ac:dyDescent="0.25">
      <c r="A124" s="109" t="s">
        <v>1154</v>
      </c>
      <c r="B124" s="110" t="s">
        <v>1155</v>
      </c>
    </row>
    <row r="125" spans="1:3" ht="14.4" customHeight="1" x14ac:dyDescent="0.25">
      <c r="A125" s="109" t="s">
        <v>1156</v>
      </c>
      <c r="B125" s="110" t="s">
        <v>1157</v>
      </c>
    </row>
    <row r="126" spans="1:3" ht="14.4" customHeight="1" x14ac:dyDescent="0.25">
      <c r="A126" s="109" t="s">
        <v>1158</v>
      </c>
      <c r="B126" s="110" t="s">
        <v>1159</v>
      </c>
    </row>
    <row r="127" spans="1:3" ht="14.4" customHeight="1" x14ac:dyDescent="0.25">
      <c r="A127" s="109" t="s">
        <v>1160</v>
      </c>
      <c r="B127" s="110" t="s">
        <v>1161</v>
      </c>
    </row>
    <row r="128" spans="1:3" ht="14.4" customHeight="1" x14ac:dyDescent="0.25">
      <c r="A128" s="109" t="s">
        <v>1164</v>
      </c>
      <c r="B128" s="110" t="s">
        <v>1165</v>
      </c>
    </row>
    <row r="129" spans="1:2" ht="14.4" customHeight="1" x14ac:dyDescent="0.25">
      <c r="A129" s="109" t="s">
        <v>1167</v>
      </c>
      <c r="B129" s="110" t="s">
        <v>1168</v>
      </c>
    </row>
    <row r="130" spans="1:2" ht="14.4" customHeight="1" x14ac:dyDescent="0.25">
      <c r="A130" s="109" t="s">
        <v>1170</v>
      </c>
      <c r="B130" s="110" t="s">
        <v>1171</v>
      </c>
    </row>
    <row r="131" spans="1:2" ht="14.4" customHeight="1" x14ac:dyDescent="0.25">
      <c r="A131" s="109" t="s">
        <v>1173</v>
      </c>
      <c r="B131" s="111" t="s">
        <v>1174</v>
      </c>
    </row>
    <row r="132" spans="1:2" ht="14.4" customHeight="1" x14ac:dyDescent="0.25">
      <c r="A132" s="109" t="s">
        <v>1176</v>
      </c>
      <c r="B132" s="110" t="s">
        <v>1177</v>
      </c>
    </row>
    <row r="133" spans="1:2" ht="14.4" customHeight="1" x14ac:dyDescent="0.25">
      <c r="A133" s="109" t="s">
        <v>1180</v>
      </c>
      <c r="B133" s="110" t="s">
        <v>1181</v>
      </c>
    </row>
    <row r="134" spans="1:2" ht="14.4" customHeight="1" x14ac:dyDescent="0.25">
      <c r="A134" s="109" t="s">
        <v>1183</v>
      </c>
      <c r="B134" s="110" t="s">
        <v>1184</v>
      </c>
    </row>
    <row r="135" spans="1:2" ht="14.4" customHeight="1" x14ac:dyDescent="0.25">
      <c r="A135" s="109" t="s">
        <v>1186</v>
      </c>
      <c r="B135" s="110" t="s">
        <v>1187</v>
      </c>
    </row>
    <row r="136" spans="1:2" ht="14.4" customHeight="1" x14ac:dyDescent="0.25">
      <c r="A136" s="109" t="s">
        <v>1189</v>
      </c>
      <c r="B136" s="110" t="s">
        <v>1190</v>
      </c>
    </row>
    <row r="137" spans="1:2" ht="14.4" customHeight="1" x14ac:dyDescent="0.25">
      <c r="A137" s="109" t="s">
        <v>1192</v>
      </c>
      <c r="B137" s="110" t="s">
        <v>1193</v>
      </c>
    </row>
    <row r="138" spans="1:2" ht="14.4" customHeight="1" x14ac:dyDescent="0.25">
      <c r="A138" s="109" t="s">
        <v>1195</v>
      </c>
      <c r="B138" s="110" t="s">
        <v>1196</v>
      </c>
    </row>
    <row r="139" spans="1:2" ht="14.4" customHeight="1" x14ac:dyDescent="0.25">
      <c r="A139" s="109" t="s">
        <v>1198</v>
      </c>
      <c r="B139" s="111" t="s">
        <v>1199</v>
      </c>
    </row>
    <row r="140" spans="1:2" ht="14.4" customHeight="1" x14ac:dyDescent="0.25">
      <c r="A140" s="109" t="s">
        <v>1201</v>
      </c>
      <c r="B140" s="110" t="s">
        <v>1202</v>
      </c>
    </row>
    <row r="141" spans="1:2" ht="14.4" customHeight="1" x14ac:dyDescent="0.25">
      <c r="A141" s="109" t="s">
        <v>1204</v>
      </c>
      <c r="B141" s="110" t="s">
        <v>1205</v>
      </c>
    </row>
    <row r="142" spans="1:2" ht="14.4" customHeight="1" x14ac:dyDescent="0.25">
      <c r="A142" s="109" t="s">
        <v>1207</v>
      </c>
      <c r="B142" s="110" t="s">
        <v>1208</v>
      </c>
    </row>
    <row r="143" spans="1:2" ht="14.4" customHeight="1" x14ac:dyDescent="0.25">
      <c r="A143" s="109" t="s">
        <v>1211</v>
      </c>
      <c r="B143" s="110" t="s">
        <v>1212</v>
      </c>
    </row>
    <row r="144" spans="1:2" ht="14.4" customHeight="1" x14ac:dyDescent="0.25">
      <c r="A144" s="109" t="s">
        <v>1213</v>
      </c>
      <c r="B144" s="110" t="s">
        <v>1214</v>
      </c>
    </row>
    <row r="145" spans="1:2" ht="14.4" customHeight="1" x14ac:dyDescent="0.25">
      <c r="A145" s="109" t="s">
        <v>1216</v>
      </c>
      <c r="B145" s="110" t="s">
        <v>1217</v>
      </c>
    </row>
    <row r="146" spans="1:2" ht="14.4" customHeight="1" x14ac:dyDescent="0.25">
      <c r="A146" s="109" t="s">
        <v>1218</v>
      </c>
      <c r="B146" s="110" t="s">
        <v>1219</v>
      </c>
    </row>
    <row r="147" spans="1:2" ht="14.4" customHeight="1" x14ac:dyDescent="0.25">
      <c r="A147" s="109" t="s">
        <v>1221</v>
      </c>
      <c r="B147" s="110" t="s">
        <v>1222</v>
      </c>
    </row>
    <row r="148" spans="1:2" ht="14.4" customHeight="1" x14ac:dyDescent="0.25">
      <c r="A148" s="109" t="s">
        <v>1223</v>
      </c>
      <c r="B148" s="110" t="s">
        <v>1224</v>
      </c>
    </row>
    <row r="149" spans="1:2" ht="14.4" customHeight="1" x14ac:dyDescent="0.25">
      <c r="A149" s="109" t="s">
        <v>1225</v>
      </c>
      <c r="B149" s="110" t="s">
        <v>1226</v>
      </c>
    </row>
    <row r="150" spans="1:2" ht="14.4" customHeight="1" x14ac:dyDescent="0.25">
      <c r="A150" s="109" t="s">
        <v>1228</v>
      </c>
      <c r="B150" s="110" t="s">
        <v>1229</v>
      </c>
    </row>
    <row r="151" spans="1:2" ht="14.4" customHeight="1" x14ac:dyDescent="0.25">
      <c r="A151" s="109" t="s">
        <v>1231</v>
      </c>
      <c r="B151" s="110" t="s">
        <v>1232</v>
      </c>
    </row>
    <row r="152" spans="1:2" ht="14.4" customHeight="1" x14ac:dyDescent="0.25">
      <c r="A152" s="109" t="s">
        <v>1233</v>
      </c>
      <c r="B152" s="110" t="s">
        <v>1234</v>
      </c>
    </row>
    <row r="153" spans="1:2" ht="14.4" customHeight="1" x14ac:dyDescent="0.25">
      <c r="A153" s="109" t="s">
        <v>1235</v>
      </c>
      <c r="B153" s="110" t="s">
        <v>1236</v>
      </c>
    </row>
    <row r="154" spans="1:2" ht="14.4" customHeight="1" x14ac:dyDescent="0.25">
      <c r="A154" s="109" t="s">
        <v>1237</v>
      </c>
      <c r="B154" s="110" t="s">
        <v>1238</v>
      </c>
    </row>
    <row r="155" spans="1:2" ht="14.4" customHeight="1" x14ac:dyDescent="0.25">
      <c r="A155" s="109" t="s">
        <v>1239</v>
      </c>
      <c r="B155" s="110" t="s">
        <v>1240</v>
      </c>
    </row>
    <row r="156" spans="1:2" ht="14.4" customHeight="1" x14ac:dyDescent="0.25">
      <c r="A156" s="109" t="s">
        <v>1241</v>
      </c>
      <c r="B156" s="110" t="s">
        <v>1242</v>
      </c>
    </row>
    <row r="157" spans="1:2" ht="14.4" customHeight="1" x14ac:dyDescent="0.25">
      <c r="A157" s="109" t="s">
        <v>1243</v>
      </c>
      <c r="B157" s="110" t="s">
        <v>1244</v>
      </c>
    </row>
    <row r="158" spans="1:2" ht="14.4" customHeight="1" x14ac:dyDescent="0.25">
      <c r="A158" s="109" t="s">
        <v>1245</v>
      </c>
      <c r="B158" s="110" t="s">
        <v>1246</v>
      </c>
    </row>
    <row r="159" spans="1:2" ht="14.4" customHeight="1" x14ac:dyDescent="0.25">
      <c r="A159" s="109" t="s">
        <v>1247</v>
      </c>
      <c r="B159" s="110" t="s">
        <v>1248</v>
      </c>
    </row>
    <row r="160" spans="1:2" ht="14.4" customHeight="1" x14ac:dyDescent="0.25">
      <c r="A160" s="109" t="s">
        <v>1249</v>
      </c>
      <c r="B160" s="110" t="s">
        <v>1250</v>
      </c>
    </row>
    <row r="161" spans="1:2" ht="14.4" customHeight="1" x14ac:dyDescent="0.25">
      <c r="A161" s="109" t="s">
        <v>1251</v>
      </c>
      <c r="B161" s="110" t="s">
        <v>1252</v>
      </c>
    </row>
    <row r="162" spans="1:2" ht="14.4" customHeight="1" x14ac:dyDescent="0.25">
      <c r="A162" s="109" t="s">
        <v>1253</v>
      </c>
      <c r="B162" s="110" t="s">
        <v>1254</v>
      </c>
    </row>
    <row r="163" spans="1:2" ht="14.4" customHeight="1" x14ac:dyDescent="0.25">
      <c r="A163" s="109" t="s">
        <v>1256</v>
      </c>
      <c r="B163" s="110" t="s">
        <v>1257</v>
      </c>
    </row>
    <row r="164" spans="1:2" ht="14.4" customHeight="1" x14ac:dyDescent="0.25">
      <c r="A164" s="109" t="s">
        <v>1258</v>
      </c>
      <c r="B164" s="110" t="s">
        <v>1259</v>
      </c>
    </row>
    <row r="165" spans="1:2" ht="14.4" customHeight="1" x14ac:dyDescent="0.25">
      <c r="A165" s="109" t="s">
        <v>1260</v>
      </c>
      <c r="B165" s="110" t="s">
        <v>1261</v>
      </c>
    </row>
    <row r="166" spans="1:2" ht="14.4" customHeight="1" x14ac:dyDescent="0.25">
      <c r="A166" s="109" t="s">
        <v>1263</v>
      </c>
      <c r="B166" s="110" t="s">
        <v>1264</v>
      </c>
    </row>
    <row r="167" spans="1:2" ht="14.4" customHeight="1" x14ac:dyDescent="0.25">
      <c r="A167" s="109" t="s">
        <v>1265</v>
      </c>
      <c r="B167" s="110" t="s">
        <v>1266</v>
      </c>
    </row>
    <row r="168" spans="1:2" ht="14.4" customHeight="1" x14ac:dyDescent="0.25">
      <c r="A168" s="109" t="s">
        <v>1267</v>
      </c>
      <c r="B168" s="110" t="s">
        <v>1268</v>
      </c>
    </row>
    <row r="169" spans="1:2" ht="14.4" customHeight="1" x14ac:dyDescent="0.25">
      <c r="A169" s="109" t="s">
        <v>1269</v>
      </c>
      <c r="B169" s="110" t="s">
        <v>1270</v>
      </c>
    </row>
    <row r="170" spans="1:2" ht="14.4" customHeight="1" x14ac:dyDescent="0.25">
      <c r="A170" s="109" t="s">
        <v>1271</v>
      </c>
      <c r="B170" s="110" t="s">
        <v>1272</v>
      </c>
    </row>
    <row r="171" spans="1:2" ht="14.4" customHeight="1" x14ac:dyDescent="0.25">
      <c r="A171" s="109" t="s">
        <v>1273</v>
      </c>
      <c r="B171" s="110" t="s">
        <v>1274</v>
      </c>
    </row>
    <row r="172" spans="1:2" ht="14.4" customHeight="1" x14ac:dyDescent="0.25">
      <c r="A172" s="109" t="s">
        <v>1275</v>
      </c>
      <c r="B172" s="110" t="s">
        <v>1276</v>
      </c>
    </row>
    <row r="173" spans="1:2" ht="14.4" customHeight="1" x14ac:dyDescent="0.25">
      <c r="A173" s="109" t="s">
        <v>1277</v>
      </c>
      <c r="B173" s="110" t="s">
        <v>1278</v>
      </c>
    </row>
    <row r="174" spans="1:2" ht="14.4" customHeight="1" x14ac:dyDescent="0.25">
      <c r="A174" s="109" t="s">
        <v>1279</v>
      </c>
      <c r="B174" s="110" t="s">
        <v>1280</v>
      </c>
    </row>
    <row r="175" spans="1:2" ht="14.4" customHeight="1" x14ac:dyDescent="0.25">
      <c r="A175" s="109" t="s">
        <v>1281</v>
      </c>
      <c r="B175" s="110" t="s">
        <v>1282</v>
      </c>
    </row>
    <row r="176" spans="1:2" ht="14.4" customHeight="1" x14ac:dyDescent="0.25">
      <c r="A176" s="109" t="s">
        <v>1283</v>
      </c>
      <c r="B176" s="110" t="s">
        <v>1284</v>
      </c>
    </row>
    <row r="177" spans="1:2" ht="14.4" customHeight="1" x14ac:dyDescent="0.25">
      <c r="A177" s="109" t="s">
        <v>1285</v>
      </c>
      <c r="B177" s="110" t="s">
        <v>1286</v>
      </c>
    </row>
    <row r="178" spans="1:2" ht="14.4" customHeight="1" x14ac:dyDescent="0.25">
      <c r="A178" s="109" t="s">
        <v>1287</v>
      </c>
      <c r="B178" s="110" t="s">
        <v>1288</v>
      </c>
    </row>
    <row r="179" spans="1:2" ht="14.4" customHeight="1" x14ac:dyDescent="0.25">
      <c r="A179" s="109" t="s">
        <v>1290</v>
      </c>
      <c r="B179" s="110" t="s">
        <v>1291</v>
      </c>
    </row>
    <row r="180" spans="1:2" ht="14.4" customHeight="1" x14ac:dyDescent="0.25">
      <c r="A180" s="109" t="s">
        <v>1292</v>
      </c>
      <c r="B180" s="110" t="s">
        <v>1293</v>
      </c>
    </row>
    <row r="181" spans="1:2" ht="14.4" customHeight="1" x14ac:dyDescent="0.25">
      <c r="A181" s="109" t="s">
        <v>1294</v>
      </c>
      <c r="B181" s="110" t="s">
        <v>1295</v>
      </c>
    </row>
    <row r="182" spans="1:2" ht="14.4" customHeight="1" x14ac:dyDescent="0.25">
      <c r="A182" s="109" t="s">
        <v>1296</v>
      </c>
      <c r="B182" s="110" t="s">
        <v>1297</v>
      </c>
    </row>
    <row r="183" spans="1:2" ht="14.4" customHeight="1" x14ac:dyDescent="0.25">
      <c r="A183" s="109" t="s">
        <v>1298</v>
      </c>
      <c r="B183" s="110" t="s">
        <v>1299</v>
      </c>
    </row>
    <row r="184" spans="1:2" ht="14.4" customHeight="1" x14ac:dyDescent="0.25">
      <c r="A184" s="109" t="s">
        <v>1300</v>
      </c>
      <c r="B184" s="110" t="s">
        <v>1301</v>
      </c>
    </row>
    <row r="185" spans="1:2" ht="14.4" customHeight="1" x14ac:dyDescent="0.25">
      <c r="A185" s="109" t="s">
        <v>1302</v>
      </c>
      <c r="B185" s="110" t="s">
        <v>1303</v>
      </c>
    </row>
    <row r="186" spans="1:2" ht="14.4" customHeight="1" x14ac:dyDescent="0.25">
      <c r="A186" s="109" t="s">
        <v>1305</v>
      </c>
      <c r="B186" s="110" t="s">
        <v>1306</v>
      </c>
    </row>
    <row r="187" spans="1:2" ht="14.4" customHeight="1" x14ac:dyDescent="0.25">
      <c r="A187" s="109" t="s">
        <v>1307</v>
      </c>
      <c r="B187" s="110" t="s">
        <v>1308</v>
      </c>
    </row>
    <row r="188" spans="1:2" ht="14.4" customHeight="1" x14ac:dyDescent="0.25">
      <c r="A188" s="109" t="s">
        <v>1309</v>
      </c>
      <c r="B188" s="110" t="s">
        <v>1310</v>
      </c>
    </row>
    <row r="189" spans="1:2" ht="14.4" customHeight="1" x14ac:dyDescent="0.25">
      <c r="A189" s="109" t="s">
        <v>1311</v>
      </c>
      <c r="B189" s="110" t="s">
        <v>1312</v>
      </c>
    </row>
    <row r="190" spans="1:2" ht="14.4" customHeight="1" x14ac:dyDescent="0.25">
      <c r="A190" s="109" t="s">
        <v>1314</v>
      </c>
      <c r="B190" s="110" t="s">
        <v>1315</v>
      </c>
    </row>
    <row r="191" spans="1:2" ht="14.4" customHeight="1" x14ac:dyDescent="0.25">
      <c r="A191" s="109" t="s">
        <v>1316</v>
      </c>
      <c r="B191" s="110" t="s">
        <v>1317</v>
      </c>
    </row>
    <row r="192" spans="1:2" ht="14.4" customHeight="1" x14ac:dyDescent="0.25">
      <c r="A192" s="109" t="s">
        <v>1318</v>
      </c>
      <c r="B192" s="110" t="s">
        <v>1319</v>
      </c>
    </row>
    <row r="193" spans="1:3" ht="14.4" customHeight="1" x14ac:dyDescent="0.25">
      <c r="A193" s="109" t="s">
        <v>1320</v>
      </c>
      <c r="B193" s="110" t="s">
        <v>1321</v>
      </c>
    </row>
    <row r="194" spans="1:3" ht="14.4" customHeight="1" x14ac:dyDescent="0.25">
      <c r="A194" s="109" t="s">
        <v>1323</v>
      </c>
      <c r="B194" s="110" t="s">
        <v>1324</v>
      </c>
    </row>
    <row r="195" spans="1:3" ht="14.4" customHeight="1" x14ac:dyDescent="0.25">
      <c r="A195" s="109" t="s">
        <v>1325</v>
      </c>
      <c r="B195" s="110" t="s">
        <v>1326</v>
      </c>
    </row>
    <row r="196" spans="1:3" ht="14.4" customHeight="1" x14ac:dyDescent="0.25">
      <c r="A196" s="109" t="s">
        <v>1327</v>
      </c>
      <c r="B196" s="110" t="s">
        <v>1328</v>
      </c>
    </row>
    <row r="197" spans="1:3" ht="14.4" customHeight="1" x14ac:dyDescent="0.25">
      <c r="A197" s="109" t="s">
        <v>1329</v>
      </c>
      <c r="B197" s="110" t="s">
        <v>1330</v>
      </c>
    </row>
    <row r="198" spans="1:3" ht="14.4" customHeight="1" x14ac:dyDescent="0.25">
      <c r="A198" s="109" t="s">
        <v>1331</v>
      </c>
      <c r="B198" s="110" t="s">
        <v>1332</v>
      </c>
    </row>
    <row r="199" spans="1:3" ht="14.4" customHeight="1" x14ac:dyDescent="0.25">
      <c r="A199" s="109" t="s">
        <v>1333</v>
      </c>
      <c r="B199" s="110" t="s">
        <v>1334</v>
      </c>
    </row>
    <row r="200" spans="1:3" ht="14.4" customHeight="1" x14ac:dyDescent="0.25">
      <c r="A200" s="109" t="s">
        <v>1335</v>
      </c>
      <c r="B200" s="110" t="s">
        <v>1336</v>
      </c>
    </row>
    <row r="201" spans="1:3" ht="14.4" customHeight="1" x14ac:dyDescent="0.25">
      <c r="A201" s="109" t="s">
        <v>1337</v>
      </c>
      <c r="B201" s="110" t="s">
        <v>1338</v>
      </c>
    </row>
    <row r="202" spans="1:3" ht="14.4" customHeight="1" x14ac:dyDescent="0.25">
      <c r="A202" s="109" t="s">
        <v>1339</v>
      </c>
      <c r="B202" s="110" t="s">
        <v>1340</v>
      </c>
    </row>
    <row r="203" spans="1:3" ht="14.4" customHeight="1" x14ac:dyDescent="0.25">
      <c r="A203" s="109" t="s">
        <v>1341</v>
      </c>
      <c r="B203" s="110" t="s">
        <v>1342</v>
      </c>
    </row>
    <row r="204" spans="1:3" ht="14.4" customHeight="1" x14ac:dyDescent="0.25">
      <c r="A204" s="109" t="s">
        <v>1343</v>
      </c>
      <c r="B204" s="110" t="s">
        <v>1344</v>
      </c>
    </row>
    <row r="205" spans="1:3" ht="14.4" customHeight="1" x14ac:dyDescent="0.25">
      <c r="A205" s="109" t="s">
        <v>1346</v>
      </c>
      <c r="B205" s="110" t="s">
        <v>1347</v>
      </c>
      <c r="C205" s="109">
        <v>124</v>
      </c>
    </row>
    <row r="206" spans="1:3" ht="14.4" customHeight="1" x14ac:dyDescent="0.25">
      <c r="A206" s="109" t="s">
        <v>1349</v>
      </c>
      <c r="B206" s="110" t="s">
        <v>1350</v>
      </c>
      <c r="C206" s="109">
        <v>124</v>
      </c>
    </row>
    <row r="207" spans="1:3" ht="14.4" customHeight="1" x14ac:dyDescent="0.25">
      <c r="A207" s="109" t="s">
        <v>1352</v>
      </c>
      <c r="B207" s="110" t="s">
        <v>1353</v>
      </c>
      <c r="C207" s="109">
        <v>124</v>
      </c>
    </row>
    <row r="208" spans="1:3" ht="14.4" customHeight="1" x14ac:dyDescent="0.25">
      <c r="A208" s="109" t="s">
        <v>1354</v>
      </c>
      <c r="B208" s="110" t="s">
        <v>1355</v>
      </c>
      <c r="C208" s="109">
        <v>124</v>
      </c>
    </row>
    <row r="209" spans="1:3" ht="14.4" customHeight="1" x14ac:dyDescent="0.25">
      <c r="A209" s="109" t="s">
        <v>1356</v>
      </c>
      <c r="B209" s="110" t="s">
        <v>1357</v>
      </c>
      <c r="C209" s="109">
        <v>124</v>
      </c>
    </row>
    <row r="210" spans="1:3" ht="14.4" customHeight="1" x14ac:dyDescent="0.25">
      <c r="A210" s="109" t="s">
        <v>1358</v>
      </c>
      <c r="B210" s="110" t="s">
        <v>1359</v>
      </c>
    </row>
    <row r="211" spans="1:3" ht="14.4" customHeight="1" x14ac:dyDescent="0.25">
      <c r="A211" s="109" t="s">
        <v>1360</v>
      </c>
      <c r="B211" s="110" t="s">
        <v>1362</v>
      </c>
    </row>
    <row r="212" spans="1:3" ht="14.4" customHeight="1" x14ac:dyDescent="0.25">
      <c r="B212" s="110" t="s">
        <v>1364</v>
      </c>
    </row>
    <row r="213" spans="1:3" ht="14.4" customHeight="1" x14ac:dyDescent="0.25">
      <c r="A213" s="109" t="s">
        <v>1366</v>
      </c>
      <c r="B213" s="110" t="s">
        <v>1367</v>
      </c>
      <c r="C213" s="109">
        <v>52</v>
      </c>
    </row>
    <row r="214" spans="1:3" ht="14.4" customHeight="1" x14ac:dyDescent="0.25">
      <c r="A214" s="109" t="s">
        <v>1368</v>
      </c>
      <c r="B214" s="110" t="s">
        <v>1369</v>
      </c>
    </row>
    <row r="215" spans="1:3" ht="14.4" customHeight="1" x14ac:dyDescent="0.25">
      <c r="A215" s="109" t="s">
        <v>1371</v>
      </c>
      <c r="B215" s="110" t="s">
        <v>1372</v>
      </c>
      <c r="C215" s="109">
        <v>68</v>
      </c>
    </row>
    <row r="216" spans="1:3" ht="14.4" customHeight="1" x14ac:dyDescent="0.25">
      <c r="A216" s="109" t="s">
        <v>1374</v>
      </c>
      <c r="B216" s="110" t="s">
        <v>1375</v>
      </c>
      <c r="C216" s="109">
        <v>68</v>
      </c>
    </row>
    <row r="217" spans="1:3" ht="14.4" customHeight="1" x14ac:dyDescent="0.25">
      <c r="A217" s="109" t="s">
        <v>1376</v>
      </c>
      <c r="B217" s="110" t="s">
        <v>1377</v>
      </c>
      <c r="C217" s="109">
        <v>68</v>
      </c>
    </row>
    <row r="218" spans="1:3" ht="14.4" customHeight="1" x14ac:dyDescent="0.25">
      <c r="A218" s="109" t="s">
        <v>1378</v>
      </c>
      <c r="B218" s="110" t="s">
        <v>1379</v>
      </c>
      <c r="C218" s="109">
        <v>68</v>
      </c>
    </row>
    <row r="219" spans="1:3" ht="14.4" customHeight="1" x14ac:dyDescent="0.25">
      <c r="A219" s="109" t="s">
        <v>1380</v>
      </c>
      <c r="B219" s="110" t="s">
        <v>1381</v>
      </c>
      <c r="C219" s="109">
        <v>124</v>
      </c>
    </row>
    <row r="220" spans="1:3" ht="14.4" customHeight="1" x14ac:dyDescent="0.25">
      <c r="A220" s="109" t="s">
        <v>1383</v>
      </c>
      <c r="B220" s="110" t="s">
        <v>1384</v>
      </c>
      <c r="C220" s="109">
        <v>127</v>
      </c>
    </row>
    <row r="221" spans="1:3" ht="14.4" customHeight="1" x14ac:dyDescent="0.25">
      <c r="A221" s="109" t="s">
        <v>1385</v>
      </c>
      <c r="B221" s="110" t="s">
        <v>1386</v>
      </c>
      <c r="C221" s="109">
        <v>127</v>
      </c>
    </row>
    <row r="222" spans="1:3" ht="14.4" customHeight="1" x14ac:dyDescent="0.25">
      <c r="A222" s="109" t="s">
        <v>1387</v>
      </c>
      <c r="B222" s="110" t="s">
        <v>1388</v>
      </c>
      <c r="C222" s="109">
        <v>127</v>
      </c>
    </row>
    <row r="223" spans="1:3" ht="14.4" customHeight="1" x14ac:dyDescent="0.25">
      <c r="A223" s="109" t="s">
        <v>1389</v>
      </c>
      <c r="B223" s="110" t="s">
        <v>1390</v>
      </c>
      <c r="C223" s="109">
        <v>72</v>
      </c>
    </row>
    <row r="224" spans="1:3" ht="14.4" customHeight="1" x14ac:dyDescent="0.25">
      <c r="A224" s="109" t="s">
        <v>1392</v>
      </c>
      <c r="B224" s="110" t="s">
        <v>1393</v>
      </c>
    </row>
    <row r="225" spans="1:4" ht="14.4" customHeight="1" x14ac:dyDescent="0.25">
      <c r="A225" s="109" t="s">
        <v>1394</v>
      </c>
      <c r="B225" s="110" t="s">
        <v>1395</v>
      </c>
      <c r="C225" s="109">
        <v>127</v>
      </c>
    </row>
    <row r="226" spans="1:4" ht="14.4" customHeight="1" x14ac:dyDescent="0.25">
      <c r="A226" s="109" t="s">
        <v>1396</v>
      </c>
      <c r="B226" s="110" t="s">
        <v>1397</v>
      </c>
      <c r="C226" s="109">
        <v>72</v>
      </c>
    </row>
    <row r="227" spans="1:4" ht="14.4" customHeight="1" x14ac:dyDescent="0.25">
      <c r="A227" s="109" t="s">
        <v>1399</v>
      </c>
      <c r="B227" s="110" t="s">
        <v>1400</v>
      </c>
      <c r="C227" s="109">
        <v>127</v>
      </c>
    </row>
    <row r="228" spans="1:4" ht="14.4" customHeight="1" x14ac:dyDescent="0.25">
      <c r="A228" s="109" t="s">
        <v>1401</v>
      </c>
      <c r="B228" s="112" t="s">
        <v>1402</v>
      </c>
      <c r="C228" s="109">
        <v>129</v>
      </c>
      <c r="D228" s="109">
        <v>10</v>
      </c>
    </row>
    <row r="229" spans="1:4" ht="14.4" customHeight="1" x14ac:dyDescent="0.25">
      <c r="A229" s="109" t="s">
        <v>1403</v>
      </c>
      <c r="B229" s="112" t="s">
        <v>1402</v>
      </c>
      <c r="C229" s="109">
        <v>129</v>
      </c>
      <c r="D229" s="109">
        <v>10</v>
      </c>
    </row>
    <row r="230" spans="1:4" ht="14.4" customHeight="1" x14ac:dyDescent="0.25">
      <c r="A230" s="109" t="s">
        <v>1404</v>
      </c>
      <c r="B230" s="112" t="s">
        <v>1405</v>
      </c>
      <c r="C230" s="109">
        <v>129</v>
      </c>
      <c r="D230" s="109">
        <v>10</v>
      </c>
    </row>
    <row r="231" spans="1:4" ht="14.4" customHeight="1" x14ac:dyDescent="0.25">
      <c r="A231" s="109" t="s">
        <v>1406</v>
      </c>
      <c r="B231" s="112" t="s">
        <v>1407</v>
      </c>
      <c r="C231" s="109">
        <v>129</v>
      </c>
      <c r="D231" s="109">
        <v>11</v>
      </c>
    </row>
    <row r="232" spans="1:4" ht="14.4" customHeight="1" x14ac:dyDescent="0.25">
      <c r="A232" s="109" t="s">
        <v>1408</v>
      </c>
      <c r="B232" s="112" t="s">
        <v>1409</v>
      </c>
      <c r="C232" s="109">
        <v>129</v>
      </c>
      <c r="D232" s="109">
        <v>11</v>
      </c>
    </row>
    <row r="233" spans="1:4" ht="14.4" customHeight="1" x14ac:dyDescent="0.25">
      <c r="A233" s="109" t="s">
        <v>1410</v>
      </c>
      <c r="B233" s="112" t="s">
        <v>1411</v>
      </c>
      <c r="C233" s="109">
        <v>130</v>
      </c>
      <c r="D233" s="109">
        <v>14</v>
      </c>
    </row>
    <row r="234" spans="1:4" ht="14.4" customHeight="1" x14ac:dyDescent="0.25">
      <c r="A234" s="109" t="s">
        <v>1412</v>
      </c>
      <c r="B234" s="112" t="s">
        <v>1413</v>
      </c>
      <c r="C234" s="109">
        <v>129</v>
      </c>
      <c r="D234" s="109">
        <v>13</v>
      </c>
    </row>
    <row r="235" spans="1:4" ht="14.4" customHeight="1" x14ac:dyDescent="0.25">
      <c r="A235" s="109" t="s">
        <v>1414</v>
      </c>
      <c r="B235" s="110" t="s">
        <v>1415</v>
      </c>
      <c r="D235" s="109">
        <v>13</v>
      </c>
    </row>
    <row r="236" spans="1:4" ht="14.4" customHeight="1" x14ac:dyDescent="0.25">
      <c r="A236" s="109" t="s">
        <v>1416</v>
      </c>
      <c r="B236" s="110" t="s">
        <v>1417</v>
      </c>
      <c r="D236" s="109">
        <v>13</v>
      </c>
    </row>
    <row r="237" spans="1:4" ht="14.4" customHeight="1" x14ac:dyDescent="0.25">
      <c r="A237" s="109" t="s">
        <v>1418</v>
      </c>
      <c r="B237" s="110" t="s">
        <v>1419</v>
      </c>
      <c r="C237" s="109">
        <v>74</v>
      </c>
      <c r="D237" s="109">
        <v>14</v>
      </c>
    </row>
    <row r="238" spans="1:4" ht="14.4" customHeight="1" x14ac:dyDescent="0.25">
      <c r="A238" s="109" t="s">
        <v>1421</v>
      </c>
      <c r="B238" s="110" t="s">
        <v>1422</v>
      </c>
      <c r="C238" s="109">
        <v>129</v>
      </c>
      <c r="D238" s="109">
        <v>14</v>
      </c>
    </row>
    <row r="239" spans="1:4" ht="14.4" customHeight="1" x14ac:dyDescent="0.25">
      <c r="A239" s="109" t="s">
        <v>1423</v>
      </c>
      <c r="B239" s="110" t="s">
        <v>1424</v>
      </c>
      <c r="C239" s="109">
        <v>130</v>
      </c>
    </row>
    <row r="240" spans="1:4" ht="14.4" customHeight="1" x14ac:dyDescent="0.25">
      <c r="A240" s="109" t="s">
        <v>1426</v>
      </c>
      <c r="B240" s="110" t="s">
        <v>1427</v>
      </c>
    </row>
    <row r="241" spans="1:3" ht="14.4" customHeight="1" x14ac:dyDescent="0.25">
      <c r="A241" s="109" t="s">
        <v>1428</v>
      </c>
      <c r="B241" s="110" t="s">
        <v>1429</v>
      </c>
    </row>
    <row r="242" spans="1:3" ht="14.4" customHeight="1" x14ac:dyDescent="0.25">
      <c r="A242" s="109" t="s">
        <v>1431</v>
      </c>
      <c r="B242" s="110" t="s">
        <v>1432</v>
      </c>
      <c r="C242" s="109">
        <v>75</v>
      </c>
    </row>
    <row r="243" spans="1:3" ht="14.4" customHeight="1" x14ac:dyDescent="0.25">
      <c r="A243" s="109" t="s">
        <v>1433</v>
      </c>
      <c r="B243" s="110" t="s">
        <v>1434</v>
      </c>
    </row>
    <row r="244" spans="1:3" ht="14.4" customHeight="1" x14ac:dyDescent="0.25">
      <c r="A244" s="109" t="s">
        <v>1435</v>
      </c>
      <c r="B244" s="110" t="s">
        <v>1429</v>
      </c>
      <c r="C244" s="109">
        <v>130</v>
      </c>
    </row>
    <row r="245" spans="1:3" ht="14.4" customHeight="1" x14ac:dyDescent="0.25">
      <c r="A245" s="109" t="s">
        <v>1436</v>
      </c>
      <c r="B245" s="110" t="s">
        <v>1437</v>
      </c>
      <c r="C245" s="109">
        <v>130</v>
      </c>
    </row>
    <row r="246" spans="1:3" ht="14.4" customHeight="1" x14ac:dyDescent="0.25">
      <c r="A246" s="109" t="s">
        <v>1438</v>
      </c>
      <c r="B246" s="110" t="s">
        <v>1439</v>
      </c>
    </row>
    <row r="247" spans="1:3" ht="14.4" customHeight="1" x14ac:dyDescent="0.25">
      <c r="A247" s="109" t="s">
        <v>1440</v>
      </c>
      <c r="B247" s="110" t="s">
        <v>1441</v>
      </c>
      <c r="C247" s="109">
        <v>130</v>
      </c>
    </row>
    <row r="248" spans="1:3" ht="14.4" customHeight="1" x14ac:dyDescent="0.25">
      <c r="A248" s="109" t="s">
        <v>1442</v>
      </c>
      <c r="B248" s="110" t="s">
        <v>1443</v>
      </c>
      <c r="C248" s="109">
        <v>76</v>
      </c>
    </row>
    <row r="249" spans="1:3" ht="14.4" customHeight="1" x14ac:dyDescent="0.25">
      <c r="A249" s="109" t="s">
        <v>1444</v>
      </c>
      <c r="B249" s="110" t="s">
        <v>1445</v>
      </c>
      <c r="C249" s="109">
        <v>76</v>
      </c>
    </row>
    <row r="250" spans="1:3" ht="14.4" customHeight="1" x14ac:dyDescent="0.25">
      <c r="A250" s="109" t="s">
        <v>1446</v>
      </c>
      <c r="B250" s="110" t="s">
        <v>1447</v>
      </c>
      <c r="C250" s="109">
        <v>76</v>
      </c>
    </row>
    <row r="251" spans="1:3" ht="14.4" customHeight="1" x14ac:dyDescent="0.25">
      <c r="A251" s="109" t="s">
        <v>1448</v>
      </c>
      <c r="B251" s="110" t="s">
        <v>1449</v>
      </c>
      <c r="C251" s="109">
        <v>76</v>
      </c>
    </row>
    <row r="252" spans="1:3" ht="14.4" customHeight="1" x14ac:dyDescent="0.25">
      <c r="A252" s="109" t="s">
        <v>1450</v>
      </c>
      <c r="B252" s="110" t="s">
        <v>1451</v>
      </c>
      <c r="C252" s="109">
        <v>130</v>
      </c>
    </row>
    <row r="253" spans="1:3" ht="14.4" customHeight="1" x14ac:dyDescent="0.25">
      <c r="A253" s="109" t="s">
        <v>1452</v>
      </c>
      <c r="B253" s="110" t="s">
        <v>1453</v>
      </c>
      <c r="C253" s="109">
        <v>131</v>
      </c>
    </row>
    <row r="254" spans="1:3" ht="14.4" customHeight="1" x14ac:dyDescent="0.25">
      <c r="A254" s="109" t="s">
        <v>1454</v>
      </c>
      <c r="B254" s="110" t="s">
        <v>1455</v>
      </c>
      <c r="C254" s="109">
        <v>78</v>
      </c>
    </row>
    <row r="255" spans="1:3" ht="14.4" customHeight="1" x14ac:dyDescent="0.25">
      <c r="A255" s="109" t="s">
        <v>1457</v>
      </c>
      <c r="B255" s="110" t="s">
        <v>1458</v>
      </c>
      <c r="C255" s="109">
        <v>132</v>
      </c>
    </row>
    <row r="256" spans="1:3" ht="14.4" customHeight="1" x14ac:dyDescent="0.25">
      <c r="A256" s="109" t="s">
        <v>1459</v>
      </c>
      <c r="B256" s="110" t="s">
        <v>1460</v>
      </c>
    </row>
    <row r="257" spans="1:3" ht="14.4" customHeight="1" x14ac:dyDescent="0.25">
      <c r="A257" s="109" t="s">
        <v>1462</v>
      </c>
      <c r="B257" s="110" t="s">
        <v>1463</v>
      </c>
    </row>
    <row r="258" spans="1:3" ht="14.4" customHeight="1" x14ac:dyDescent="0.25">
      <c r="A258" s="109" t="s">
        <v>1464</v>
      </c>
      <c r="B258" s="110" t="s">
        <v>1465</v>
      </c>
    </row>
    <row r="259" spans="1:3" ht="14.4" customHeight="1" x14ac:dyDescent="0.25">
      <c r="A259" s="109" t="s">
        <v>1462</v>
      </c>
      <c r="B259" s="110" t="s">
        <v>1463</v>
      </c>
    </row>
    <row r="260" spans="1:3" ht="14.4" customHeight="1" x14ac:dyDescent="0.25">
      <c r="A260" s="109" t="s">
        <v>1464</v>
      </c>
      <c r="B260" s="110" t="s">
        <v>1465</v>
      </c>
    </row>
    <row r="261" spans="1:3" ht="14.4" customHeight="1" x14ac:dyDescent="0.25">
      <c r="A261" s="109" t="s">
        <v>1466</v>
      </c>
      <c r="B261" s="110" t="s">
        <v>1467</v>
      </c>
      <c r="C261" s="109">
        <v>141</v>
      </c>
    </row>
    <row r="262" spans="1:3" ht="14.4" customHeight="1" x14ac:dyDescent="0.25">
      <c r="A262" s="109" t="s">
        <v>1469</v>
      </c>
      <c r="B262" s="110" t="s">
        <v>1470</v>
      </c>
      <c r="C262" s="109">
        <v>141</v>
      </c>
    </row>
    <row r="263" spans="1:3" ht="14.4" customHeight="1" x14ac:dyDescent="0.25">
      <c r="A263" s="109" t="s">
        <v>1466</v>
      </c>
      <c r="B263" s="110" t="s">
        <v>1467</v>
      </c>
      <c r="C263" s="109">
        <v>141</v>
      </c>
    </row>
    <row r="264" spans="1:3" ht="14.4" customHeight="1" x14ac:dyDescent="0.25">
      <c r="A264" s="109" t="s">
        <v>1469</v>
      </c>
      <c r="B264" s="110" t="s">
        <v>1470</v>
      </c>
      <c r="C264" s="109">
        <v>141</v>
      </c>
    </row>
    <row r="265" spans="1:3" ht="14.4" customHeight="1" x14ac:dyDescent="0.25">
      <c r="A265" s="109" t="s">
        <v>1471</v>
      </c>
      <c r="B265" s="110" t="s">
        <v>1472</v>
      </c>
      <c r="C265" s="109">
        <v>137</v>
      </c>
    </row>
    <row r="266" spans="1:3" ht="14.4" customHeight="1" x14ac:dyDescent="0.25">
      <c r="A266" s="109" t="s">
        <v>1474</v>
      </c>
      <c r="B266" s="110" t="s">
        <v>1475</v>
      </c>
      <c r="C266" s="109">
        <v>137</v>
      </c>
    </row>
    <row r="267" spans="1:3" ht="14.4" customHeight="1" x14ac:dyDescent="0.25">
      <c r="A267" s="109" t="s">
        <v>1476</v>
      </c>
      <c r="B267" s="110" t="s">
        <v>1477</v>
      </c>
      <c r="C267" s="109">
        <v>141</v>
      </c>
    </row>
    <row r="268" spans="1:3" ht="14.4" customHeight="1" x14ac:dyDescent="0.25">
      <c r="A268" s="109" t="s">
        <v>1479</v>
      </c>
      <c r="B268" s="110" t="s">
        <v>1480</v>
      </c>
      <c r="C268" s="109">
        <v>141</v>
      </c>
    </row>
    <row r="269" spans="1:3" ht="14.4" customHeight="1" x14ac:dyDescent="0.25">
      <c r="A269" s="109" t="s">
        <v>1481</v>
      </c>
      <c r="B269" s="110" t="s">
        <v>1482</v>
      </c>
    </row>
    <row r="270" spans="1:3" ht="14.4" customHeight="1" x14ac:dyDescent="0.25">
      <c r="A270" s="109" t="s">
        <v>1484</v>
      </c>
      <c r="B270" s="110" t="s">
        <v>1485</v>
      </c>
      <c r="C270" s="109">
        <v>141</v>
      </c>
    </row>
    <row r="271" spans="1:3" ht="14.4" customHeight="1" x14ac:dyDescent="0.25">
      <c r="A271" s="109" t="s">
        <v>1486</v>
      </c>
      <c r="B271" s="110" t="s">
        <v>1487</v>
      </c>
    </row>
    <row r="272" spans="1:3" ht="14.4" customHeight="1" x14ac:dyDescent="0.25">
      <c r="A272" s="109" t="s">
        <v>1488</v>
      </c>
      <c r="B272" s="110" t="s">
        <v>1489</v>
      </c>
      <c r="C272" s="109">
        <v>141</v>
      </c>
    </row>
    <row r="273" spans="1:3" ht="14.4" customHeight="1" x14ac:dyDescent="0.25">
      <c r="A273" s="109" t="s">
        <v>1490</v>
      </c>
      <c r="B273" s="110" t="s">
        <v>1491</v>
      </c>
    </row>
    <row r="274" spans="1:3" ht="14.4" customHeight="1" x14ac:dyDescent="0.25">
      <c r="A274" s="109" t="s">
        <v>1492</v>
      </c>
      <c r="B274" s="110" t="s">
        <v>1493</v>
      </c>
    </row>
    <row r="275" spans="1:3" ht="14.4" customHeight="1" x14ac:dyDescent="0.25">
      <c r="A275" s="109" t="s">
        <v>1495</v>
      </c>
      <c r="B275" s="110" t="s">
        <v>1496</v>
      </c>
      <c r="C275" s="109">
        <v>141</v>
      </c>
    </row>
    <row r="276" spans="1:3" ht="14.4" customHeight="1" x14ac:dyDescent="0.25">
      <c r="A276" s="109">
        <v>4651</v>
      </c>
      <c r="B276" s="110" t="s">
        <v>1984</v>
      </c>
      <c r="C276" s="109">
        <v>140</v>
      </c>
    </row>
    <row r="277" spans="1:3" ht="14.4" customHeight="1" x14ac:dyDescent="0.25">
      <c r="A277" s="109" t="s">
        <v>1497</v>
      </c>
      <c r="B277" s="110" t="s">
        <v>1498</v>
      </c>
    </row>
    <row r="278" spans="1:3" ht="14.4" customHeight="1" x14ac:dyDescent="0.25">
      <c r="A278" s="109" t="s">
        <v>1499</v>
      </c>
      <c r="B278" s="110" t="s">
        <v>1500</v>
      </c>
      <c r="C278" s="109">
        <v>141</v>
      </c>
    </row>
    <row r="279" spans="1:3" ht="14.4" customHeight="1" x14ac:dyDescent="0.25">
      <c r="A279" s="109" t="s">
        <v>1501</v>
      </c>
      <c r="B279" s="110" t="s">
        <v>1500</v>
      </c>
      <c r="C279" s="109">
        <v>141</v>
      </c>
    </row>
    <row r="280" spans="1:3" ht="14.4" customHeight="1" x14ac:dyDescent="0.25">
      <c r="A280" s="109" t="s">
        <v>1502</v>
      </c>
      <c r="B280" s="110" t="s">
        <v>1503</v>
      </c>
      <c r="C280" s="109">
        <v>141</v>
      </c>
    </row>
    <row r="281" spans="1:3" ht="14.4" customHeight="1" x14ac:dyDescent="0.25">
      <c r="A281" s="109" t="s">
        <v>1504</v>
      </c>
      <c r="B281" s="110" t="s">
        <v>1505</v>
      </c>
    </row>
    <row r="282" spans="1:3" ht="14.4" customHeight="1" x14ac:dyDescent="0.25">
      <c r="A282" s="109" t="s">
        <v>1507</v>
      </c>
      <c r="B282" s="110" t="s">
        <v>1508</v>
      </c>
    </row>
    <row r="283" spans="1:3" ht="14.4" customHeight="1" x14ac:dyDescent="0.25">
      <c r="A283" s="109" t="s">
        <v>1509</v>
      </c>
      <c r="B283" s="110" t="s">
        <v>1510</v>
      </c>
    </row>
    <row r="284" spans="1:3" ht="14.4" customHeight="1" x14ac:dyDescent="0.25">
      <c r="A284" s="109" t="s">
        <v>1511</v>
      </c>
      <c r="B284" s="110" t="s">
        <v>1512</v>
      </c>
    </row>
    <row r="285" spans="1:3" ht="14.4" customHeight="1" x14ac:dyDescent="0.25">
      <c r="A285" s="109" t="s">
        <v>1513</v>
      </c>
      <c r="B285" s="110" t="s">
        <v>1514</v>
      </c>
    </row>
    <row r="286" spans="1:3" ht="14.4" customHeight="1" x14ac:dyDescent="0.25">
      <c r="A286" s="109" t="s">
        <v>1515</v>
      </c>
      <c r="B286" s="110" t="s">
        <v>1516</v>
      </c>
      <c r="C286" s="109">
        <v>141</v>
      </c>
    </row>
    <row r="287" spans="1:3" ht="14.4" customHeight="1" x14ac:dyDescent="0.25">
      <c r="A287" s="109" t="s">
        <v>1517</v>
      </c>
      <c r="B287" s="110" t="s">
        <v>1518</v>
      </c>
    </row>
    <row r="288" spans="1:3" ht="14.4" customHeight="1" x14ac:dyDescent="0.25">
      <c r="A288" s="109" t="s">
        <v>1519</v>
      </c>
      <c r="B288" s="110" t="s">
        <v>1520</v>
      </c>
    </row>
    <row r="289" spans="1:3" ht="14.4" customHeight="1" x14ac:dyDescent="0.25">
      <c r="A289" s="109" t="s">
        <v>1521</v>
      </c>
      <c r="B289" s="110" t="s">
        <v>1522</v>
      </c>
    </row>
    <row r="290" spans="1:3" ht="14.4" customHeight="1" x14ac:dyDescent="0.25">
      <c r="A290" s="109" t="s">
        <v>1524</v>
      </c>
      <c r="B290" s="110" t="s">
        <v>1525</v>
      </c>
    </row>
    <row r="291" spans="1:3" ht="14.4" customHeight="1" x14ac:dyDescent="0.25">
      <c r="A291" s="109" t="s">
        <v>1526</v>
      </c>
      <c r="B291" s="110" t="s">
        <v>1527</v>
      </c>
    </row>
    <row r="292" spans="1:3" ht="14.4" customHeight="1" x14ac:dyDescent="0.25">
      <c r="A292" s="109" t="s">
        <v>1528</v>
      </c>
      <c r="B292" s="110" t="s">
        <v>1529</v>
      </c>
    </row>
    <row r="293" spans="1:3" ht="14.4" customHeight="1" x14ac:dyDescent="0.25">
      <c r="A293" s="109" t="s">
        <v>1530</v>
      </c>
      <c r="B293" s="110" t="s">
        <v>1531</v>
      </c>
    </row>
    <row r="294" spans="1:3" ht="14.4" customHeight="1" x14ac:dyDescent="0.25">
      <c r="A294" s="109" t="s">
        <v>1532</v>
      </c>
      <c r="B294" s="110" t="s">
        <v>1533</v>
      </c>
    </row>
    <row r="295" spans="1:3" ht="14.4" customHeight="1" x14ac:dyDescent="0.25">
      <c r="A295" s="109" t="s">
        <v>1532</v>
      </c>
      <c r="B295" s="110" t="s">
        <v>1533</v>
      </c>
    </row>
    <row r="296" spans="1:3" ht="14.4" customHeight="1" x14ac:dyDescent="0.25">
      <c r="A296" s="109" t="s">
        <v>1536</v>
      </c>
      <c r="B296" s="110" t="s">
        <v>1537</v>
      </c>
    </row>
    <row r="297" spans="1:3" ht="14.4" customHeight="1" x14ac:dyDescent="0.25">
      <c r="A297" s="109" t="s">
        <v>1538</v>
      </c>
      <c r="B297" s="110" t="s">
        <v>1089</v>
      </c>
    </row>
    <row r="298" spans="1:3" ht="14.4" customHeight="1" x14ac:dyDescent="0.25">
      <c r="A298" s="109" t="s">
        <v>1540</v>
      </c>
      <c r="B298" s="110" t="s">
        <v>1541</v>
      </c>
    </row>
    <row r="299" spans="1:3" ht="14.4" customHeight="1" x14ac:dyDescent="0.25">
      <c r="A299" s="109" t="s">
        <v>1542</v>
      </c>
      <c r="B299" s="110" t="s">
        <v>1543</v>
      </c>
    </row>
    <row r="300" spans="1:3" ht="14.4" customHeight="1" x14ac:dyDescent="0.25">
      <c r="A300" s="109" t="s">
        <v>1544</v>
      </c>
      <c r="B300" s="110" t="s">
        <v>1545</v>
      </c>
    </row>
    <row r="301" spans="1:3" ht="14.4" customHeight="1" x14ac:dyDescent="0.25">
      <c r="A301" s="109" t="s">
        <v>1546</v>
      </c>
      <c r="B301" s="110" t="s">
        <v>1547</v>
      </c>
    </row>
    <row r="302" spans="1:3" ht="14.4" customHeight="1" x14ac:dyDescent="0.25">
      <c r="A302" s="109" t="s">
        <v>1548</v>
      </c>
      <c r="B302" s="110" t="s">
        <v>1549</v>
      </c>
    </row>
    <row r="303" spans="1:3" ht="14.4" customHeight="1" x14ac:dyDescent="0.25">
      <c r="A303" s="109" t="s">
        <v>1550</v>
      </c>
      <c r="B303" s="110" t="s">
        <v>1551</v>
      </c>
    </row>
    <row r="304" spans="1:3" ht="14.4" customHeight="1" x14ac:dyDescent="0.25">
      <c r="A304" s="109" t="s">
        <v>1552</v>
      </c>
      <c r="B304" s="110" t="s">
        <v>1553</v>
      </c>
      <c r="C304" s="109">
        <v>141</v>
      </c>
    </row>
    <row r="305" spans="1:3" ht="14.4" customHeight="1" x14ac:dyDescent="0.25">
      <c r="A305" s="109" t="s">
        <v>1555</v>
      </c>
      <c r="B305" s="110" t="s">
        <v>1556</v>
      </c>
      <c r="C305" s="109">
        <v>141</v>
      </c>
    </row>
    <row r="306" spans="1:3" ht="14.4" customHeight="1" x14ac:dyDescent="0.25">
      <c r="A306" s="109" t="s">
        <v>1557</v>
      </c>
      <c r="B306" s="110" t="s">
        <v>1558</v>
      </c>
      <c r="C306" s="109">
        <v>98</v>
      </c>
    </row>
    <row r="307" spans="1:3" ht="14.4" customHeight="1" x14ac:dyDescent="0.25">
      <c r="A307" s="109" t="s">
        <v>1560</v>
      </c>
      <c r="B307" s="110" t="s">
        <v>1561</v>
      </c>
      <c r="C307" s="109">
        <v>98</v>
      </c>
    </row>
    <row r="308" spans="1:3" ht="14.4" customHeight="1" x14ac:dyDescent="0.25">
      <c r="A308" s="109" t="s">
        <v>1562</v>
      </c>
      <c r="B308" s="110" t="s">
        <v>1563</v>
      </c>
      <c r="C308" s="109">
        <v>108</v>
      </c>
    </row>
    <row r="309" spans="1:3" ht="14.4" customHeight="1" x14ac:dyDescent="0.25">
      <c r="A309" s="109" t="s">
        <v>1564</v>
      </c>
      <c r="B309" s="110" t="s">
        <v>1565</v>
      </c>
      <c r="C309" s="109">
        <v>103</v>
      </c>
    </row>
    <row r="310" spans="1:3" ht="14.4" customHeight="1" x14ac:dyDescent="0.25">
      <c r="A310" s="109" t="s">
        <v>1567</v>
      </c>
      <c r="B310" s="110" t="s">
        <v>1568</v>
      </c>
      <c r="C310" s="109">
        <v>105</v>
      </c>
    </row>
    <row r="311" spans="1:3" ht="14.4" customHeight="1" x14ac:dyDescent="0.25">
      <c r="A311" s="109" t="s">
        <v>1569</v>
      </c>
      <c r="B311" s="110" t="s">
        <v>1570</v>
      </c>
      <c r="C311" s="109">
        <v>108</v>
      </c>
    </row>
    <row r="312" spans="1:3" ht="14.4" customHeight="1" x14ac:dyDescent="0.25">
      <c r="A312" s="109" t="s">
        <v>1571</v>
      </c>
      <c r="B312" s="110" t="s">
        <v>1572</v>
      </c>
      <c r="C312" s="109">
        <v>88</v>
      </c>
    </row>
    <row r="313" spans="1:3" ht="14.4" customHeight="1" x14ac:dyDescent="0.25">
      <c r="A313" s="109" t="s">
        <v>1574</v>
      </c>
      <c r="B313" s="110" t="s">
        <v>1575</v>
      </c>
      <c r="C313" s="109">
        <v>147</v>
      </c>
    </row>
    <row r="314" spans="1:3" ht="14.4" customHeight="1" x14ac:dyDescent="0.25">
      <c r="A314" s="109" t="s">
        <v>1576</v>
      </c>
      <c r="B314" s="110" t="s">
        <v>1577</v>
      </c>
    </row>
    <row r="315" spans="1:3" ht="14.4" customHeight="1" x14ac:dyDescent="0.25">
      <c r="A315" s="109" t="s">
        <v>1579</v>
      </c>
      <c r="B315" s="110" t="s">
        <v>1580</v>
      </c>
    </row>
    <row r="316" spans="1:3" ht="14.4" customHeight="1" x14ac:dyDescent="0.25">
      <c r="A316" s="109" t="s">
        <v>1581</v>
      </c>
      <c r="B316" s="110" t="s">
        <v>1582</v>
      </c>
    </row>
    <row r="317" spans="1:3" ht="14.4" customHeight="1" x14ac:dyDescent="0.25">
      <c r="A317" s="109" t="s">
        <v>1583</v>
      </c>
      <c r="B317" s="110" t="s">
        <v>983</v>
      </c>
    </row>
    <row r="318" spans="1:3" ht="14.4" customHeight="1" x14ac:dyDescent="0.25">
      <c r="A318" s="109" t="s">
        <v>1584</v>
      </c>
      <c r="B318" s="110" t="s">
        <v>1585</v>
      </c>
    </row>
    <row r="319" spans="1:3" ht="14.4" customHeight="1" x14ac:dyDescent="0.25">
      <c r="A319" s="109" t="s">
        <v>1586</v>
      </c>
      <c r="B319" s="110" t="s">
        <v>1587</v>
      </c>
    </row>
    <row r="320" spans="1:3" ht="14.4" customHeight="1" x14ac:dyDescent="0.25">
      <c r="A320" s="109" t="s">
        <v>1588</v>
      </c>
      <c r="B320" s="110" t="s">
        <v>985</v>
      </c>
    </row>
    <row r="321" spans="1:3" ht="14.4" customHeight="1" x14ac:dyDescent="0.25">
      <c r="A321" s="109" t="s">
        <v>1589</v>
      </c>
      <c r="B321" s="110" t="s">
        <v>1590</v>
      </c>
    </row>
    <row r="322" spans="1:3" ht="14.4" customHeight="1" x14ac:dyDescent="0.25">
      <c r="A322" s="109" t="s">
        <v>1591</v>
      </c>
      <c r="B322" s="110" t="s">
        <v>1592</v>
      </c>
      <c r="C322" s="109">
        <v>100</v>
      </c>
    </row>
    <row r="323" spans="1:3" ht="14.4" customHeight="1" x14ac:dyDescent="0.25">
      <c r="A323" s="109" t="s">
        <v>1594</v>
      </c>
      <c r="B323" s="110" t="s">
        <v>1595</v>
      </c>
      <c r="C323" s="109">
        <v>101</v>
      </c>
    </row>
    <row r="324" spans="1:3" ht="14.4" customHeight="1" x14ac:dyDescent="0.25">
      <c r="A324" s="109" t="s">
        <v>1596</v>
      </c>
      <c r="B324" s="110" t="s">
        <v>1597</v>
      </c>
    </row>
    <row r="325" spans="1:3" ht="14.4" customHeight="1" x14ac:dyDescent="0.25">
      <c r="A325" s="109" t="s">
        <v>1599</v>
      </c>
      <c r="B325" s="110" t="s">
        <v>1600</v>
      </c>
    </row>
    <row r="326" spans="1:3" ht="14.4" customHeight="1" x14ac:dyDescent="0.25">
      <c r="A326" s="109" t="s">
        <v>1601</v>
      </c>
      <c r="B326" s="110" t="s">
        <v>1602</v>
      </c>
    </row>
    <row r="327" spans="1:3" ht="14.4" customHeight="1" x14ac:dyDescent="0.25">
      <c r="A327" s="109" t="s">
        <v>1603</v>
      </c>
      <c r="B327" s="110" t="s">
        <v>1604</v>
      </c>
    </row>
    <row r="328" spans="1:3" ht="14.4" customHeight="1" x14ac:dyDescent="0.25">
      <c r="A328" s="109" t="s">
        <v>1605</v>
      </c>
      <c r="B328" s="110" t="s">
        <v>1606</v>
      </c>
      <c r="C328" s="109">
        <v>108</v>
      </c>
    </row>
    <row r="329" spans="1:3" ht="14.4" customHeight="1" x14ac:dyDescent="0.25">
      <c r="A329" s="109" t="s">
        <v>1608</v>
      </c>
      <c r="B329" s="110" t="s">
        <v>1609</v>
      </c>
      <c r="C329" s="109">
        <v>109</v>
      </c>
    </row>
    <row r="330" spans="1:3" ht="14.4" customHeight="1" x14ac:dyDescent="0.25">
      <c r="A330" s="109" t="s">
        <v>1610</v>
      </c>
      <c r="B330" s="110" t="s">
        <v>1609</v>
      </c>
      <c r="C330" s="109">
        <v>109</v>
      </c>
    </row>
    <row r="331" spans="1:3" ht="14.4" customHeight="1" x14ac:dyDescent="0.25">
      <c r="A331" s="109" t="s">
        <v>1611</v>
      </c>
      <c r="B331" s="110" t="s">
        <v>1612</v>
      </c>
    </row>
    <row r="332" spans="1:3" ht="14.4" customHeight="1" x14ac:dyDescent="0.25">
      <c r="A332" s="109" t="s">
        <v>1613</v>
      </c>
      <c r="B332" s="110" t="s">
        <v>1614</v>
      </c>
    </row>
    <row r="333" spans="1:3" ht="14.4" customHeight="1" x14ac:dyDescent="0.25">
      <c r="A333" s="109" t="s">
        <v>1615</v>
      </c>
      <c r="B333" s="110" t="s">
        <v>1208</v>
      </c>
    </row>
    <row r="334" spans="1:3" ht="14.4" customHeight="1" x14ac:dyDescent="0.25">
      <c r="A334" s="109" t="s">
        <v>1616</v>
      </c>
      <c r="B334" s="110" t="s">
        <v>1617</v>
      </c>
    </row>
    <row r="335" spans="1:3" ht="14.4" customHeight="1" x14ac:dyDescent="0.25">
      <c r="A335" s="109" t="s">
        <v>1618</v>
      </c>
      <c r="B335" s="110" t="s">
        <v>1619</v>
      </c>
    </row>
    <row r="336" spans="1:3" ht="14.4" customHeight="1" x14ac:dyDescent="0.25">
      <c r="A336" s="109" t="s">
        <v>1620</v>
      </c>
      <c r="B336" s="110" t="s">
        <v>1621</v>
      </c>
    </row>
    <row r="337" spans="1:2" ht="14.4" customHeight="1" x14ac:dyDescent="0.25">
      <c r="A337" s="109" t="s">
        <v>1622</v>
      </c>
      <c r="B337" s="110"/>
    </row>
    <row r="338" spans="1:2" ht="14.4" customHeight="1" x14ac:dyDescent="0.25">
      <c r="A338" s="109" t="s">
        <v>913</v>
      </c>
      <c r="B338" s="110"/>
    </row>
    <row r="339" spans="1:2" ht="14.4" customHeight="1" x14ac:dyDescent="0.25">
      <c r="A339" s="109" t="s">
        <v>1623</v>
      </c>
      <c r="B339" s="110"/>
    </row>
    <row r="340" spans="1:2" ht="14.4" customHeight="1" x14ac:dyDescent="0.25">
      <c r="A340" s="109" t="s">
        <v>1624</v>
      </c>
      <c r="B340" s="110"/>
    </row>
    <row r="341" spans="1:2" ht="14.4" customHeight="1" x14ac:dyDescent="0.25">
      <c r="A341" s="109" t="s">
        <v>1658</v>
      </c>
      <c r="B341" s="113" t="s">
        <v>1659</v>
      </c>
    </row>
    <row r="342" spans="1:2" ht="14.4" customHeight="1" x14ac:dyDescent="0.25">
      <c r="A342" s="109" t="s">
        <v>1661</v>
      </c>
      <c r="B342" s="113" t="s">
        <v>1662</v>
      </c>
    </row>
    <row r="343" spans="1:2" ht="14.4" customHeight="1" x14ac:dyDescent="0.25">
      <c r="A343" s="109" t="s">
        <v>1664</v>
      </c>
      <c r="B343" s="113" t="s">
        <v>1665</v>
      </c>
    </row>
    <row r="344" spans="1:2" ht="14.4" customHeight="1" x14ac:dyDescent="0.25">
      <c r="A344" s="109" t="s">
        <v>1666</v>
      </c>
      <c r="B344" s="113" t="s">
        <v>1667</v>
      </c>
    </row>
    <row r="345" spans="1:2" ht="14.4" customHeight="1" x14ac:dyDescent="0.25">
      <c r="A345" s="109" t="s">
        <v>1668</v>
      </c>
      <c r="B345" s="113" t="s">
        <v>1669</v>
      </c>
    </row>
    <row r="346" spans="1:2" ht="14.4" customHeight="1" x14ac:dyDescent="0.25">
      <c r="A346" s="109" t="s">
        <v>1670</v>
      </c>
      <c r="B346" s="113" t="s">
        <v>1671</v>
      </c>
    </row>
    <row r="347" spans="1:2" ht="14.4" customHeight="1" x14ac:dyDescent="0.25">
      <c r="A347" s="109" t="s">
        <v>1672</v>
      </c>
      <c r="B347" s="113" t="s">
        <v>1673</v>
      </c>
    </row>
    <row r="348" spans="1:2" ht="14.4" customHeight="1" x14ac:dyDescent="0.25">
      <c r="A348" s="109" t="s">
        <v>1674</v>
      </c>
      <c r="B348" s="113" t="s">
        <v>1675</v>
      </c>
    </row>
    <row r="349" spans="1:2" ht="14.4" customHeight="1" x14ac:dyDescent="0.25">
      <c r="A349" s="109" t="s">
        <v>1676</v>
      </c>
      <c r="B349" s="113" t="s">
        <v>1677</v>
      </c>
    </row>
    <row r="350" spans="1:2" ht="14.4" customHeight="1" x14ac:dyDescent="0.25">
      <c r="A350" s="109" t="s">
        <v>1679</v>
      </c>
      <c r="B350" s="113" t="s">
        <v>1680</v>
      </c>
    </row>
    <row r="351" spans="1:2" ht="14.4" customHeight="1" x14ac:dyDescent="0.25">
      <c r="A351" s="109" t="s">
        <v>1681</v>
      </c>
      <c r="B351" s="113" t="s">
        <v>1682</v>
      </c>
    </row>
    <row r="352" spans="1:2" ht="14.4" customHeight="1" x14ac:dyDescent="0.25">
      <c r="A352" s="109" t="s">
        <v>1684</v>
      </c>
      <c r="B352" s="113" t="s">
        <v>1685</v>
      </c>
    </row>
    <row r="353" spans="1:3" ht="14.4" customHeight="1" x14ac:dyDescent="0.25">
      <c r="A353" s="109" t="s">
        <v>1686</v>
      </c>
      <c r="B353" s="113" t="s">
        <v>1687</v>
      </c>
    </row>
    <row r="354" spans="1:3" ht="14.4" customHeight="1" x14ac:dyDescent="0.25">
      <c r="A354" s="109" t="s">
        <v>1688</v>
      </c>
      <c r="B354" s="113" t="s">
        <v>1689</v>
      </c>
    </row>
    <row r="355" spans="1:3" ht="14.4" customHeight="1" x14ac:dyDescent="0.25">
      <c r="A355" s="109" t="s">
        <v>1690</v>
      </c>
      <c r="B355" s="113" t="s">
        <v>1691</v>
      </c>
    </row>
    <row r="356" spans="1:3" ht="14.4" customHeight="1" x14ac:dyDescent="0.25">
      <c r="A356" s="109" t="s">
        <v>1693</v>
      </c>
      <c r="B356" s="113" t="s">
        <v>1694</v>
      </c>
    </row>
    <row r="357" spans="1:3" ht="14.4" customHeight="1" x14ac:dyDescent="0.25">
      <c r="A357" s="109" t="s">
        <v>1696</v>
      </c>
      <c r="B357" s="113" t="s">
        <v>1697</v>
      </c>
    </row>
    <row r="358" spans="1:3" ht="14.4" customHeight="1" x14ac:dyDescent="0.25">
      <c r="A358" s="109" t="s">
        <v>1698</v>
      </c>
      <c r="B358" s="113" t="s">
        <v>1699</v>
      </c>
    </row>
    <row r="359" spans="1:3" ht="14.4" customHeight="1" x14ac:dyDescent="0.25">
      <c r="A359" s="109" t="s">
        <v>1700</v>
      </c>
      <c r="B359" s="113" t="s">
        <v>1701</v>
      </c>
    </row>
    <row r="360" spans="1:3" ht="14.4" customHeight="1" x14ac:dyDescent="0.25">
      <c r="A360" s="109" t="s">
        <v>1702</v>
      </c>
      <c r="B360" s="113" t="s">
        <v>1703</v>
      </c>
    </row>
    <row r="361" spans="1:3" ht="14.4" customHeight="1" x14ac:dyDescent="0.25">
      <c r="A361" s="109" t="s">
        <v>1704</v>
      </c>
      <c r="B361" s="113" t="s">
        <v>1705</v>
      </c>
      <c r="C361" s="109">
        <v>157</v>
      </c>
    </row>
    <row r="362" spans="1:3" ht="14.4" customHeight="1" x14ac:dyDescent="0.25">
      <c r="A362" s="109" t="s">
        <v>1706</v>
      </c>
      <c r="B362" s="113" t="s">
        <v>1705</v>
      </c>
      <c r="C362" s="109">
        <v>157</v>
      </c>
    </row>
    <row r="363" spans="1:3" ht="14.4" customHeight="1" x14ac:dyDescent="0.25">
      <c r="A363" s="109" t="s">
        <v>1707</v>
      </c>
      <c r="B363" s="113" t="s">
        <v>1708</v>
      </c>
    </row>
    <row r="364" spans="1:3" ht="14.4" customHeight="1" x14ac:dyDescent="0.25">
      <c r="A364" s="109" t="s">
        <v>1709</v>
      </c>
      <c r="B364" s="113" t="s">
        <v>1710</v>
      </c>
    </row>
    <row r="365" spans="1:3" ht="14.4" customHeight="1" x14ac:dyDescent="0.25">
      <c r="A365" s="109" t="s">
        <v>1711</v>
      </c>
      <c r="B365" s="113" t="s">
        <v>1712</v>
      </c>
    </row>
    <row r="366" spans="1:3" ht="14.4" customHeight="1" x14ac:dyDescent="0.25">
      <c r="A366" s="109" t="s">
        <v>1713</v>
      </c>
      <c r="B366" s="113" t="s">
        <v>1714</v>
      </c>
    </row>
    <row r="367" spans="1:3" ht="14.4" customHeight="1" x14ac:dyDescent="0.25">
      <c r="A367" s="109" t="s">
        <v>1715</v>
      </c>
      <c r="B367" s="113" t="s">
        <v>1716</v>
      </c>
    </row>
    <row r="368" spans="1:3" ht="14.4" customHeight="1" x14ac:dyDescent="0.25">
      <c r="A368" s="109" t="s">
        <v>1717</v>
      </c>
      <c r="B368" s="113" t="s">
        <v>1718</v>
      </c>
    </row>
    <row r="369" spans="1:2" ht="14.4" customHeight="1" x14ac:dyDescent="0.25">
      <c r="A369" s="109" t="s">
        <v>1719</v>
      </c>
      <c r="B369" s="113" t="s">
        <v>1720</v>
      </c>
    </row>
    <row r="370" spans="1:2" ht="14.4" customHeight="1" x14ac:dyDescent="0.25">
      <c r="A370" s="109" t="s">
        <v>1721</v>
      </c>
      <c r="B370" s="113" t="s">
        <v>1722</v>
      </c>
    </row>
    <row r="371" spans="1:2" ht="14.4" customHeight="1" x14ac:dyDescent="0.25">
      <c r="A371" s="109" t="s">
        <v>1724</v>
      </c>
      <c r="B371" s="113" t="s">
        <v>1725</v>
      </c>
    </row>
    <row r="372" spans="1:2" ht="14.4" customHeight="1" x14ac:dyDescent="0.25">
      <c r="A372" s="109" t="s">
        <v>1726</v>
      </c>
      <c r="B372" s="113" t="s">
        <v>1727</v>
      </c>
    </row>
    <row r="373" spans="1:2" ht="14.4" customHeight="1" x14ac:dyDescent="0.25">
      <c r="A373" s="109" t="s">
        <v>1728</v>
      </c>
      <c r="B373" s="113" t="s">
        <v>1729</v>
      </c>
    </row>
    <row r="374" spans="1:2" ht="14.4" customHeight="1" x14ac:dyDescent="0.25">
      <c r="A374" s="109" t="s">
        <v>1730</v>
      </c>
      <c r="B374" s="113" t="s">
        <v>1731</v>
      </c>
    </row>
    <row r="375" spans="1:2" ht="14.4" customHeight="1" x14ac:dyDescent="0.25">
      <c r="A375" s="109" t="s">
        <v>1732</v>
      </c>
      <c r="B375" s="113" t="s">
        <v>1733</v>
      </c>
    </row>
    <row r="376" spans="1:2" ht="14.4" customHeight="1" x14ac:dyDescent="0.25">
      <c r="A376" s="109" t="s">
        <v>1735</v>
      </c>
      <c r="B376" s="113" t="s">
        <v>1736</v>
      </c>
    </row>
    <row r="377" spans="1:2" ht="14.4" customHeight="1" x14ac:dyDescent="0.25">
      <c r="A377" s="109" t="s">
        <v>1737</v>
      </c>
      <c r="B377" s="113" t="s">
        <v>1738</v>
      </c>
    </row>
    <row r="378" spans="1:2" ht="14.4" customHeight="1" x14ac:dyDescent="0.25">
      <c r="A378" s="109" t="s">
        <v>1740</v>
      </c>
      <c r="B378" s="113" t="s">
        <v>1741</v>
      </c>
    </row>
    <row r="379" spans="1:2" ht="14.4" customHeight="1" x14ac:dyDescent="0.25">
      <c r="A379" s="109" t="s">
        <v>1742</v>
      </c>
      <c r="B379" s="113" t="s">
        <v>1743</v>
      </c>
    </row>
    <row r="380" spans="1:2" ht="14.4" customHeight="1" x14ac:dyDescent="0.25">
      <c r="A380" s="109" t="s">
        <v>1744</v>
      </c>
      <c r="B380" s="113" t="s">
        <v>1745</v>
      </c>
    </row>
    <row r="381" spans="1:2" ht="14.4" customHeight="1" x14ac:dyDescent="0.25">
      <c r="A381" s="109" t="s">
        <v>1746</v>
      </c>
      <c r="B381" s="113" t="s">
        <v>1747</v>
      </c>
    </row>
    <row r="382" spans="1:2" ht="14.4" customHeight="1" x14ac:dyDescent="0.25">
      <c r="A382" s="109" t="s">
        <v>1748</v>
      </c>
      <c r="B382" s="113" t="s">
        <v>1749</v>
      </c>
    </row>
    <row r="383" spans="1:2" ht="14.4" customHeight="1" x14ac:dyDescent="0.25">
      <c r="A383" s="109" t="s">
        <v>1750</v>
      </c>
      <c r="B383" s="113" t="s">
        <v>1751</v>
      </c>
    </row>
    <row r="384" spans="1:2" ht="14.4" customHeight="1" x14ac:dyDescent="0.25">
      <c r="A384" s="109" t="s">
        <v>1752</v>
      </c>
      <c r="B384" s="113" t="s">
        <v>1753</v>
      </c>
    </row>
    <row r="385" spans="1:2" ht="14.4" customHeight="1" x14ac:dyDescent="0.25">
      <c r="A385" s="109" t="s">
        <v>1754</v>
      </c>
      <c r="B385" s="113" t="s">
        <v>1755</v>
      </c>
    </row>
    <row r="386" spans="1:2" ht="14.4" customHeight="1" x14ac:dyDescent="0.25">
      <c r="A386" s="109" t="s">
        <v>1756</v>
      </c>
      <c r="B386" s="113" t="s">
        <v>1757</v>
      </c>
    </row>
    <row r="387" spans="1:2" ht="14.4" customHeight="1" x14ac:dyDescent="0.25">
      <c r="A387" s="109" t="s">
        <v>1759</v>
      </c>
      <c r="B387" s="113" t="s">
        <v>1760</v>
      </c>
    </row>
    <row r="388" spans="1:2" ht="14.4" customHeight="1" x14ac:dyDescent="0.25">
      <c r="A388" s="109" t="s">
        <v>1761</v>
      </c>
      <c r="B388" s="113" t="s">
        <v>1762</v>
      </c>
    </row>
    <row r="389" spans="1:2" ht="14.4" customHeight="1" x14ac:dyDescent="0.25">
      <c r="A389" s="109" t="s">
        <v>1763</v>
      </c>
      <c r="B389" s="113" t="s">
        <v>1764</v>
      </c>
    </row>
    <row r="390" spans="1:2" ht="14.4" customHeight="1" x14ac:dyDescent="0.25">
      <c r="A390" s="109" t="s">
        <v>1766</v>
      </c>
      <c r="B390" s="113" t="s">
        <v>1767</v>
      </c>
    </row>
    <row r="391" spans="1:2" ht="14.4" customHeight="1" x14ac:dyDescent="0.25">
      <c r="A391" s="109" t="s">
        <v>1768</v>
      </c>
      <c r="B391" s="113" t="s">
        <v>1769</v>
      </c>
    </row>
    <row r="392" spans="1:2" ht="14.4" customHeight="1" x14ac:dyDescent="0.25">
      <c r="A392" s="109" t="s">
        <v>1771</v>
      </c>
      <c r="B392" s="113" t="s">
        <v>1772</v>
      </c>
    </row>
    <row r="393" spans="1:2" ht="14.4" customHeight="1" x14ac:dyDescent="0.25">
      <c r="A393" s="109" t="s">
        <v>1774</v>
      </c>
      <c r="B393" s="113" t="s">
        <v>1775</v>
      </c>
    </row>
    <row r="394" spans="1:2" ht="14.4" customHeight="1" x14ac:dyDescent="0.25">
      <c r="A394" s="109" t="s">
        <v>1776</v>
      </c>
      <c r="B394" s="113" t="s">
        <v>1777</v>
      </c>
    </row>
    <row r="395" spans="1:2" ht="14.4" customHeight="1" x14ac:dyDescent="0.25">
      <c r="A395" s="109" t="s">
        <v>1778</v>
      </c>
      <c r="B395" s="113" t="s">
        <v>1779</v>
      </c>
    </row>
    <row r="396" spans="1:2" ht="14.4" customHeight="1" x14ac:dyDescent="0.25">
      <c r="A396" s="109" t="s">
        <v>1780</v>
      </c>
      <c r="B396" s="113" t="s">
        <v>1781</v>
      </c>
    </row>
    <row r="397" spans="1:2" ht="14.4" customHeight="1" x14ac:dyDescent="0.25">
      <c r="A397" s="109" t="s">
        <v>1782</v>
      </c>
      <c r="B397" s="113" t="s">
        <v>1783</v>
      </c>
    </row>
    <row r="398" spans="1:2" ht="14.4" customHeight="1" x14ac:dyDescent="0.25">
      <c r="A398" s="109" t="s">
        <v>1784</v>
      </c>
      <c r="B398" s="113" t="s">
        <v>1785</v>
      </c>
    </row>
    <row r="399" spans="1:2" ht="14.4" customHeight="1" x14ac:dyDescent="0.25">
      <c r="A399" s="109" t="s">
        <v>1786</v>
      </c>
      <c r="B399" s="113" t="s">
        <v>1787</v>
      </c>
    </row>
    <row r="400" spans="1:2" ht="14.4" customHeight="1" x14ac:dyDescent="0.25">
      <c r="A400" s="109" t="s">
        <v>1788</v>
      </c>
      <c r="B400" s="113" t="s">
        <v>1789</v>
      </c>
    </row>
    <row r="401" spans="1:2" ht="14.4" customHeight="1" x14ac:dyDescent="0.25">
      <c r="A401" s="109" t="s">
        <v>1791</v>
      </c>
      <c r="B401" s="113" t="s">
        <v>1792</v>
      </c>
    </row>
    <row r="402" spans="1:2" ht="14.4" customHeight="1" x14ac:dyDescent="0.25">
      <c r="A402" s="109" t="s">
        <v>1793</v>
      </c>
      <c r="B402" s="113" t="s">
        <v>1794</v>
      </c>
    </row>
    <row r="403" spans="1:2" ht="14.4" customHeight="1" x14ac:dyDescent="0.25">
      <c r="A403" s="109" t="s">
        <v>1795</v>
      </c>
      <c r="B403" s="113" t="s">
        <v>1796</v>
      </c>
    </row>
    <row r="404" spans="1:2" ht="14.4" customHeight="1" x14ac:dyDescent="0.25">
      <c r="A404" s="109" t="s">
        <v>1798</v>
      </c>
      <c r="B404" s="113" t="s">
        <v>1799</v>
      </c>
    </row>
    <row r="405" spans="1:2" ht="14.4" customHeight="1" x14ac:dyDescent="0.25">
      <c r="A405" s="109" t="s">
        <v>1800</v>
      </c>
      <c r="B405" s="113" t="s">
        <v>1801</v>
      </c>
    </row>
    <row r="406" spans="1:2" ht="14.4" customHeight="1" x14ac:dyDescent="0.25">
      <c r="A406" s="109" t="s">
        <v>1802</v>
      </c>
      <c r="B406" s="113" t="s">
        <v>1801</v>
      </c>
    </row>
    <row r="407" spans="1:2" ht="14.4" customHeight="1" x14ac:dyDescent="0.25">
      <c r="A407" s="109" t="s">
        <v>1803</v>
      </c>
      <c r="B407" s="113" t="s">
        <v>1804</v>
      </c>
    </row>
    <row r="408" spans="1:2" ht="14.4" customHeight="1" x14ac:dyDescent="0.25">
      <c r="A408" s="109" t="s">
        <v>1805</v>
      </c>
      <c r="B408" s="113" t="s">
        <v>1806</v>
      </c>
    </row>
    <row r="409" spans="1:2" ht="14.4" customHeight="1" x14ac:dyDescent="0.25">
      <c r="A409" s="109" t="s">
        <v>1807</v>
      </c>
      <c r="B409" s="114" t="s">
        <v>1808</v>
      </c>
    </row>
    <row r="410" spans="1:2" ht="14.4" customHeight="1" x14ac:dyDescent="0.25">
      <c r="A410" s="109" t="s">
        <v>1809</v>
      </c>
      <c r="B410" s="113" t="s">
        <v>1810</v>
      </c>
    </row>
    <row r="411" spans="1:2" ht="14.4" customHeight="1" x14ac:dyDescent="0.25">
      <c r="A411" s="109" t="s">
        <v>1812</v>
      </c>
      <c r="B411" s="113" t="s">
        <v>1813</v>
      </c>
    </row>
    <row r="412" spans="1:2" ht="14.4" customHeight="1" x14ac:dyDescent="0.25">
      <c r="A412" s="109" t="s">
        <v>1815</v>
      </c>
      <c r="B412" s="113" t="s">
        <v>1816</v>
      </c>
    </row>
    <row r="413" spans="1:2" ht="14.4" customHeight="1" x14ac:dyDescent="0.25">
      <c r="A413" s="109" t="s">
        <v>1817</v>
      </c>
      <c r="B413" s="113" t="s">
        <v>1818</v>
      </c>
    </row>
    <row r="414" spans="1:2" ht="14.4" customHeight="1" x14ac:dyDescent="0.25">
      <c r="A414" s="109" t="s">
        <v>1819</v>
      </c>
      <c r="B414" s="113" t="s">
        <v>1820</v>
      </c>
    </row>
    <row r="415" spans="1:2" ht="14.4" customHeight="1" x14ac:dyDescent="0.25">
      <c r="A415" s="109" t="s">
        <v>1821</v>
      </c>
      <c r="B415" s="113" t="s">
        <v>1822</v>
      </c>
    </row>
    <row r="416" spans="1:2" ht="14.4" customHeight="1" x14ac:dyDescent="0.25">
      <c r="A416" s="109" t="s">
        <v>1823</v>
      </c>
      <c r="B416" s="113" t="s">
        <v>1824</v>
      </c>
    </row>
    <row r="417" spans="1:2" ht="14.4" customHeight="1" x14ac:dyDescent="0.25">
      <c r="A417" s="109" t="s">
        <v>1827</v>
      </c>
      <c r="B417" s="113" t="s">
        <v>1828</v>
      </c>
    </row>
    <row r="418" spans="1:2" ht="14.4" customHeight="1" x14ac:dyDescent="0.25">
      <c r="A418" s="109" t="s">
        <v>1829</v>
      </c>
      <c r="B418" s="113" t="s">
        <v>1830</v>
      </c>
    </row>
    <row r="419" spans="1:2" ht="14.4" customHeight="1" x14ac:dyDescent="0.25">
      <c r="A419" s="109" t="s">
        <v>1831</v>
      </c>
      <c r="B419" s="113" t="s">
        <v>1832</v>
      </c>
    </row>
    <row r="420" spans="1:2" ht="14.4" customHeight="1" x14ac:dyDescent="0.25">
      <c r="A420" s="109" t="s">
        <v>1833</v>
      </c>
      <c r="B420" s="113" t="s">
        <v>1834</v>
      </c>
    </row>
    <row r="421" spans="1:2" ht="14.4" customHeight="1" x14ac:dyDescent="0.25">
      <c r="A421" s="109" t="s">
        <v>1835</v>
      </c>
      <c r="B421" s="113" t="s">
        <v>1836</v>
      </c>
    </row>
    <row r="422" spans="1:2" ht="14.4" customHeight="1" x14ac:dyDescent="0.25">
      <c r="A422" s="109" t="s">
        <v>1839</v>
      </c>
      <c r="B422" s="113" t="s">
        <v>1840</v>
      </c>
    </row>
    <row r="423" spans="1:2" ht="14.4" customHeight="1" x14ac:dyDescent="0.25">
      <c r="A423" s="109" t="s">
        <v>1841</v>
      </c>
      <c r="B423" s="113" t="s">
        <v>1842</v>
      </c>
    </row>
    <row r="424" spans="1:2" ht="14.4" customHeight="1" x14ac:dyDescent="0.25">
      <c r="A424" s="109" t="s">
        <v>1843</v>
      </c>
      <c r="B424" s="113" t="s">
        <v>1844</v>
      </c>
    </row>
    <row r="425" spans="1:2" ht="14.4" customHeight="1" x14ac:dyDescent="0.25">
      <c r="A425" s="109" t="s">
        <v>1846</v>
      </c>
      <c r="B425" s="115" t="s">
        <v>1847</v>
      </c>
    </row>
    <row r="426" spans="1:2" ht="14.4" customHeight="1" x14ac:dyDescent="0.25">
      <c r="A426" s="109" t="s">
        <v>1848</v>
      </c>
      <c r="B426" s="115" t="s">
        <v>1849</v>
      </c>
    </row>
    <row r="427" spans="1:2" ht="14.4" customHeight="1" x14ac:dyDescent="0.25">
      <c r="A427" s="109" t="s">
        <v>1850</v>
      </c>
      <c r="B427" s="113" t="s">
        <v>1844</v>
      </c>
    </row>
    <row r="428" spans="1:2" ht="14.4" customHeight="1" x14ac:dyDescent="0.25">
      <c r="A428" s="109" t="s">
        <v>1851</v>
      </c>
      <c r="B428" s="113" t="s">
        <v>1852</v>
      </c>
    </row>
    <row r="429" spans="1:2" ht="14.4" customHeight="1" x14ac:dyDescent="0.25">
      <c r="A429" s="109" t="s">
        <v>1853</v>
      </c>
      <c r="B429" s="113" t="s">
        <v>1854</v>
      </c>
    </row>
    <row r="430" spans="1:2" ht="14.4" customHeight="1" x14ac:dyDescent="0.25">
      <c r="A430" s="109" t="s">
        <v>1855</v>
      </c>
      <c r="B430" s="113" t="s">
        <v>1856</v>
      </c>
    </row>
    <row r="431" spans="1:2" ht="14.4" customHeight="1" x14ac:dyDescent="0.25">
      <c r="A431" s="109" t="s">
        <v>1857</v>
      </c>
      <c r="B431" s="113" t="s">
        <v>1858</v>
      </c>
    </row>
    <row r="432" spans="1:2" ht="14.4" customHeight="1" x14ac:dyDescent="0.25">
      <c r="A432" s="109" t="s">
        <v>1859</v>
      </c>
      <c r="B432" s="113" t="s">
        <v>1860</v>
      </c>
    </row>
    <row r="433" spans="1:2" ht="14.4" customHeight="1" x14ac:dyDescent="0.25">
      <c r="A433" s="109" t="s">
        <v>1861</v>
      </c>
      <c r="B433" s="113" t="s">
        <v>1862</v>
      </c>
    </row>
    <row r="434" spans="1:2" ht="14.4" customHeight="1" x14ac:dyDescent="0.25">
      <c r="A434" s="109" t="s">
        <v>1864</v>
      </c>
      <c r="B434" s="113" t="s">
        <v>1865</v>
      </c>
    </row>
    <row r="435" spans="1:2" ht="14.4" customHeight="1" x14ac:dyDescent="0.25">
      <c r="A435" s="109" t="s">
        <v>1866</v>
      </c>
      <c r="B435" s="113" t="s">
        <v>1867</v>
      </c>
    </row>
    <row r="436" spans="1:2" ht="14.4" customHeight="1" x14ac:dyDescent="0.25">
      <c r="A436" s="109" t="s">
        <v>1868</v>
      </c>
      <c r="B436" s="113" t="s">
        <v>1869</v>
      </c>
    </row>
    <row r="437" spans="1:2" ht="14.4" customHeight="1" x14ac:dyDescent="0.25">
      <c r="A437" s="109" t="s">
        <v>1871</v>
      </c>
      <c r="B437" s="113" t="s">
        <v>1872</v>
      </c>
    </row>
    <row r="438" spans="1:2" ht="14.4" customHeight="1" x14ac:dyDescent="0.25">
      <c r="A438" s="109" t="s">
        <v>1873</v>
      </c>
      <c r="B438" s="113" t="s">
        <v>1874</v>
      </c>
    </row>
    <row r="439" spans="1:2" ht="14.4" customHeight="1" x14ac:dyDescent="0.25">
      <c r="A439" s="109" t="s">
        <v>1876</v>
      </c>
      <c r="B439" s="113" t="s">
        <v>1877</v>
      </c>
    </row>
    <row r="440" spans="1:2" ht="14.4" customHeight="1" x14ac:dyDescent="0.25">
      <c r="A440" s="109" t="s">
        <v>1878</v>
      </c>
      <c r="B440" s="113" t="s">
        <v>1879</v>
      </c>
    </row>
    <row r="441" spans="1:2" ht="14.4" customHeight="1" x14ac:dyDescent="0.25">
      <c r="A441" s="109" t="s">
        <v>1881</v>
      </c>
      <c r="B441" s="113" t="s">
        <v>1882</v>
      </c>
    </row>
    <row r="442" spans="1:2" ht="14.4" customHeight="1" x14ac:dyDescent="0.25">
      <c r="A442" s="109" t="s">
        <v>1885</v>
      </c>
      <c r="B442" s="113" t="s">
        <v>1886</v>
      </c>
    </row>
    <row r="443" spans="1:2" ht="14.4" customHeight="1" x14ac:dyDescent="0.25">
      <c r="A443" s="109" t="s">
        <v>1888</v>
      </c>
      <c r="B443" s="113" t="s">
        <v>1889</v>
      </c>
    </row>
    <row r="444" spans="1:2" ht="14.4" customHeight="1" x14ac:dyDescent="0.25">
      <c r="A444" s="109" t="s">
        <v>1890</v>
      </c>
      <c r="B444" s="113" t="s">
        <v>1891</v>
      </c>
    </row>
    <row r="445" spans="1:2" ht="14.4" customHeight="1" x14ac:dyDescent="0.25">
      <c r="A445" s="109" t="s">
        <v>1892</v>
      </c>
      <c r="B445" s="113" t="s">
        <v>1893</v>
      </c>
    </row>
    <row r="446" spans="1:2" ht="14.4" customHeight="1" x14ac:dyDescent="0.25">
      <c r="A446" s="109" t="s">
        <v>1894</v>
      </c>
      <c r="B446" s="113" t="s">
        <v>1895</v>
      </c>
    </row>
    <row r="447" spans="1:2" ht="14.4" customHeight="1" x14ac:dyDescent="0.25">
      <c r="A447" s="109" t="s">
        <v>1896</v>
      </c>
      <c r="B447" s="113" t="s">
        <v>1897</v>
      </c>
    </row>
    <row r="448" spans="1:2" ht="14.4" customHeight="1" x14ac:dyDescent="0.25">
      <c r="A448" s="109" t="s">
        <v>1898</v>
      </c>
      <c r="B448" s="113" t="s">
        <v>1899</v>
      </c>
    </row>
    <row r="449" spans="1:2" ht="14.4" customHeight="1" x14ac:dyDescent="0.25">
      <c r="A449" s="109" t="s">
        <v>1901</v>
      </c>
      <c r="B449" s="113" t="s">
        <v>1902</v>
      </c>
    </row>
    <row r="450" spans="1:2" ht="14.4" customHeight="1" x14ac:dyDescent="0.25">
      <c r="A450" s="109" t="s">
        <v>1903</v>
      </c>
      <c r="B450" s="113" t="s">
        <v>1904</v>
      </c>
    </row>
    <row r="451" spans="1:2" ht="14.4" customHeight="1" x14ac:dyDescent="0.25">
      <c r="A451" s="109" t="s">
        <v>1907</v>
      </c>
      <c r="B451" s="113" t="s">
        <v>1908</v>
      </c>
    </row>
    <row r="452" spans="1:2" ht="14.4" customHeight="1" x14ac:dyDescent="0.25">
      <c r="A452" s="109" t="s">
        <v>1909</v>
      </c>
      <c r="B452" s="113" t="s">
        <v>1910</v>
      </c>
    </row>
    <row r="453" spans="1:2" ht="14.4" customHeight="1" x14ac:dyDescent="0.25">
      <c r="A453" s="109" t="s">
        <v>1911</v>
      </c>
      <c r="B453" s="109" t="s">
        <v>1912</v>
      </c>
    </row>
    <row r="454" spans="1:2" ht="14.4" customHeight="1" x14ac:dyDescent="0.25">
      <c r="A454" s="109" t="s">
        <v>1914</v>
      </c>
      <c r="B454" s="109" t="s">
        <v>1915</v>
      </c>
    </row>
    <row r="455" spans="1:2" ht="14.4" customHeight="1" x14ac:dyDescent="0.25">
      <c r="A455" s="109" t="s">
        <v>1917</v>
      </c>
      <c r="B455" s="109" t="s">
        <v>1918</v>
      </c>
    </row>
    <row r="456" spans="1:2" ht="14.4" customHeight="1" x14ac:dyDescent="0.25">
      <c r="A456" s="109" t="s">
        <v>1920</v>
      </c>
      <c r="B456" s="109" t="s">
        <v>1921</v>
      </c>
    </row>
    <row r="457" spans="1:2" ht="14.4" customHeight="1" x14ac:dyDescent="0.25">
      <c r="A457" s="109" t="s">
        <v>1922</v>
      </c>
      <c r="B457" s="109" t="s">
        <v>1923</v>
      </c>
    </row>
    <row r="458" spans="1:2" ht="14.4" customHeight="1" x14ac:dyDescent="0.25">
      <c r="A458" s="109" t="s">
        <v>1924</v>
      </c>
      <c r="B458" s="109" t="s">
        <v>1925</v>
      </c>
    </row>
    <row r="459" spans="1:2" ht="14.4" customHeight="1" x14ac:dyDescent="0.25">
      <c r="A459" s="109" t="s">
        <v>1926</v>
      </c>
      <c r="B459" s="109" t="s">
        <v>1927</v>
      </c>
    </row>
    <row r="460" spans="1:2" ht="14.4" customHeight="1" x14ac:dyDescent="0.25">
      <c r="A460" s="109" t="s">
        <v>1928</v>
      </c>
      <c r="B460" s="109" t="s">
        <v>1929</v>
      </c>
    </row>
    <row r="461" spans="1:2" ht="14.4" customHeight="1" x14ac:dyDescent="0.25">
      <c r="A461" s="109" t="s">
        <v>1931</v>
      </c>
      <c r="B461" s="109" t="s">
        <v>1932</v>
      </c>
    </row>
    <row r="462" spans="1:2" ht="14.4" customHeight="1" x14ac:dyDescent="0.25">
      <c r="A462" s="109" t="s">
        <v>1933</v>
      </c>
      <c r="B462" s="109" t="s">
        <v>1934</v>
      </c>
    </row>
    <row r="463" spans="1:2" ht="14.4" customHeight="1" x14ac:dyDescent="0.25">
      <c r="A463" s="109" t="s">
        <v>1935</v>
      </c>
      <c r="B463" s="109" t="s">
        <v>1936</v>
      </c>
    </row>
    <row r="464" spans="1:2" ht="14.4" customHeight="1" x14ac:dyDescent="0.25">
      <c r="A464" s="109" t="s">
        <v>1937</v>
      </c>
      <c r="B464" s="109" t="s">
        <v>1938</v>
      </c>
    </row>
    <row r="465" spans="1:2" ht="14.4" customHeight="1" x14ac:dyDescent="0.25">
      <c r="A465" s="109" t="s">
        <v>1939</v>
      </c>
      <c r="B465" s="116" t="s">
        <v>1940</v>
      </c>
    </row>
    <row r="466" spans="1:2" ht="14.4" customHeight="1" x14ac:dyDescent="0.25">
      <c r="A466" s="109" t="s">
        <v>1941</v>
      </c>
      <c r="B466" s="109" t="s">
        <v>1942</v>
      </c>
    </row>
    <row r="467" spans="1:2" ht="14.4" customHeight="1" x14ac:dyDescent="0.25">
      <c r="A467" s="109" t="s">
        <v>1943</v>
      </c>
      <c r="B467" s="109" t="s">
        <v>1944</v>
      </c>
    </row>
    <row r="468" spans="1:2" ht="14.4" customHeight="1" x14ac:dyDescent="0.25">
      <c r="A468" s="109" t="s">
        <v>1945</v>
      </c>
      <c r="B468" s="109" t="s">
        <v>1946</v>
      </c>
    </row>
    <row r="469" spans="1:2" ht="14.4" customHeight="1" x14ac:dyDescent="0.25">
      <c r="A469" s="109" t="s">
        <v>1947</v>
      </c>
      <c r="B469" s="109" t="s">
        <v>1948</v>
      </c>
    </row>
    <row r="470" spans="1:2" ht="14.4" customHeight="1" x14ac:dyDescent="0.25">
      <c r="A470" s="109" t="s">
        <v>1949</v>
      </c>
      <c r="B470" s="109" t="s">
        <v>1950</v>
      </c>
    </row>
    <row r="471" spans="1:2" ht="14.4" customHeight="1" x14ac:dyDescent="0.25">
      <c r="A471" s="109" t="s">
        <v>1951</v>
      </c>
      <c r="B471" s="109" t="s">
        <v>1952</v>
      </c>
    </row>
    <row r="472" spans="1:2" ht="14.4" customHeight="1" x14ac:dyDescent="0.25">
      <c r="A472" s="109" t="s">
        <v>1953</v>
      </c>
      <c r="B472" s="109" t="s">
        <v>1954</v>
      </c>
    </row>
    <row r="473" spans="1:2" ht="14.4" customHeight="1" x14ac:dyDescent="0.25">
      <c r="A473" s="109" t="s">
        <v>1955</v>
      </c>
      <c r="B473" s="109" t="s">
        <v>1954</v>
      </c>
    </row>
    <row r="474" spans="1:2" ht="14.4" customHeight="1" x14ac:dyDescent="0.25">
      <c r="A474" s="109" t="s">
        <v>1956</v>
      </c>
    </row>
    <row r="475" spans="1:2" ht="14.4" customHeight="1" x14ac:dyDescent="0.25">
      <c r="A475" s="109" t="s">
        <v>1957</v>
      </c>
      <c r="B475" s="109" t="s">
        <v>1958</v>
      </c>
    </row>
    <row r="476" spans="1:2" ht="14.4" customHeight="1" x14ac:dyDescent="0.25">
      <c r="A476" s="109" t="s">
        <v>1959</v>
      </c>
      <c r="B476" s="109" t="s">
        <v>1960</v>
      </c>
    </row>
    <row r="477" spans="1:2" ht="14.4" customHeight="1" x14ac:dyDescent="0.25">
      <c r="A477" s="109" t="s">
        <v>1961</v>
      </c>
      <c r="B477" s="116" t="s">
        <v>1962</v>
      </c>
    </row>
    <row r="478" spans="1:2" ht="14.4" customHeight="1" x14ac:dyDescent="0.25">
      <c r="A478" s="109" t="s">
        <v>1963</v>
      </c>
      <c r="B478" s="109" t="s">
        <v>1964</v>
      </c>
    </row>
    <row r="479" spans="1:2" ht="14.4" customHeight="1" x14ac:dyDescent="0.25">
      <c r="A479" s="109" t="s">
        <v>1966</v>
      </c>
      <c r="B479" s="109" t="s">
        <v>1967</v>
      </c>
    </row>
    <row r="480" spans="1:2" ht="14.4" customHeight="1" x14ac:dyDescent="0.25">
      <c r="A480" s="109" t="s">
        <v>1969</v>
      </c>
      <c r="B480" s="109" t="s">
        <v>1970</v>
      </c>
    </row>
    <row r="481" spans="1:2" ht="14.4" customHeight="1" x14ac:dyDescent="0.25">
      <c r="A481" s="109" t="s">
        <v>1971</v>
      </c>
      <c r="B481" s="109" t="s">
        <v>1972</v>
      </c>
    </row>
    <row r="482" spans="1:2" ht="14.4" customHeight="1" x14ac:dyDescent="0.25">
      <c r="A482" s="109" t="s">
        <v>1973</v>
      </c>
      <c r="B482" s="109" t="s">
        <v>1974</v>
      </c>
    </row>
    <row r="483" spans="1:2" ht="14.4" customHeight="1" x14ac:dyDescent="0.25">
      <c r="A483" s="109" t="s">
        <v>1975</v>
      </c>
      <c r="B483" s="109" t="s">
        <v>1976</v>
      </c>
    </row>
    <row r="484" spans="1:2" ht="14.4" customHeight="1" x14ac:dyDescent="0.25">
      <c r="A484" s="109" t="s">
        <v>1978</v>
      </c>
      <c r="B484" s="109" t="s">
        <v>1979</v>
      </c>
    </row>
    <row r="485" spans="1:2" ht="14.4" customHeight="1" x14ac:dyDescent="0.25">
      <c r="A485" s="109" t="s">
        <v>1980</v>
      </c>
      <c r="B485" s="109" t="s">
        <v>1981</v>
      </c>
    </row>
    <row r="486" spans="1:2" ht="14.4" customHeight="1" x14ac:dyDescent="0.25">
      <c r="A486" s="109" t="s">
        <v>1982</v>
      </c>
      <c r="B486" s="113" t="s">
        <v>1882</v>
      </c>
    </row>
  </sheetData>
  <autoFilter ref="A1:C486" xr:uid="{00000000-0009-0000-0000-000012000000}"/>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40625" defaultRowHeight="13.2" x14ac:dyDescent="0.25"/>
  <cols>
    <col min="1" max="1" width="9.140625" style="109" customWidth="1"/>
    <col min="2" max="2" width="115.5703125" style="109" bestFit="1" customWidth="1"/>
    <col min="3" max="3" width="12.85546875" style="109" bestFit="1" customWidth="1"/>
    <col min="4" max="4" width="37.140625" style="109" customWidth="1"/>
    <col min="5" max="5" width="9.140625" style="109" customWidth="1"/>
    <col min="6" max="16384" width="9.140625" style="109"/>
  </cols>
  <sheetData>
    <row r="1" spans="1:5" ht="25.95" customHeight="1" x14ac:dyDescent="0.25">
      <c r="A1" s="108" t="s">
        <v>861</v>
      </c>
      <c r="B1" s="108" t="s">
        <v>23</v>
      </c>
      <c r="C1" s="117" t="s">
        <v>30</v>
      </c>
      <c r="D1" s="117" t="s">
        <v>1985</v>
      </c>
      <c r="E1" s="117" t="s">
        <v>32</v>
      </c>
    </row>
    <row r="2" spans="1:5" x14ac:dyDescent="0.25">
      <c r="A2" s="109" t="s">
        <v>1016</v>
      </c>
      <c r="B2" s="110" t="s">
        <v>1017</v>
      </c>
      <c r="C2" s="118" t="s">
        <v>2102</v>
      </c>
      <c r="D2" s="109" t="s">
        <v>2103</v>
      </c>
      <c r="E2" s="109" t="s">
        <v>2104</v>
      </c>
    </row>
    <row r="3" spans="1:5" x14ac:dyDescent="0.25">
      <c r="A3" s="109" t="s">
        <v>1019</v>
      </c>
      <c r="B3" s="110" t="s">
        <v>1020</v>
      </c>
      <c r="C3" s="118" t="s">
        <v>2105</v>
      </c>
      <c r="D3" s="109" t="s">
        <v>2106</v>
      </c>
      <c r="E3" s="109" t="s">
        <v>2107</v>
      </c>
    </row>
    <row r="4" spans="1:5" ht="13.05" customHeight="1" x14ac:dyDescent="0.25">
      <c r="A4" s="109" t="s">
        <v>1022</v>
      </c>
      <c r="B4" s="110" t="s">
        <v>1023</v>
      </c>
      <c r="C4" s="119" t="s">
        <v>2108</v>
      </c>
      <c r="D4" s="109" t="s">
        <v>2109</v>
      </c>
      <c r="E4" s="109" t="s">
        <v>2110</v>
      </c>
    </row>
    <row r="5" spans="1:5" x14ac:dyDescent="0.25">
      <c r="A5" s="109" t="s">
        <v>1025</v>
      </c>
      <c r="B5" s="110" t="s">
        <v>1026</v>
      </c>
      <c r="C5" s="109" t="s">
        <v>2111</v>
      </c>
      <c r="D5" s="109" t="s">
        <v>2112</v>
      </c>
      <c r="E5" s="109" t="s">
        <v>2113</v>
      </c>
    </row>
    <row r="6" spans="1:5" x14ac:dyDescent="0.25">
      <c r="A6" s="109" t="s">
        <v>1028</v>
      </c>
      <c r="B6" s="110" t="s">
        <v>1029</v>
      </c>
      <c r="C6" s="109" t="s">
        <v>2114</v>
      </c>
      <c r="D6" s="109" t="s">
        <v>2115</v>
      </c>
      <c r="E6" s="109" t="s">
        <v>2116</v>
      </c>
    </row>
    <row r="7" spans="1:5" x14ac:dyDescent="0.25">
      <c r="A7" s="109" t="s">
        <v>1032</v>
      </c>
      <c r="B7" s="110" t="s">
        <v>1033</v>
      </c>
      <c r="C7" s="109" t="s">
        <v>2114</v>
      </c>
      <c r="D7" s="109" t="s">
        <v>2115</v>
      </c>
      <c r="E7" s="109" t="s">
        <v>2116</v>
      </c>
    </row>
    <row r="8" spans="1:5" ht="13.05" customHeight="1" x14ac:dyDescent="0.25">
      <c r="A8" s="109" t="s">
        <v>1034</v>
      </c>
      <c r="B8" s="110" t="s">
        <v>1035</v>
      </c>
      <c r="C8" s="119" t="s">
        <v>2108</v>
      </c>
      <c r="D8" s="109" t="s">
        <v>2109</v>
      </c>
      <c r="E8" s="109" t="s">
        <v>2110</v>
      </c>
    </row>
    <row r="9" spans="1:5" ht="13.05" customHeight="1" x14ac:dyDescent="0.25">
      <c r="A9" s="109" t="s">
        <v>1366</v>
      </c>
      <c r="B9" s="110" t="s">
        <v>1367</v>
      </c>
      <c r="C9" s="119" t="s">
        <v>2117</v>
      </c>
      <c r="D9" s="109" t="s">
        <v>2118</v>
      </c>
      <c r="E9" s="109" t="s">
        <v>2119</v>
      </c>
    </row>
    <row r="10" spans="1:5" x14ac:dyDescent="0.25">
      <c r="A10" s="109" t="s">
        <v>1036</v>
      </c>
      <c r="B10" s="110" t="s">
        <v>1037</v>
      </c>
      <c r="C10" s="109" t="s">
        <v>2120</v>
      </c>
      <c r="D10" s="109" t="s">
        <v>2121</v>
      </c>
      <c r="E10" s="109" t="s">
        <v>2122</v>
      </c>
    </row>
    <row r="11" spans="1:5" x14ac:dyDescent="0.25">
      <c r="A11" s="109" t="s">
        <v>1039</v>
      </c>
      <c r="B11" s="110" t="s">
        <v>1040</v>
      </c>
      <c r="C11" s="109" t="s">
        <v>2120</v>
      </c>
      <c r="D11" s="109" t="s">
        <v>2121</v>
      </c>
      <c r="E11" s="109" t="s">
        <v>2122</v>
      </c>
    </row>
    <row r="12" spans="1:5" x14ac:dyDescent="0.25">
      <c r="A12" s="109" t="s">
        <v>1041</v>
      </c>
      <c r="B12" s="110" t="s">
        <v>1042</v>
      </c>
      <c r="C12" s="109" t="s">
        <v>2120</v>
      </c>
      <c r="D12" s="109" t="s">
        <v>2121</v>
      </c>
      <c r="E12" s="109" t="s">
        <v>2122</v>
      </c>
    </row>
    <row r="13" spans="1:5" x14ac:dyDescent="0.25">
      <c r="A13" s="109" t="s">
        <v>1043</v>
      </c>
      <c r="B13" s="110" t="s">
        <v>1044</v>
      </c>
      <c r="C13" s="109" t="s">
        <v>2123</v>
      </c>
      <c r="D13" s="109" t="s">
        <v>2124</v>
      </c>
      <c r="E13" s="109" t="s">
        <v>2125</v>
      </c>
    </row>
    <row r="14" spans="1:5" x14ac:dyDescent="0.25">
      <c r="A14" s="109" t="s">
        <v>1045</v>
      </c>
      <c r="B14" s="110" t="s">
        <v>1046</v>
      </c>
      <c r="C14" s="109" t="s">
        <v>1989</v>
      </c>
      <c r="D14" s="109" t="s">
        <v>1990</v>
      </c>
      <c r="E14" s="109" t="s">
        <v>1991</v>
      </c>
    </row>
    <row r="15" spans="1:5" x14ac:dyDescent="0.25">
      <c r="A15" s="109" t="s">
        <v>1048</v>
      </c>
      <c r="B15" s="110" t="s">
        <v>1049</v>
      </c>
      <c r="C15" s="109" t="s">
        <v>1989</v>
      </c>
      <c r="D15" s="109" t="s">
        <v>1990</v>
      </c>
      <c r="E15" s="109" t="s">
        <v>1991</v>
      </c>
    </row>
    <row r="16" spans="1:5" x14ac:dyDescent="0.25">
      <c r="A16" s="109" t="s">
        <v>1050</v>
      </c>
      <c r="B16" s="110" t="s">
        <v>1051</v>
      </c>
      <c r="C16" s="109" t="s">
        <v>1989</v>
      </c>
      <c r="D16" s="109" t="s">
        <v>1990</v>
      </c>
      <c r="E16" s="109" t="s">
        <v>1991</v>
      </c>
    </row>
    <row r="17" spans="1:5" x14ac:dyDescent="0.25">
      <c r="A17" s="109" t="s">
        <v>1052</v>
      </c>
      <c r="B17" s="110" t="s">
        <v>1053</v>
      </c>
      <c r="C17" s="109" t="s">
        <v>1989</v>
      </c>
      <c r="D17" s="109" t="s">
        <v>1990</v>
      </c>
      <c r="E17" s="109" t="s">
        <v>1991</v>
      </c>
    </row>
    <row r="18" spans="1:5" x14ac:dyDescent="0.25">
      <c r="A18" s="109" t="s">
        <v>1054</v>
      </c>
      <c r="B18" s="111" t="s">
        <v>1055</v>
      </c>
      <c r="C18" s="109" t="s">
        <v>1989</v>
      </c>
      <c r="D18" s="109" t="s">
        <v>1990</v>
      </c>
      <c r="E18" s="109" t="s">
        <v>1991</v>
      </c>
    </row>
    <row r="19" spans="1:5" x14ac:dyDescent="0.25">
      <c r="A19" s="109" t="s">
        <v>1056</v>
      </c>
      <c r="B19" s="110" t="s">
        <v>1057</v>
      </c>
      <c r="C19" s="109" t="s">
        <v>1992</v>
      </c>
      <c r="D19" s="109" t="s">
        <v>1993</v>
      </c>
      <c r="E19" s="109" t="s">
        <v>1994</v>
      </c>
    </row>
    <row r="20" spans="1:5" x14ac:dyDescent="0.25">
      <c r="A20" s="109" t="s">
        <v>1059</v>
      </c>
      <c r="B20" s="110" t="s">
        <v>1060</v>
      </c>
      <c r="C20" s="109" t="s">
        <v>1986</v>
      </c>
      <c r="D20" s="109" t="s">
        <v>1987</v>
      </c>
      <c r="E20" s="109" t="s">
        <v>1988</v>
      </c>
    </row>
    <row r="21" spans="1:5" x14ac:dyDescent="0.25">
      <c r="A21" s="109" t="s">
        <v>1062</v>
      </c>
      <c r="B21" s="110" t="s">
        <v>1063</v>
      </c>
      <c r="C21" s="109" t="s">
        <v>1998</v>
      </c>
      <c r="D21" s="109" t="s">
        <v>1999</v>
      </c>
      <c r="E21" s="109" t="s">
        <v>2000</v>
      </c>
    </row>
    <row r="22" spans="1:5" x14ac:dyDescent="0.25">
      <c r="A22" s="109" t="s">
        <v>1065</v>
      </c>
      <c r="B22" s="110" t="s">
        <v>1066</v>
      </c>
      <c r="C22" s="109" t="s">
        <v>2126</v>
      </c>
      <c r="D22" s="109" t="s">
        <v>2127</v>
      </c>
      <c r="E22" s="109" t="s">
        <v>2128</v>
      </c>
    </row>
    <row r="23" spans="1:5" x14ac:dyDescent="0.25">
      <c r="A23" s="109" t="s">
        <v>1068</v>
      </c>
      <c r="B23" s="110" t="s">
        <v>1069</v>
      </c>
      <c r="C23" s="109" t="s">
        <v>1995</v>
      </c>
      <c r="D23" s="109" t="s">
        <v>1996</v>
      </c>
      <c r="E23" s="109" t="s">
        <v>1997</v>
      </c>
    </row>
    <row r="24" spans="1:5" x14ac:dyDescent="0.25">
      <c r="A24" s="109" t="s">
        <v>1070</v>
      </c>
      <c r="B24" s="110" t="s">
        <v>1071</v>
      </c>
      <c r="C24" s="109" t="s">
        <v>1995</v>
      </c>
      <c r="D24" s="109" t="s">
        <v>1996</v>
      </c>
      <c r="E24" s="109" t="s">
        <v>1997</v>
      </c>
    </row>
    <row r="25" spans="1:5" x14ac:dyDescent="0.25">
      <c r="A25" s="109" t="s">
        <v>1072</v>
      </c>
      <c r="B25" s="110" t="s">
        <v>1073</v>
      </c>
      <c r="C25" s="109" t="s">
        <v>1995</v>
      </c>
      <c r="D25" s="109" t="s">
        <v>1996</v>
      </c>
      <c r="E25" s="109" t="s">
        <v>1997</v>
      </c>
    </row>
    <row r="26" spans="1:5" x14ac:dyDescent="0.25">
      <c r="A26" s="109" t="s">
        <v>1074</v>
      </c>
      <c r="B26" s="110" t="s">
        <v>1075</v>
      </c>
      <c r="C26" s="109" t="s">
        <v>1995</v>
      </c>
      <c r="D26" s="109" t="s">
        <v>1996</v>
      </c>
      <c r="E26" s="109" t="s">
        <v>1997</v>
      </c>
    </row>
    <row r="27" spans="1:5" x14ac:dyDescent="0.25">
      <c r="A27" s="109" t="s">
        <v>1363</v>
      </c>
      <c r="B27" s="111" t="s">
        <v>1078</v>
      </c>
      <c r="C27" s="109" t="s">
        <v>2004</v>
      </c>
      <c r="D27" s="109" t="s">
        <v>2005</v>
      </c>
      <c r="E27" s="109" t="s">
        <v>2006</v>
      </c>
    </row>
    <row r="28" spans="1:5" x14ac:dyDescent="0.25">
      <c r="A28" s="109" t="s">
        <v>1080</v>
      </c>
      <c r="B28" s="111" t="s">
        <v>1081</v>
      </c>
      <c r="C28" s="109" t="s">
        <v>2108</v>
      </c>
      <c r="D28" s="109" t="s">
        <v>2109</v>
      </c>
      <c r="E28" s="109" t="s">
        <v>2110</v>
      </c>
    </row>
    <row r="29" spans="1:5" x14ac:dyDescent="0.25">
      <c r="A29" s="109" t="s">
        <v>1085</v>
      </c>
      <c r="B29" s="110" t="s">
        <v>1086</v>
      </c>
      <c r="C29" s="109" t="s">
        <v>2001</v>
      </c>
      <c r="D29" s="109" t="s">
        <v>2002</v>
      </c>
      <c r="E29" s="109" t="s">
        <v>2003</v>
      </c>
    </row>
    <row r="30" spans="1:5" x14ac:dyDescent="0.25">
      <c r="A30" s="109" t="s">
        <v>1088</v>
      </c>
      <c r="B30" s="110" t="s">
        <v>1089</v>
      </c>
      <c r="C30" s="109" t="s">
        <v>2007</v>
      </c>
      <c r="D30" s="109" t="s">
        <v>2008</v>
      </c>
      <c r="E30" s="109" t="s">
        <v>2009</v>
      </c>
    </row>
    <row r="31" spans="1:5" x14ac:dyDescent="0.25">
      <c r="A31" s="109" t="s">
        <v>1091</v>
      </c>
      <c r="B31" s="110" t="s">
        <v>1092</v>
      </c>
      <c r="C31" s="109" t="s">
        <v>2007</v>
      </c>
      <c r="D31" s="109" t="s">
        <v>2008</v>
      </c>
      <c r="E31" s="109" t="s">
        <v>2009</v>
      </c>
    </row>
    <row r="32" spans="1:5" x14ac:dyDescent="0.25">
      <c r="A32" s="109" t="s">
        <v>1094</v>
      </c>
      <c r="B32" s="110" t="s">
        <v>1095</v>
      </c>
      <c r="C32" s="109" t="s">
        <v>2007</v>
      </c>
      <c r="D32" s="109" t="s">
        <v>2008</v>
      </c>
      <c r="E32" s="109" t="s">
        <v>2009</v>
      </c>
    </row>
    <row r="33" spans="1:5" x14ac:dyDescent="0.25">
      <c r="A33" s="109" t="s">
        <v>1096</v>
      </c>
      <c r="B33" s="110" t="s">
        <v>1097</v>
      </c>
      <c r="C33" s="109" t="s">
        <v>2007</v>
      </c>
      <c r="D33" s="109" t="s">
        <v>2008</v>
      </c>
      <c r="E33" s="109" t="s">
        <v>2009</v>
      </c>
    </row>
    <row r="34" spans="1:5" x14ac:dyDescent="0.25">
      <c r="A34" s="109" t="s">
        <v>1098</v>
      </c>
      <c r="B34" s="110" t="s">
        <v>1099</v>
      </c>
      <c r="C34" s="109" t="s">
        <v>2007</v>
      </c>
      <c r="D34" s="109" t="s">
        <v>2008</v>
      </c>
      <c r="E34" s="109" t="s">
        <v>2009</v>
      </c>
    </row>
    <row r="35" spans="1:5" x14ac:dyDescent="0.25">
      <c r="A35" s="109" t="s">
        <v>2101</v>
      </c>
      <c r="B35" s="110"/>
      <c r="C35" s="109" t="s">
        <v>2007</v>
      </c>
      <c r="D35" s="109" t="s">
        <v>2008</v>
      </c>
      <c r="E35" s="109" t="s">
        <v>2009</v>
      </c>
    </row>
    <row r="36" spans="1:5" x14ac:dyDescent="0.25">
      <c r="A36" s="109" t="s">
        <v>1101</v>
      </c>
      <c r="B36" s="110" t="s">
        <v>1102</v>
      </c>
      <c r="C36" s="109" t="s">
        <v>2007</v>
      </c>
      <c r="D36" s="109" t="s">
        <v>2008</v>
      </c>
      <c r="E36" s="109" t="s">
        <v>2009</v>
      </c>
    </row>
    <row r="37" spans="1:5" x14ac:dyDescent="0.25">
      <c r="A37" s="109" t="s">
        <v>1105</v>
      </c>
      <c r="B37" s="110" t="s">
        <v>1106</v>
      </c>
      <c r="C37" s="109" t="s">
        <v>2007</v>
      </c>
      <c r="D37" s="109" t="s">
        <v>2008</v>
      </c>
      <c r="E37" s="109" t="s">
        <v>2009</v>
      </c>
    </row>
    <row r="38" spans="1:5" x14ac:dyDescent="0.25">
      <c r="A38" s="109" t="s">
        <v>1107</v>
      </c>
      <c r="B38" s="110" t="s">
        <v>1108</v>
      </c>
      <c r="C38" s="109" t="s">
        <v>2007</v>
      </c>
      <c r="D38" s="109" t="s">
        <v>2008</v>
      </c>
      <c r="E38" s="109" t="s">
        <v>2009</v>
      </c>
    </row>
    <row r="39" spans="1:5" x14ac:dyDescent="0.25">
      <c r="A39" s="109" t="s">
        <v>1110</v>
      </c>
      <c r="B39" s="110" t="s">
        <v>1111</v>
      </c>
      <c r="C39" s="109" t="s">
        <v>2007</v>
      </c>
      <c r="D39" s="109" t="s">
        <v>2008</v>
      </c>
      <c r="E39" s="109" t="s">
        <v>2009</v>
      </c>
    </row>
    <row r="40" spans="1:5" x14ac:dyDescent="0.25">
      <c r="A40" s="109" t="s">
        <v>1112</v>
      </c>
      <c r="B40" s="110" t="s">
        <v>1113</v>
      </c>
      <c r="C40" s="109" t="s">
        <v>2007</v>
      </c>
      <c r="D40" s="109" t="s">
        <v>2008</v>
      </c>
      <c r="E40" s="109" t="s">
        <v>2009</v>
      </c>
    </row>
    <row r="41" spans="1:5" x14ac:dyDescent="0.25">
      <c r="A41" s="109" t="s">
        <v>1115</v>
      </c>
      <c r="B41" s="110" t="s">
        <v>1116</v>
      </c>
      <c r="C41" s="109" t="s">
        <v>2007</v>
      </c>
      <c r="D41" s="109" t="s">
        <v>2008</v>
      </c>
      <c r="E41" s="109" t="s">
        <v>2009</v>
      </c>
    </row>
    <row r="42" spans="1:5" x14ac:dyDescent="0.25">
      <c r="A42" s="109" t="s">
        <v>1117</v>
      </c>
      <c r="B42" s="110" t="s">
        <v>1118</v>
      </c>
      <c r="C42" s="109" t="s">
        <v>2007</v>
      </c>
      <c r="D42" s="109" t="s">
        <v>2008</v>
      </c>
      <c r="E42" s="109" t="s">
        <v>2009</v>
      </c>
    </row>
    <row r="43" spans="1:5" ht="13.05" customHeight="1" x14ac:dyDescent="0.25">
      <c r="A43" s="109" t="s">
        <v>1119</v>
      </c>
      <c r="B43" s="110" t="s">
        <v>1120</v>
      </c>
      <c r="C43" s="120" t="s">
        <v>2007</v>
      </c>
      <c r="D43" s="109" t="s">
        <v>2008</v>
      </c>
      <c r="E43" s="109" t="s">
        <v>2009</v>
      </c>
    </row>
    <row r="44" spans="1:5" x14ac:dyDescent="0.25">
      <c r="A44" s="109" t="s">
        <v>1121</v>
      </c>
      <c r="B44" s="110" t="s">
        <v>1122</v>
      </c>
      <c r="C44" s="109" t="s">
        <v>2007</v>
      </c>
      <c r="D44" s="109" t="s">
        <v>2008</v>
      </c>
      <c r="E44" s="109" t="s">
        <v>2009</v>
      </c>
    </row>
    <row r="45" spans="1:5" x14ac:dyDescent="0.25">
      <c r="A45" s="109" t="s">
        <v>1123</v>
      </c>
      <c r="B45" s="110" t="s">
        <v>1124</v>
      </c>
    </row>
    <row r="46" spans="1:5" x14ac:dyDescent="0.25">
      <c r="A46" s="109" t="s">
        <v>1126</v>
      </c>
      <c r="B46" s="110" t="s">
        <v>1127</v>
      </c>
    </row>
    <row r="47" spans="1:5" x14ac:dyDescent="0.25">
      <c r="A47" s="109" t="s">
        <v>1128</v>
      </c>
      <c r="B47" s="110" t="s">
        <v>1129</v>
      </c>
    </row>
    <row r="48" spans="1:5" x14ac:dyDescent="0.25">
      <c r="A48" s="109" t="s">
        <v>1130</v>
      </c>
      <c r="B48" s="110" t="s">
        <v>1131</v>
      </c>
    </row>
    <row r="49" spans="1:5" x14ac:dyDescent="0.25">
      <c r="A49" s="109" t="s">
        <v>1132</v>
      </c>
      <c r="B49" s="110" t="s">
        <v>1133</v>
      </c>
      <c r="C49" s="109" t="s">
        <v>2010</v>
      </c>
      <c r="D49" s="109" t="s">
        <v>2011</v>
      </c>
      <c r="E49" s="109" t="s">
        <v>2012</v>
      </c>
    </row>
    <row r="50" spans="1:5" x14ac:dyDescent="0.25">
      <c r="A50" s="109" t="s">
        <v>1135</v>
      </c>
      <c r="B50" s="110" t="s">
        <v>1136</v>
      </c>
      <c r="C50" s="109" t="s">
        <v>2129</v>
      </c>
      <c r="D50" s="109" t="s">
        <v>2130</v>
      </c>
      <c r="E50" s="109" t="s">
        <v>2131</v>
      </c>
    </row>
    <row r="51" spans="1:5" x14ac:dyDescent="0.25">
      <c r="A51" s="109" t="s">
        <v>1137</v>
      </c>
      <c r="B51" s="110" t="s">
        <v>1138</v>
      </c>
      <c r="C51" s="109" t="s">
        <v>2016</v>
      </c>
      <c r="D51" s="109" t="s">
        <v>2017</v>
      </c>
      <c r="E51" s="109" t="s">
        <v>2018</v>
      </c>
    </row>
    <row r="52" spans="1:5" x14ac:dyDescent="0.25">
      <c r="A52" s="109" t="s">
        <v>1139</v>
      </c>
      <c r="B52" s="110" t="s">
        <v>1140</v>
      </c>
      <c r="C52" s="109" t="s">
        <v>2022</v>
      </c>
      <c r="D52" s="109" t="s">
        <v>2023</v>
      </c>
      <c r="E52" s="109" t="s">
        <v>2024</v>
      </c>
    </row>
    <row r="53" spans="1:5" x14ac:dyDescent="0.25">
      <c r="A53" s="109" t="s">
        <v>1141</v>
      </c>
      <c r="B53" s="110" t="s">
        <v>1142</v>
      </c>
      <c r="C53" s="109" t="s">
        <v>2016</v>
      </c>
      <c r="D53" s="109" t="s">
        <v>2017</v>
      </c>
      <c r="E53" s="109" t="s">
        <v>2018</v>
      </c>
    </row>
    <row r="54" spans="1:5" x14ac:dyDescent="0.25">
      <c r="A54" s="109" t="s">
        <v>1143</v>
      </c>
      <c r="B54" s="110" t="s">
        <v>1144</v>
      </c>
      <c r="C54" s="109" t="s">
        <v>2019</v>
      </c>
      <c r="D54" s="109" t="s">
        <v>2020</v>
      </c>
      <c r="E54" s="109" t="s">
        <v>2021</v>
      </c>
    </row>
    <row r="55" spans="1:5" x14ac:dyDescent="0.25">
      <c r="A55" s="109" t="s">
        <v>1145</v>
      </c>
      <c r="B55" s="110" t="s">
        <v>1146</v>
      </c>
      <c r="C55" s="109" t="s">
        <v>2028</v>
      </c>
      <c r="D55" s="109" t="s">
        <v>2029</v>
      </c>
      <c r="E55" s="109" t="s">
        <v>2030</v>
      </c>
    </row>
    <row r="56" spans="1:5" x14ac:dyDescent="0.25">
      <c r="A56" s="109" t="s">
        <v>1148</v>
      </c>
      <c r="B56" s="110" t="s">
        <v>1149</v>
      </c>
      <c r="C56" s="109" t="s">
        <v>2031</v>
      </c>
      <c r="D56" s="109" t="s">
        <v>2032</v>
      </c>
      <c r="E56" s="109" t="s">
        <v>2033</v>
      </c>
    </row>
    <row r="57" spans="1:5" x14ac:dyDescent="0.25">
      <c r="A57" s="109" t="s">
        <v>1150</v>
      </c>
      <c r="B57" s="110" t="s">
        <v>1151</v>
      </c>
      <c r="C57" s="109" t="s">
        <v>2034</v>
      </c>
      <c r="D57" s="109" t="s">
        <v>2035</v>
      </c>
      <c r="E57" s="109" t="s">
        <v>2036</v>
      </c>
    </row>
    <row r="58" spans="1:5" x14ac:dyDescent="0.25">
      <c r="A58" s="109" t="s">
        <v>1152</v>
      </c>
      <c r="B58" s="110" t="s">
        <v>1153</v>
      </c>
      <c r="C58" s="109" t="s">
        <v>2132</v>
      </c>
      <c r="D58" s="109" t="s">
        <v>2133</v>
      </c>
      <c r="E58" s="109" t="s">
        <v>2134</v>
      </c>
    </row>
    <row r="59" spans="1:5" x14ac:dyDescent="0.25">
      <c r="A59" s="109" t="s">
        <v>1154</v>
      </c>
      <c r="B59" s="110" t="s">
        <v>1155</v>
      </c>
      <c r="C59" s="109" t="s">
        <v>2135</v>
      </c>
      <c r="D59" s="109" t="s">
        <v>2136</v>
      </c>
      <c r="E59" s="109" t="s">
        <v>2137</v>
      </c>
    </row>
    <row r="60" spans="1:5" x14ac:dyDescent="0.25">
      <c r="A60" s="109" t="s">
        <v>1156</v>
      </c>
      <c r="B60" s="110" t="s">
        <v>1157</v>
      </c>
      <c r="C60" s="109" t="s">
        <v>2037</v>
      </c>
      <c r="D60" s="109" t="s">
        <v>2038</v>
      </c>
      <c r="E60" s="109" t="s">
        <v>2039</v>
      </c>
    </row>
    <row r="61" spans="1:5" x14ac:dyDescent="0.25">
      <c r="A61" s="109" t="s">
        <v>1158</v>
      </c>
      <c r="B61" s="110" t="s">
        <v>1159</v>
      </c>
      <c r="C61" s="109" t="s">
        <v>2040</v>
      </c>
      <c r="D61" s="109" t="s">
        <v>2041</v>
      </c>
      <c r="E61" s="109" t="s">
        <v>2042</v>
      </c>
    </row>
    <row r="62" spans="1:5" x14ac:dyDescent="0.25">
      <c r="A62" s="109" t="s">
        <v>1160</v>
      </c>
      <c r="B62" s="110" t="s">
        <v>1161</v>
      </c>
      <c r="C62" s="109" t="s">
        <v>2043</v>
      </c>
      <c r="D62" s="109" t="s">
        <v>2044</v>
      </c>
      <c r="E62" s="109" t="s">
        <v>2045</v>
      </c>
    </row>
    <row r="63" spans="1:5" x14ac:dyDescent="0.25">
      <c r="A63" s="109" t="s">
        <v>1164</v>
      </c>
      <c r="B63" s="110" t="s">
        <v>1165</v>
      </c>
      <c r="C63" s="109" t="s">
        <v>573</v>
      </c>
      <c r="D63" s="109" t="s">
        <v>574</v>
      </c>
      <c r="E63" s="109" t="s">
        <v>575</v>
      </c>
    </row>
    <row r="64" spans="1:5" x14ac:dyDescent="0.25">
      <c r="A64" s="109" t="s">
        <v>1167</v>
      </c>
      <c r="B64" s="110" t="s">
        <v>1168</v>
      </c>
      <c r="C64" s="109" t="s">
        <v>2046</v>
      </c>
      <c r="D64" s="109" t="s">
        <v>2047</v>
      </c>
      <c r="E64" s="109" t="s">
        <v>2048</v>
      </c>
    </row>
    <row r="65" spans="1:5" x14ac:dyDescent="0.25">
      <c r="A65" s="109" t="s">
        <v>1170</v>
      </c>
      <c r="B65" s="110" t="s">
        <v>1171</v>
      </c>
      <c r="C65" s="109" t="s">
        <v>573</v>
      </c>
      <c r="D65" s="109" t="s">
        <v>574</v>
      </c>
      <c r="E65" s="109" t="s">
        <v>575</v>
      </c>
    </row>
    <row r="66" spans="1:5" x14ac:dyDescent="0.25">
      <c r="A66" s="109" t="s">
        <v>1173</v>
      </c>
      <c r="B66" s="111" t="s">
        <v>1174</v>
      </c>
    </row>
    <row r="67" spans="1:5" x14ac:dyDescent="0.25">
      <c r="A67" s="109" t="s">
        <v>1176</v>
      </c>
      <c r="B67" s="110" t="s">
        <v>1177</v>
      </c>
      <c r="C67" s="109" t="s">
        <v>2055</v>
      </c>
      <c r="D67" s="109" t="s">
        <v>2056</v>
      </c>
      <c r="E67" s="109" t="s">
        <v>2057</v>
      </c>
    </row>
    <row r="68" spans="1:5" x14ac:dyDescent="0.25">
      <c r="A68" s="109" t="s">
        <v>1180</v>
      </c>
      <c r="B68" s="110" t="s">
        <v>1181</v>
      </c>
      <c r="C68" s="109" t="s">
        <v>2058</v>
      </c>
      <c r="D68" s="109" t="s">
        <v>2059</v>
      </c>
      <c r="E68" s="109" t="s">
        <v>2060</v>
      </c>
    </row>
    <row r="69" spans="1:5" x14ac:dyDescent="0.25">
      <c r="A69" s="109" t="s">
        <v>1183</v>
      </c>
      <c r="B69" s="110" t="s">
        <v>1184</v>
      </c>
      <c r="C69" s="109" t="s">
        <v>2061</v>
      </c>
      <c r="D69" s="109" t="s">
        <v>2062</v>
      </c>
      <c r="E69" s="109" t="s">
        <v>2063</v>
      </c>
    </row>
    <row r="70" spans="1:5" x14ac:dyDescent="0.25">
      <c r="A70" s="109" t="s">
        <v>1186</v>
      </c>
      <c r="B70" s="110" t="s">
        <v>1187</v>
      </c>
      <c r="C70" s="109" t="s">
        <v>2138</v>
      </c>
      <c r="D70" s="109" t="s">
        <v>2139</v>
      </c>
      <c r="E70" s="109" t="s">
        <v>2140</v>
      </c>
    </row>
    <row r="71" spans="1:5" x14ac:dyDescent="0.25">
      <c r="A71" s="109" t="s">
        <v>1189</v>
      </c>
      <c r="B71" s="110" t="s">
        <v>1190</v>
      </c>
      <c r="C71" s="109" t="s">
        <v>2141</v>
      </c>
      <c r="D71" s="109" t="s">
        <v>2142</v>
      </c>
      <c r="E71" s="109" t="s">
        <v>2143</v>
      </c>
    </row>
    <row r="72" spans="1:5" x14ac:dyDescent="0.25">
      <c r="A72" s="109" t="s">
        <v>1192</v>
      </c>
      <c r="B72" s="110" t="s">
        <v>1193</v>
      </c>
      <c r="C72" s="109" t="s">
        <v>2144</v>
      </c>
      <c r="D72" s="109" t="s">
        <v>2145</v>
      </c>
      <c r="E72" s="109" t="s">
        <v>2146</v>
      </c>
    </row>
    <row r="73" spans="1:5" x14ac:dyDescent="0.25">
      <c r="A73" s="109" t="s">
        <v>1195</v>
      </c>
      <c r="B73" s="110" t="s">
        <v>1196</v>
      </c>
      <c r="C73" s="109" t="s">
        <v>2147</v>
      </c>
      <c r="D73" s="109" t="s">
        <v>2148</v>
      </c>
      <c r="E73" s="109" t="s">
        <v>2149</v>
      </c>
    </row>
    <row r="74" spans="1:5" x14ac:dyDescent="0.25">
      <c r="A74" s="109" t="s">
        <v>1198</v>
      </c>
      <c r="B74" s="111" t="s">
        <v>1199</v>
      </c>
    </row>
    <row r="75" spans="1:5" x14ac:dyDescent="0.25">
      <c r="A75" s="109" t="s">
        <v>1201</v>
      </c>
      <c r="B75" s="110" t="s">
        <v>1202</v>
      </c>
      <c r="C75" s="109" t="s">
        <v>2150</v>
      </c>
      <c r="D75" s="109" t="s">
        <v>2151</v>
      </c>
      <c r="E75" s="109" t="s">
        <v>2152</v>
      </c>
    </row>
    <row r="76" spans="1:5" ht="13.05" customHeight="1" x14ac:dyDescent="0.25">
      <c r="A76" s="109" t="s">
        <v>1204</v>
      </c>
      <c r="B76" s="110" t="s">
        <v>1205</v>
      </c>
      <c r="C76" s="120" t="s">
        <v>2153</v>
      </c>
      <c r="D76" s="109" t="s">
        <v>2154</v>
      </c>
      <c r="E76" s="109" t="s">
        <v>2155</v>
      </c>
    </row>
    <row r="77" spans="1:5" x14ac:dyDescent="0.25">
      <c r="A77" s="109" t="s">
        <v>1207</v>
      </c>
      <c r="B77" s="110" t="s">
        <v>1208</v>
      </c>
      <c r="C77" s="109" t="s">
        <v>2156</v>
      </c>
      <c r="D77" s="109" t="s">
        <v>2157</v>
      </c>
      <c r="E77" s="109" t="s">
        <v>2158</v>
      </c>
    </row>
    <row r="78" spans="1:5" x14ac:dyDescent="0.25">
      <c r="A78" s="109" t="s">
        <v>1211</v>
      </c>
      <c r="B78" s="110" t="s">
        <v>1212</v>
      </c>
      <c r="C78" s="109" t="s">
        <v>2156</v>
      </c>
      <c r="D78" s="109" t="s">
        <v>2157</v>
      </c>
      <c r="E78" s="109" t="s">
        <v>2158</v>
      </c>
    </row>
    <row r="79" spans="1:5" x14ac:dyDescent="0.25">
      <c r="A79" s="109" t="s">
        <v>1213</v>
      </c>
      <c r="B79" s="110" t="s">
        <v>1214</v>
      </c>
      <c r="C79" s="109" t="s">
        <v>2156</v>
      </c>
      <c r="D79" s="109" t="s">
        <v>2157</v>
      </c>
      <c r="E79" s="109" t="s">
        <v>2158</v>
      </c>
    </row>
    <row r="80" spans="1:5" x14ac:dyDescent="0.25">
      <c r="A80" s="109" t="s">
        <v>1216</v>
      </c>
      <c r="B80" s="110" t="s">
        <v>1217</v>
      </c>
      <c r="C80" s="109" t="s">
        <v>2156</v>
      </c>
      <c r="D80" s="109" t="s">
        <v>2157</v>
      </c>
      <c r="E80" s="109" t="s">
        <v>2158</v>
      </c>
    </row>
    <row r="81" spans="1:5" x14ac:dyDescent="0.25">
      <c r="A81" s="109" t="s">
        <v>1218</v>
      </c>
      <c r="B81" s="110" t="s">
        <v>1219</v>
      </c>
      <c r="C81" s="109" t="s">
        <v>2156</v>
      </c>
      <c r="D81" s="109" t="s">
        <v>2157</v>
      </c>
      <c r="E81" s="109" t="s">
        <v>2158</v>
      </c>
    </row>
    <row r="82" spans="1:5" x14ac:dyDescent="0.25">
      <c r="A82" s="109" t="s">
        <v>1221</v>
      </c>
      <c r="B82" s="110" t="s">
        <v>1222</v>
      </c>
      <c r="C82" s="109" t="s">
        <v>2156</v>
      </c>
      <c r="D82" s="109" t="s">
        <v>2157</v>
      </c>
      <c r="E82" s="109" t="s">
        <v>2158</v>
      </c>
    </row>
    <row r="83" spans="1:5" x14ac:dyDescent="0.25">
      <c r="A83" s="109" t="s">
        <v>1223</v>
      </c>
      <c r="B83" s="110" t="s">
        <v>1224</v>
      </c>
      <c r="C83" s="109" t="s">
        <v>2156</v>
      </c>
      <c r="D83" s="109" t="s">
        <v>2157</v>
      </c>
      <c r="E83" s="109" t="s">
        <v>2158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C6" sqref="C6"/>
    </sheetView>
  </sheetViews>
  <sheetFormatPr defaultRowHeight="12" x14ac:dyDescent="0.25"/>
  <sheetData>
    <row r="3" spans="1:3" x14ac:dyDescent="0.25">
      <c r="A3" s="45">
        <v>1171</v>
      </c>
      <c r="B3" s="45">
        <f>SUMIF('Trial Balance'!E:E,A3,'Trial Balance'!H:H)</f>
        <v>0</v>
      </c>
      <c r="C3" s="45" t="str">
        <f>IF(B3&lt;0,"C","D")</f>
        <v>D</v>
      </c>
    </row>
    <row r="4" spans="1:3" x14ac:dyDescent="0.25">
      <c r="A4" s="45">
        <v>1172</v>
      </c>
      <c r="B4" s="45">
        <f>SUMIF('Trial Balance'!E:E,A4,'Trial Balance'!H:H)</f>
        <v>0</v>
      </c>
      <c r="C4" s="45" t="str">
        <f>IF(B4&lt;0,"C","D")</f>
        <v>D</v>
      </c>
    </row>
    <row r="5" spans="1:3" x14ac:dyDescent="0.25">
      <c r="A5" s="45">
        <v>1173</v>
      </c>
      <c r="B5" s="45">
        <f>SUMIF('Trial Balance'!E:E,A5,'Trial Balance'!H:H)</f>
        <v>0</v>
      </c>
      <c r="C5" s="45" t="str">
        <f>IF(B5&lt;0,"C","D")</f>
        <v>D</v>
      </c>
    </row>
    <row r="6" spans="1:3" x14ac:dyDescent="0.25">
      <c r="A6" s="45">
        <v>1174</v>
      </c>
      <c r="B6" s="45">
        <f>SUMIF('Trial Balance'!E:E,A6,'Trial Balance'!H:H)</f>
        <v>0</v>
      </c>
      <c r="C6" s="45" t="str">
        <f>IF(B6&lt;0,"C","D")</f>
        <v>D</v>
      </c>
    </row>
    <row r="7" spans="1:3" x14ac:dyDescent="0.25">
      <c r="A7" s="45">
        <v>1176</v>
      </c>
      <c r="B7" s="45">
        <f>SUMIF('Trial Balance'!E:E,A7,'Trial Balance'!H:H)</f>
        <v>0</v>
      </c>
      <c r="C7" s="45" t="str">
        <f>IF(B7&lt;0,"C","D")</f>
        <v>D</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25"/>
  <cols>
    <col min="1" max="1" width="49.85546875" bestFit="1" customWidth="1"/>
    <col min="2" max="2" width="12.140625" bestFit="1" customWidth="1"/>
  </cols>
  <sheetData>
    <row r="2" spans="1:2" x14ac:dyDescent="0.25">
      <c r="A2" s="3" t="s">
        <v>2064</v>
      </c>
      <c r="B2" s="3" t="s">
        <v>4</v>
      </c>
    </row>
    <row r="3" spans="1:2" x14ac:dyDescent="0.25">
      <c r="A3" t="s">
        <v>62</v>
      </c>
      <c r="B3">
        <f>_xlfn.XLOOKUP(A3,'1. F10'!L:L,'1. F10'!C:C)</f>
        <v>7</v>
      </c>
    </row>
    <row r="4" spans="1:2" x14ac:dyDescent="0.25">
      <c r="A4" t="s">
        <v>74</v>
      </c>
      <c r="B4">
        <f>_xlfn.XLOOKUP(A4,'1. F10'!L:L,'1. F10'!C:C)</f>
        <v>17</v>
      </c>
    </row>
    <row r="5" spans="1:2" x14ac:dyDescent="0.25">
      <c r="A5" t="s">
        <v>77</v>
      </c>
      <c r="B5">
        <f>_xlfn.XLOOKUP(A5,'1. F10'!L:L,'1. F10'!C:C)</f>
        <v>18</v>
      </c>
    </row>
    <row r="6" spans="1:2" x14ac:dyDescent="0.25">
      <c r="A6" t="s">
        <v>79</v>
      </c>
      <c r="B6">
        <f>_xlfn.XLOOKUP(A6,'1. F10'!L:L,'1. F10'!C:C)</f>
        <v>19</v>
      </c>
    </row>
    <row r="7" spans="1:2" x14ac:dyDescent="0.25">
      <c r="A7" t="s">
        <v>81</v>
      </c>
      <c r="B7">
        <f>_xlfn.XLOOKUP(A7,'1. F10'!L:L,'1. F10'!C:C)</f>
        <v>20</v>
      </c>
    </row>
    <row r="8" spans="1:2" x14ac:dyDescent="0.25">
      <c r="A8" t="s">
        <v>83</v>
      </c>
      <c r="B8">
        <f>_xlfn.XLOOKUP(A8,'1. F10'!L:L,'1. F10'!C:C)</f>
        <v>21</v>
      </c>
    </row>
    <row r="9" spans="1:2" x14ac:dyDescent="0.25">
      <c r="A9" t="s">
        <v>85</v>
      </c>
      <c r="B9">
        <f>_xlfn.XLOOKUP(A9,'1. F10'!L:L,'1. F10'!C:C)</f>
        <v>22</v>
      </c>
    </row>
    <row r="10" spans="1:2" x14ac:dyDescent="0.25">
      <c r="A10" t="s">
        <v>87</v>
      </c>
      <c r="B10">
        <f>_xlfn.XLOOKUP(A10,'1. F10'!L:L,'1. F10'!C:C)</f>
        <v>23</v>
      </c>
    </row>
    <row r="11" spans="1:2" x14ac:dyDescent="0.25">
      <c r="A11" t="s">
        <v>91</v>
      </c>
      <c r="B11">
        <f>_xlfn.XLOOKUP(A11,'1. F10'!L:L,'1. F10'!C:C)</f>
        <v>30</v>
      </c>
    </row>
    <row r="12" spans="1:2" x14ac:dyDescent="0.25">
      <c r="A12" t="s">
        <v>105</v>
      </c>
      <c r="B12">
        <f>_xlfn.XLOOKUP(A12,'1. F10'!L:L,'1. F10'!C:C)</f>
        <v>36</v>
      </c>
    </row>
    <row r="13" spans="1:2" x14ac:dyDescent="0.25">
      <c r="A13" t="s">
        <v>110</v>
      </c>
      <c r="B13">
        <f>_xlfn.XLOOKUP(A13,'1. F10'!L:L,'1. F10'!C:C)</f>
        <v>39</v>
      </c>
    </row>
    <row r="14" spans="1:2" x14ac:dyDescent="0.25">
      <c r="A14" t="s">
        <v>112</v>
      </c>
      <c r="B14">
        <f>_xlfn.XLOOKUP(A14,'1. F10'!L:L,'1. F10'!C:C)</f>
        <v>40</v>
      </c>
    </row>
    <row r="15" spans="1:2" x14ac:dyDescent="0.25">
      <c r="A15" t="s">
        <v>115</v>
      </c>
      <c r="B15">
        <f>_xlfn.XLOOKUP(A15,'1. F10'!L:L,'1. F10'!C:C)</f>
        <v>42</v>
      </c>
    </row>
    <row r="16" spans="1:2" x14ac:dyDescent="0.25">
      <c r="A16" t="s">
        <v>120</v>
      </c>
      <c r="B16">
        <f>_xlfn.XLOOKUP(A16,'1. F10'!L:L,'1. F10'!C:C)</f>
        <v>45</v>
      </c>
    </row>
    <row r="17" spans="1:2" x14ac:dyDescent="0.25">
      <c r="A17" t="s">
        <v>122</v>
      </c>
      <c r="B17">
        <f>_xlfn.XLOOKUP(A17,'1. F10'!L:L,'1. F10'!C:C)</f>
        <v>46</v>
      </c>
    </row>
    <row r="18" spans="1:2" x14ac:dyDescent="0.25">
      <c r="A18" t="s">
        <v>124</v>
      </c>
      <c r="B18">
        <f>_xlfn.XLOOKUP(A18,'1. F10'!L:L,'1. F10'!C:C)</f>
        <v>47</v>
      </c>
    </row>
    <row r="19" spans="1:2" x14ac:dyDescent="0.25">
      <c r="A19" t="s">
        <v>126</v>
      </c>
      <c r="B19">
        <f>_xlfn.XLOOKUP(A19,'1. F10'!L:L,'1. F10'!C:C)</f>
        <v>48</v>
      </c>
    </row>
    <row r="20" spans="1:2" x14ac:dyDescent="0.25">
      <c r="A20" t="s">
        <v>128</v>
      </c>
      <c r="B20">
        <f>_xlfn.XLOOKUP(A20,'1. F10'!L:L,'1. F10'!C:C)</f>
        <v>49</v>
      </c>
    </row>
    <row r="21" spans="1:2" x14ac:dyDescent="0.25">
      <c r="A21" t="s">
        <v>130</v>
      </c>
      <c r="B21">
        <f>_xlfn.XLOOKUP(A21,'1. F10'!L:L,'1. F10'!C:C)</f>
        <v>50</v>
      </c>
    </row>
    <row r="22" spans="1:2" x14ac:dyDescent="0.25">
      <c r="A22" t="s">
        <v>132</v>
      </c>
      <c r="B22">
        <f>_xlfn.XLOOKUP(A22,'1. F10'!L:L,'1. F10'!C:C)</f>
        <v>51</v>
      </c>
    </row>
    <row r="23" spans="1:2" x14ac:dyDescent="0.25">
      <c r="A23" t="s">
        <v>134</v>
      </c>
      <c r="B23">
        <f>_xlfn.XLOOKUP(A23,'1. F10'!L:L,'1. F10'!C:C)</f>
        <v>52</v>
      </c>
    </row>
    <row r="24" spans="1:2" x14ac:dyDescent="0.25">
      <c r="A24" t="s">
        <v>140</v>
      </c>
      <c r="B24">
        <f>_xlfn.XLOOKUP(A24,'1. F10'!L:L,'1. F10'!C:C)</f>
        <v>56</v>
      </c>
    </row>
    <row r="25" spans="1:2" x14ac:dyDescent="0.25">
      <c r="A25" t="s">
        <v>142</v>
      </c>
      <c r="B25">
        <f>_xlfn.XLOOKUP(A25,'1. F10'!L:L,'1. F10'!C:C)</f>
        <v>57</v>
      </c>
    </row>
    <row r="26" spans="1:2" x14ac:dyDescent="0.25">
      <c r="A26" t="s">
        <v>143</v>
      </c>
      <c r="B26">
        <f>_xlfn.XLOOKUP(A26,'1. F10'!L:L,'1. F10'!C:C)</f>
        <v>58</v>
      </c>
    </row>
    <row r="27" spans="1:2" x14ac:dyDescent="0.25">
      <c r="A27" t="s">
        <v>145</v>
      </c>
      <c r="B27">
        <f>_xlfn.XLOOKUP(A27,'1. F10'!L:L,'1. F10'!C:C)</f>
        <v>59</v>
      </c>
    </row>
    <row r="28" spans="1:2" x14ac:dyDescent="0.25">
      <c r="A28" t="s">
        <v>146</v>
      </c>
      <c r="B28">
        <f>_xlfn.XLOOKUP(A28,'1. F10'!L:L,'1. F10'!C:C)</f>
        <v>60</v>
      </c>
    </row>
    <row r="29" spans="1:2" x14ac:dyDescent="0.25">
      <c r="A29" t="s">
        <v>148</v>
      </c>
      <c r="B29">
        <f>_xlfn.XLOOKUP(A29,'1. F10'!L:L,'1. F10'!C:C)</f>
        <v>61</v>
      </c>
    </row>
    <row r="30" spans="1:2" x14ac:dyDescent="0.25">
      <c r="A30" t="s">
        <v>149</v>
      </c>
      <c r="B30">
        <f>_xlfn.XLOOKUP(A30,'1. F10'!L:L,'1. F10'!C:C)</f>
        <v>62</v>
      </c>
    </row>
    <row r="31" spans="1:2" x14ac:dyDescent="0.25">
      <c r="A31" t="s">
        <v>151</v>
      </c>
      <c r="B31">
        <f>_xlfn.XLOOKUP(A31,'1. F10'!L:L,'1. F10'!C:C)</f>
        <v>63</v>
      </c>
    </row>
    <row r="32" spans="1:2" x14ac:dyDescent="0.25">
      <c r="A32" t="s">
        <v>158</v>
      </c>
      <c r="B32">
        <f>_xlfn.XLOOKUP(A32,'1. F10'!L:L,'1. F10'!C:C)</f>
        <v>68</v>
      </c>
    </row>
    <row r="33" spans="1:3" x14ac:dyDescent="0.25">
      <c r="A33" t="s">
        <v>171</v>
      </c>
      <c r="B33">
        <f>_xlfn.XLOOKUP(A33,'1. F10'!L:L,'1. F10'!C:C)</f>
        <v>79</v>
      </c>
    </row>
    <row r="34" spans="1:3" x14ac:dyDescent="0.25">
      <c r="A34" t="s">
        <v>173</v>
      </c>
      <c r="B34">
        <f>_xlfn.XLOOKUP(A34,'1. F10'!L:L,'1. F10'!C:C)</f>
        <v>85</v>
      </c>
    </row>
    <row r="35" spans="1:3" x14ac:dyDescent="0.25">
      <c r="A35" t="s">
        <v>181</v>
      </c>
      <c r="B35">
        <f>_xlfn.XLOOKUP(A35,'1. F10'!L:L,'1. F10'!C:C)</f>
        <v>86</v>
      </c>
    </row>
    <row r="36" spans="1:3" x14ac:dyDescent="0.25">
      <c r="A36" t="s">
        <v>183</v>
      </c>
      <c r="B36">
        <f>_xlfn.XLOOKUP(A36,'1. F10'!L:L,'1. F10'!C:C)</f>
        <v>87</v>
      </c>
    </row>
    <row r="37" spans="1:3" x14ac:dyDescent="0.25">
      <c r="A37" t="s">
        <v>184</v>
      </c>
      <c r="B37">
        <f>_xlfn.XLOOKUP(A37,'1. F10'!L:L,'1. F10'!C:C)</f>
        <v>91</v>
      </c>
    </row>
    <row r="38" spans="1:3" x14ac:dyDescent="0.25">
      <c r="A38" t="s">
        <v>194</v>
      </c>
      <c r="B38">
        <f>_xlfn.XLOOKUP(A38,'1. F10'!L:L,'1. F10'!C:C)</f>
        <v>95</v>
      </c>
      <c r="C38">
        <f>'1. F10'!C124</f>
        <v>96</v>
      </c>
    </row>
    <row r="39" spans="1:3" x14ac:dyDescent="0.25">
      <c r="A39" t="s">
        <v>198</v>
      </c>
      <c r="B39">
        <f>_xlfn.XLOOKUP(A39,'1. F10'!L:L,'1. F10'!C:C)</f>
        <v>97</v>
      </c>
      <c r="C39">
        <f>'1. F10'!C127</f>
        <v>98</v>
      </c>
    </row>
    <row r="40" spans="1:3" x14ac:dyDescent="0.25">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CB30-4C9C-49A0-9CF5-6015DD900E66}">
  <sheetPr>
    <tabColor rgb="FFFF0000"/>
  </sheetPr>
  <dimension ref="A2:C22"/>
  <sheetViews>
    <sheetView showGridLines="0" tabSelected="1" workbookViewId="0">
      <selection activeCell="E23" sqref="E23"/>
    </sheetView>
  </sheetViews>
  <sheetFormatPr defaultRowHeight="12" x14ac:dyDescent="0.25"/>
  <cols>
    <col min="1" max="1" width="38.85546875" customWidth="1"/>
    <col min="2" max="2" width="23.5703125" bestFit="1" customWidth="1"/>
    <col min="3" max="3" width="17.140625" customWidth="1"/>
  </cols>
  <sheetData>
    <row r="2" spans="1:3" ht="19.8" x14ac:dyDescent="0.4">
      <c r="A2" s="210" t="s">
        <v>2374</v>
      </c>
    </row>
    <row r="3" spans="1:3" x14ac:dyDescent="0.25">
      <c r="A3" s="33"/>
    </row>
    <row r="6" spans="1:3" x14ac:dyDescent="0.25">
      <c r="A6" s="209" t="s">
        <v>2372</v>
      </c>
    </row>
    <row r="8" spans="1:3" ht="12.6" thickBot="1" x14ac:dyDescent="0.3">
      <c r="A8" s="23"/>
      <c r="B8" s="23"/>
      <c r="C8" s="23"/>
    </row>
    <row r="9" spans="1:3" ht="25.2" thickTop="1" thickBot="1" x14ac:dyDescent="0.3">
      <c r="A9" s="207" t="s">
        <v>2368</v>
      </c>
      <c r="B9" s="207" t="s">
        <v>2369</v>
      </c>
      <c r="C9" s="208" t="s">
        <v>2370</v>
      </c>
    </row>
    <row r="10" spans="1:3" ht="12.6" thickTop="1" x14ac:dyDescent="0.25">
      <c r="A10" s="3" t="s">
        <v>205</v>
      </c>
      <c r="B10" s="9">
        <f>'1. F10'!E40+'1. F10'!E61+'1. F10'!E62</f>
        <v>0</v>
      </c>
      <c r="C10" t="str">
        <f>IF(B10&gt;16000000,"DA","NU")</f>
        <v>NU</v>
      </c>
    </row>
    <row r="11" spans="1:3" x14ac:dyDescent="0.25">
      <c r="A11" s="3" t="s">
        <v>2366</v>
      </c>
      <c r="B11" s="9">
        <f>'2. F20'!E12</f>
        <v>0</v>
      </c>
      <c r="C11" t="str">
        <f>IF(B11&gt;32000000,"DA","NU")</f>
        <v>NU</v>
      </c>
    </row>
    <row r="12" spans="1:3" ht="12.6" thickBot="1" x14ac:dyDescent="0.3">
      <c r="A12" s="16" t="s">
        <v>2367</v>
      </c>
      <c r="B12" s="24">
        <f>'3. F30'!$D$47</f>
        <v>0</v>
      </c>
      <c r="C12" s="23" t="str">
        <f>IF(B12&gt;50,"DA","NU")</f>
        <v>NU</v>
      </c>
    </row>
    <row r="13" spans="1:3" ht="12.6" thickTop="1" x14ac:dyDescent="0.25"/>
    <row r="15" spans="1:3" x14ac:dyDescent="0.25">
      <c r="A15" s="209" t="s">
        <v>2373</v>
      </c>
    </row>
    <row r="17" spans="1:3" ht="12.6" thickBot="1" x14ac:dyDescent="0.3">
      <c r="A17" s="23"/>
      <c r="B17" s="23"/>
      <c r="C17" s="23"/>
    </row>
    <row r="18" spans="1:3" ht="25.2" thickTop="1" thickBot="1" x14ac:dyDescent="0.3">
      <c r="A18" s="207" t="s">
        <v>2368</v>
      </c>
      <c r="B18" s="207" t="s">
        <v>2369</v>
      </c>
      <c r="C18" s="208" t="s">
        <v>2371</v>
      </c>
    </row>
    <row r="19" spans="1:3" ht="12.6" thickTop="1" x14ac:dyDescent="0.25">
      <c r="A19" s="3" t="s">
        <v>205</v>
      </c>
      <c r="B19" s="9">
        <f>'1. F10'!E40+'1. F10'!E61+'1. F10'!E62</f>
        <v>0</v>
      </c>
      <c r="C19" t="str">
        <f>IF(B19&gt;17500000,"DA","NU")</f>
        <v>NU</v>
      </c>
    </row>
    <row r="20" spans="1:3" x14ac:dyDescent="0.25">
      <c r="A20" s="3" t="s">
        <v>2366</v>
      </c>
      <c r="B20" s="9">
        <f>'2. F20'!E12</f>
        <v>0</v>
      </c>
      <c r="C20" t="str">
        <f>IF(B20&gt;35000000,"DA","NU")</f>
        <v>NU</v>
      </c>
    </row>
    <row r="21" spans="1:3" ht="12.6" thickBot="1" x14ac:dyDescent="0.3">
      <c r="A21" s="16" t="s">
        <v>2367</v>
      </c>
      <c r="B21" s="24">
        <f>'3. F30'!$D$47</f>
        <v>0</v>
      </c>
      <c r="C21" s="23" t="str">
        <f>IF(B21&gt;50,"DA","NU")</f>
        <v>NU</v>
      </c>
    </row>
    <row r="22" spans="1:3" ht="12.6" thickTop="1" x14ac:dyDescent="0.25"/>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37"/>
  <sheetViews>
    <sheetView showGridLines="0" topLeftCell="A99" workbookViewId="0">
      <selection activeCell="B120" sqref="B120"/>
    </sheetView>
  </sheetViews>
  <sheetFormatPr defaultColWidth="13.140625" defaultRowHeight="12" outlineLevelCol="1" x14ac:dyDescent="0.25"/>
  <cols>
    <col min="1" max="1" width="62.140625" customWidth="1"/>
    <col min="2" max="3" width="19.5703125" customWidth="1"/>
    <col min="4" max="4" width="13.7109375" bestFit="1" customWidth="1"/>
    <col min="5" max="6" width="14.85546875" bestFit="1" customWidth="1"/>
    <col min="7" max="7" width="20.140625" bestFit="1" customWidth="1"/>
    <col min="8" max="8" width="1" customWidth="1"/>
    <col min="12" max="12" width="13.140625" hidden="1" customWidth="1" outlineLevel="1"/>
    <col min="13" max="13" width="13.140625" collapsed="1"/>
  </cols>
  <sheetData>
    <row r="1" spans="1:12" x14ac:dyDescent="0.25">
      <c r="A1" s="1" t="s">
        <v>0</v>
      </c>
      <c r="B1" s="18">
        <f>'Trial Balance'!B1</f>
        <v>0</v>
      </c>
      <c r="C1" s="3"/>
    </row>
    <row r="2" spans="1:12" x14ac:dyDescent="0.25">
      <c r="A2" s="1" t="s">
        <v>1</v>
      </c>
      <c r="B2" s="18">
        <f>'Trial Balance'!B2</f>
        <v>0</v>
      </c>
      <c r="C2" s="3"/>
    </row>
    <row r="3" spans="1:12" x14ac:dyDescent="0.25">
      <c r="A3" s="1" t="s">
        <v>6</v>
      </c>
      <c r="B3" s="18">
        <f>'Trial Balance'!B3</f>
        <v>0</v>
      </c>
      <c r="C3" s="3"/>
    </row>
    <row r="4" spans="1:12" x14ac:dyDescent="0.25">
      <c r="A4" s="1" t="s">
        <v>7</v>
      </c>
      <c r="B4" s="18">
        <f>'Trial Balance'!B4</f>
        <v>0</v>
      </c>
      <c r="C4" s="3"/>
    </row>
    <row r="5" spans="1:12" x14ac:dyDescent="0.25">
      <c r="A5" s="1" t="s">
        <v>8</v>
      </c>
      <c r="B5" s="18">
        <f>'Trial Balance'!B5</f>
        <v>0</v>
      </c>
      <c r="C5" s="3"/>
    </row>
    <row r="6" spans="1:12" x14ac:dyDescent="0.25">
      <c r="A6" s="1" t="s">
        <v>9</v>
      </c>
      <c r="B6" s="18">
        <f>'Trial Balance'!B6</f>
        <v>0</v>
      </c>
      <c r="C6" s="3"/>
    </row>
    <row r="7" spans="1:12" x14ac:dyDescent="0.25">
      <c r="A7" s="1" t="s">
        <v>11</v>
      </c>
      <c r="B7" s="18">
        <f>'Trial Balance'!B7</f>
        <v>0</v>
      </c>
      <c r="C7" s="18"/>
    </row>
    <row r="9" spans="1:12" x14ac:dyDescent="0.25">
      <c r="I9" s="38" t="s">
        <v>43</v>
      </c>
      <c r="J9" s="38" t="s">
        <v>44</v>
      </c>
    </row>
    <row r="10" spans="1:12" x14ac:dyDescent="0.25">
      <c r="A10" s="26" t="s">
        <v>45</v>
      </c>
      <c r="B10" s="3"/>
      <c r="C10" s="3"/>
      <c r="D10" s="38" t="s">
        <v>46</v>
      </c>
      <c r="E10" s="38" t="s">
        <v>47</v>
      </c>
      <c r="I10" s="27">
        <f>SUM(I14:I132)</f>
        <v>0</v>
      </c>
      <c r="J10" s="27">
        <f>SUM(J14:J132)</f>
        <v>0</v>
      </c>
    </row>
    <row r="11" spans="1:12" ht="24.45" customHeight="1" thickBot="1" x14ac:dyDescent="0.3">
      <c r="A11" s="39" t="s">
        <v>48</v>
      </c>
      <c r="B11" s="40" t="s">
        <v>49</v>
      </c>
      <c r="C11" s="40" t="s">
        <v>50</v>
      </c>
      <c r="D11" s="39">
        <f>'Trial Balance'!J6</f>
        <v>-1</v>
      </c>
      <c r="E11" s="39">
        <f>'Trial Balance'!K6</f>
        <v>0</v>
      </c>
      <c r="F11" s="41" t="s">
        <v>4</v>
      </c>
      <c r="G11" s="41" t="s">
        <v>51</v>
      </c>
      <c r="I11" s="41" t="s">
        <v>5</v>
      </c>
      <c r="J11" s="41" t="s">
        <v>3</v>
      </c>
      <c r="L11" s="41" t="s">
        <v>52</v>
      </c>
    </row>
    <row r="12" spans="1:12" ht="12.45" customHeight="1" thickTop="1" x14ac:dyDescent="0.25">
      <c r="A12" s="42" t="s">
        <v>53</v>
      </c>
      <c r="B12" s="43"/>
      <c r="C12" s="43"/>
      <c r="D12" s="43"/>
      <c r="E12" s="43"/>
    </row>
    <row r="13" spans="1:12" x14ac:dyDescent="0.25">
      <c r="A13" s="44" t="s">
        <v>54</v>
      </c>
      <c r="B13" s="45"/>
      <c r="C13" s="45"/>
      <c r="D13" s="45"/>
      <c r="E13" s="45"/>
    </row>
    <row r="14" spans="1:12" x14ac:dyDescent="0.25">
      <c r="A14" s="45" t="s">
        <v>55</v>
      </c>
      <c r="B14" s="45">
        <v>1</v>
      </c>
      <c r="C14" s="45">
        <v>1</v>
      </c>
      <c r="D14" s="46">
        <f>ROUND(SUMIF('Trial Balance'!N:N,F14,'Trial Balance'!H:H),0)</f>
        <v>0</v>
      </c>
      <c r="E14" s="46">
        <f>ROUND(SUMIF('Trial Balance'!N:N,F14,'Trial Balance'!K:K),0)+G14</f>
        <v>0</v>
      </c>
      <c r="F14" t="str">
        <f t="shared" ref="F14:F20" si="0">"BS"&amp;C14</f>
        <v>BS1</v>
      </c>
      <c r="I14" s="9">
        <f>SUMIF('Trial Balance'!N:N,F14,'Trial Balance'!H:H)</f>
        <v>0</v>
      </c>
      <c r="J14" s="9">
        <f>SUMIF('Trial Balance'!N:N,F14,'Trial Balance'!K:K)</f>
        <v>0</v>
      </c>
    </row>
    <row r="15" spans="1:12" x14ac:dyDescent="0.25">
      <c r="A15" s="45" t="s">
        <v>56</v>
      </c>
      <c r="B15" s="45">
        <v>2</v>
      </c>
      <c r="C15" s="45">
        <v>2</v>
      </c>
      <c r="D15" s="46">
        <f>ROUND(SUMIF('Trial Balance'!N:N,F15,'Trial Balance'!H:H),0)</f>
        <v>0</v>
      </c>
      <c r="E15" s="46">
        <f>ROUND(SUMIF('Trial Balance'!N:N,F15,'Trial Balance'!K:K),0)+G15</f>
        <v>0</v>
      </c>
      <c r="F15" t="str">
        <f t="shared" si="0"/>
        <v>BS2</v>
      </c>
      <c r="I15" s="9">
        <f>SUMIF('Trial Balance'!N:N,F15,'Trial Balance'!H:H)</f>
        <v>0</v>
      </c>
      <c r="J15" s="9">
        <f>SUMIF('Trial Balance'!N:N,F15,'Trial Balance'!K:K)</f>
        <v>0</v>
      </c>
    </row>
    <row r="16" spans="1:12" x14ac:dyDescent="0.25">
      <c r="A16" s="45" t="s">
        <v>57</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25">
      <c r="A17" s="45" t="s">
        <v>58</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25">
      <c r="A18" s="45" t="s">
        <v>59</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25">
      <c r="A19" s="45" t="s">
        <v>60</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25">
      <c r="A20" s="47" t="s">
        <v>61</v>
      </c>
      <c r="B20" s="47">
        <v>7</v>
      </c>
      <c r="C20" s="47">
        <v>7</v>
      </c>
      <c r="D20" s="48">
        <f>SUM(D14:D19)</f>
        <v>0</v>
      </c>
      <c r="E20" s="48">
        <f>SUM(E14:E19)</f>
        <v>0</v>
      </c>
      <c r="F20" t="str">
        <f t="shared" si="0"/>
        <v>BS7</v>
      </c>
      <c r="L20" t="s">
        <v>62</v>
      </c>
    </row>
    <row r="21" spans="1:12" x14ac:dyDescent="0.25">
      <c r="A21" s="44" t="s">
        <v>63</v>
      </c>
      <c r="B21" s="45"/>
      <c r="C21" s="45"/>
      <c r="D21" s="46"/>
      <c r="E21" s="46"/>
    </row>
    <row r="22" spans="1:12" x14ac:dyDescent="0.25">
      <c r="A22" s="45" t="s">
        <v>64</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25">
      <c r="A23" s="45" t="s">
        <v>65</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25">
      <c r="A24" s="45" t="s">
        <v>66</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25">
      <c r="A25" s="45" t="s">
        <v>67</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25">
      <c r="A26" s="45" t="s">
        <v>68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25">
      <c r="A27" s="45" t="s">
        <v>69</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25">
      <c r="A28" s="45" t="s">
        <v>70</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25">
      <c r="A29" s="45" t="s">
        <v>71</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25">
      <c r="A30" s="45" t="s">
        <v>72</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25">
      <c r="A31" s="47" t="s">
        <v>73</v>
      </c>
      <c r="B31" s="47">
        <v>17</v>
      </c>
      <c r="C31" s="47">
        <v>17</v>
      </c>
      <c r="D31" s="48">
        <f>SUM(D22:D30)</f>
        <v>0</v>
      </c>
      <c r="E31" s="48">
        <f>SUM(E22:E30)</f>
        <v>0</v>
      </c>
      <c r="F31" t="str">
        <f t="shared" si="1"/>
        <v>BS17</v>
      </c>
      <c r="L31" t="s">
        <v>74</v>
      </c>
    </row>
    <row r="32" spans="1:12" x14ac:dyDescent="0.25">
      <c r="A32" s="44" t="s">
        <v>75</v>
      </c>
      <c r="B32" s="45"/>
      <c r="C32" s="45"/>
      <c r="D32" s="46"/>
      <c r="E32" s="46"/>
    </row>
    <row r="33" spans="1:12" x14ac:dyDescent="0.25">
      <c r="A33" s="45" t="s">
        <v>76</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77</v>
      </c>
    </row>
    <row r="34" spans="1:12" x14ac:dyDescent="0.25">
      <c r="A34" s="45" t="s">
        <v>78</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79</v>
      </c>
    </row>
    <row r="35" spans="1:12" x14ac:dyDescent="0.25">
      <c r="A35" s="45" t="s">
        <v>80</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81</v>
      </c>
    </row>
    <row r="36" spans="1:12" x14ac:dyDescent="0.25">
      <c r="A36" s="45" t="s">
        <v>82</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83</v>
      </c>
    </row>
    <row r="37" spans="1:12" x14ac:dyDescent="0.25">
      <c r="A37" s="45" t="s">
        <v>84</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85</v>
      </c>
    </row>
    <row r="38" spans="1:12" x14ac:dyDescent="0.25">
      <c r="A38" s="45" t="s">
        <v>86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87</v>
      </c>
    </row>
    <row r="39" spans="1:12" x14ac:dyDescent="0.25">
      <c r="A39" s="47" t="s">
        <v>88</v>
      </c>
      <c r="B39" s="47">
        <v>24</v>
      </c>
      <c r="C39" s="47">
        <v>24</v>
      </c>
      <c r="D39" s="48">
        <f>SUM(D33:D38)</f>
        <v>0</v>
      </c>
      <c r="E39" s="48">
        <f>SUM(E33:E38)</f>
        <v>0</v>
      </c>
      <c r="F39" t="str">
        <f t="shared" si="2"/>
        <v>BS24</v>
      </c>
    </row>
    <row r="40" spans="1:12" x14ac:dyDescent="0.25">
      <c r="A40" s="47" t="s">
        <v>89</v>
      </c>
      <c r="B40" s="47">
        <v>25</v>
      </c>
      <c r="C40" s="47">
        <v>25</v>
      </c>
      <c r="D40" s="48">
        <f>D20+D31+D39</f>
        <v>0</v>
      </c>
      <c r="E40" s="48">
        <f>E20+E31+E39</f>
        <v>0</v>
      </c>
      <c r="F40" t="str">
        <f t="shared" si="2"/>
        <v>BS25</v>
      </c>
    </row>
    <row r="41" spans="1:12" x14ac:dyDescent="0.25">
      <c r="A41" s="44" t="s">
        <v>90</v>
      </c>
      <c r="B41" s="45"/>
      <c r="C41" s="45"/>
      <c r="D41" s="46"/>
      <c r="E41" s="46"/>
    </row>
    <row r="42" spans="1:12" x14ac:dyDescent="0.25">
      <c r="A42" s="44" t="s">
        <v>91</v>
      </c>
      <c r="B42" s="45"/>
      <c r="C42" s="45"/>
      <c r="D42" s="46"/>
      <c r="E42" s="46"/>
    </row>
    <row r="43" spans="1:12" x14ac:dyDescent="0.25">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row>
    <row r="44" spans="1:12" x14ac:dyDescent="0.25">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row>
    <row r="45" spans="1:12" x14ac:dyDescent="0.25">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row>
    <row r="46" spans="1:12" x14ac:dyDescent="0.25">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row>
    <row r="47" spans="1:12" x14ac:dyDescent="0.25">
      <c r="A47" s="47" t="s">
        <v>96</v>
      </c>
      <c r="B47" s="47">
        <v>30</v>
      </c>
      <c r="C47" s="47">
        <v>30</v>
      </c>
      <c r="D47" s="48">
        <f>SUM(D43:D46)</f>
        <v>0</v>
      </c>
      <c r="E47" s="48">
        <f>SUM(E43:E46)</f>
        <v>0</v>
      </c>
      <c r="F47" t="str">
        <f>"BS"&amp;C47</f>
        <v>BS30</v>
      </c>
      <c r="L47" t="s">
        <v>91</v>
      </c>
    </row>
    <row r="48" spans="1:12" x14ac:dyDescent="0.25">
      <c r="A48" s="44" t="s">
        <v>97</v>
      </c>
      <c r="B48" s="45"/>
      <c r="C48" s="45"/>
      <c r="D48" s="46"/>
      <c r="E48" s="46"/>
    </row>
    <row r="49" spans="1:12" x14ac:dyDescent="0.25">
      <c r="A49" s="45" t="s">
        <v>98</v>
      </c>
      <c r="B49" s="45">
        <v>31</v>
      </c>
      <c r="C49" s="45">
        <v>31</v>
      </c>
      <c r="D49" s="46">
        <f>ROUND(SUMIF('Trial Balance'!N:N,F49,'Trial Balance'!H:H),0)</f>
        <v>0</v>
      </c>
      <c r="E49" s="46">
        <f>ROUND(SUMIF('Trial Balance'!N:N,F49,'Trial Balance'!K:K),0)+G49</f>
        <v>0</v>
      </c>
      <c r="F49" t="str">
        <f t="shared" ref="F49:F55" si="3">"BS"&amp;C49</f>
        <v>BS31</v>
      </c>
      <c r="I49" s="9">
        <f>SUMIF('Trial Balance'!N:N,F49,'Trial Balance'!H:H)</f>
        <v>0</v>
      </c>
      <c r="J49" s="9">
        <f>SUMIF('Trial Balance'!N:N,F49,'Trial Balance'!K:K)</f>
        <v>0</v>
      </c>
    </row>
    <row r="50" spans="1:12" x14ac:dyDescent="0.25">
      <c r="A50" s="45" t="s">
        <v>99</v>
      </c>
      <c r="B50" s="45">
        <v>32</v>
      </c>
      <c r="C50" s="45">
        <v>32</v>
      </c>
      <c r="D50" s="46">
        <f>ROUND(SUMIF('Trial Balance'!N:N,F50,'Trial Balance'!H:H),0)</f>
        <v>0</v>
      </c>
      <c r="E50" s="46">
        <f>ROUND(SUMIF('Trial Balance'!N:N,F50,'Trial Balance'!K:K),0)+G50</f>
        <v>0</v>
      </c>
      <c r="F50" t="str">
        <f t="shared" si="3"/>
        <v>BS32</v>
      </c>
      <c r="I50" s="9">
        <f>SUMIF('Trial Balance'!N:N,F50,'Trial Balance'!H:H)</f>
        <v>0</v>
      </c>
      <c r="J50" s="9">
        <f>SUMIF('Trial Balance'!N:N,F50,'Trial Balance'!K:K)</f>
        <v>0</v>
      </c>
    </row>
    <row r="51" spans="1:12" x14ac:dyDescent="0.25">
      <c r="A51" s="45" t="s">
        <v>100</v>
      </c>
      <c r="B51" s="45">
        <v>33</v>
      </c>
      <c r="C51" s="45">
        <v>33</v>
      </c>
      <c r="D51" s="46">
        <f>ROUND(SUMIF('Trial Balance'!N:N,F51,'Trial Balance'!H:H),0)</f>
        <v>0</v>
      </c>
      <c r="E51" s="46">
        <f>ROUND(SUMIF('Trial Balance'!N:N,F51,'Trial Balance'!K:K),0)+G51</f>
        <v>0</v>
      </c>
      <c r="F51" t="str">
        <f t="shared" si="3"/>
        <v>BS33</v>
      </c>
      <c r="I51" s="9">
        <f>SUMIF('Trial Balance'!N:N,F51,'Trial Balance'!H:H)</f>
        <v>0</v>
      </c>
      <c r="J51" s="9">
        <f>SUMIF('Trial Balance'!N:N,F51,'Trial Balance'!K:K)</f>
        <v>0</v>
      </c>
    </row>
    <row r="52" spans="1:12" x14ac:dyDescent="0.25">
      <c r="A52" s="45" t="s">
        <v>101</v>
      </c>
      <c r="B52" s="45">
        <v>34</v>
      </c>
      <c r="C52" s="45">
        <v>34</v>
      </c>
      <c r="D52" s="46">
        <f>ROUND(SUMIF('Trial Balance'!N:N,F52,'Trial Balance'!H:H),0)</f>
        <v>0</v>
      </c>
      <c r="E52" s="46">
        <f>ROUND(SUMIF('Trial Balance'!N:N,F52,'Trial Balance'!K:K),0)+G52</f>
        <v>0</v>
      </c>
      <c r="F52" t="str">
        <f t="shared" si="3"/>
        <v>BS34</v>
      </c>
      <c r="I52" s="9">
        <f>SUMIF('Trial Balance'!N:N,F52,'Trial Balance'!H:H)</f>
        <v>0</v>
      </c>
      <c r="J52" s="9">
        <f>SUMIF('Trial Balance'!N:N,F52,'Trial Balance'!K:K)</f>
        <v>0</v>
      </c>
    </row>
    <row r="53" spans="1:12" x14ac:dyDescent="0.25">
      <c r="A53" s="45" t="s">
        <v>102</v>
      </c>
      <c r="B53" s="45">
        <v>35</v>
      </c>
      <c r="C53" s="45">
        <v>35</v>
      </c>
      <c r="D53" s="46">
        <f>ROUND(SUMIF('Trial Balance'!N:N,F53,'Trial Balance'!H:H),0)</f>
        <v>0</v>
      </c>
      <c r="E53" s="46">
        <f>ROUND(SUMIF('Trial Balance'!N:N,F53,'Trial Balance'!K:K),0)+G53</f>
        <v>0</v>
      </c>
      <c r="F53" t="str">
        <f t="shared" si="3"/>
        <v>BS35</v>
      </c>
      <c r="I53" s="9">
        <f>SUMIF('Trial Balance'!N:N,F53,'Trial Balance'!H:H)</f>
        <v>0</v>
      </c>
      <c r="J53" s="9">
        <f>SUMIF('Trial Balance'!N:N,F53,'Trial Balance'!K:K)</f>
        <v>0</v>
      </c>
    </row>
    <row r="54" spans="1:12" x14ac:dyDescent="0.25">
      <c r="A54" s="45" t="s">
        <v>103</v>
      </c>
      <c r="B54" s="45">
        <v>36</v>
      </c>
      <c r="C54" s="166" t="s">
        <v>2078</v>
      </c>
      <c r="D54" s="46">
        <f>ROUND(SUMIF('Trial Balance'!N:N,F54,'Trial Balance'!H:H),0)</f>
        <v>0</v>
      </c>
      <c r="E54" s="46">
        <f>ROUND(SUMIF('Trial Balance'!N:N,F54,'Trial Balance'!K:K),0)+G54</f>
        <v>0</v>
      </c>
      <c r="F54" t="str">
        <f t="shared" si="3"/>
        <v>BS35a</v>
      </c>
      <c r="I54" s="9">
        <f>SUMIF('Trial Balance'!N:N,F54,'Trial Balance'!H:H)</f>
        <v>0</v>
      </c>
      <c r="J54" s="9">
        <f>SUMIF('Trial Balance'!N:N,F54,'Trial Balance'!K:K)</f>
        <v>0</v>
      </c>
    </row>
    <row r="55" spans="1:12" x14ac:dyDescent="0.25">
      <c r="A55" s="47" t="s">
        <v>104</v>
      </c>
      <c r="B55" s="47">
        <v>37</v>
      </c>
      <c r="C55" s="47">
        <v>36</v>
      </c>
      <c r="D55" s="48">
        <f>SUM(D49:D54)</f>
        <v>0</v>
      </c>
      <c r="E55" s="48">
        <f>SUM(E49:E54)</f>
        <v>0</v>
      </c>
      <c r="F55" t="str">
        <f t="shared" si="3"/>
        <v>BS36</v>
      </c>
      <c r="L55" t="s">
        <v>105</v>
      </c>
    </row>
    <row r="56" spans="1:12" x14ac:dyDescent="0.25">
      <c r="A56" s="44" t="s">
        <v>106</v>
      </c>
      <c r="B56" s="45"/>
      <c r="C56" s="45"/>
      <c r="D56" s="46"/>
      <c r="E56" s="46">
        <f>ROUND(SUMIF('Trial Balance'!N:N,F56,'Trial Balance'!K:K),0)</f>
        <v>0</v>
      </c>
    </row>
    <row r="57" spans="1:12" x14ac:dyDescent="0.25">
      <c r="A57" s="45" t="s">
        <v>107</v>
      </c>
      <c r="B57" s="45">
        <v>38</v>
      </c>
      <c r="C57" s="45">
        <v>37</v>
      </c>
      <c r="D57" s="46">
        <f>ROUND(SUMIF('Trial Balance'!N:N,F57,'Trial Balance'!H:H),0)</f>
        <v>0</v>
      </c>
      <c r="E57" s="46">
        <f>ROUND(SUMIF('Trial Balance'!N:N,F57,'Trial Balance'!K:K),0)+G57</f>
        <v>0</v>
      </c>
      <c r="F57" t="str">
        <f t="shared" ref="F57:F64" si="4">"BS"&amp;C57</f>
        <v>BS37</v>
      </c>
      <c r="I57" s="9">
        <f>SUMIF('Trial Balance'!N:N,F57,'Trial Balance'!H:H)</f>
        <v>0</v>
      </c>
      <c r="J57" s="9">
        <f>SUMIF('Trial Balance'!N:N,F57,'Trial Balance'!K:K)</f>
        <v>0</v>
      </c>
    </row>
    <row r="58" spans="1:12" x14ac:dyDescent="0.25">
      <c r="A58" s="45" t="s">
        <v>108</v>
      </c>
      <c r="B58" s="45">
        <v>39</v>
      </c>
      <c r="C58" s="45">
        <v>38</v>
      </c>
      <c r="D58" s="46">
        <f>ROUND(SUMIF('Trial Balance'!N:N,F58,'Trial Balance'!H:H),0)</f>
        <v>0</v>
      </c>
      <c r="E58" s="46">
        <f>ROUND(SUMIF('Trial Balance'!N:N,F58,'Trial Balance'!K:K),0)+G58</f>
        <v>0</v>
      </c>
      <c r="F58" t="str">
        <f t="shared" si="4"/>
        <v>BS38</v>
      </c>
      <c r="I58" s="9">
        <f>SUMIF('Trial Balance'!N:N,F58,'Trial Balance'!H:H)</f>
        <v>0</v>
      </c>
      <c r="J58" s="9">
        <f>SUMIF('Trial Balance'!N:N,F58,'Trial Balance'!K:K)</f>
        <v>0</v>
      </c>
    </row>
    <row r="59" spans="1:12" x14ac:dyDescent="0.25">
      <c r="A59" s="47" t="s">
        <v>109</v>
      </c>
      <c r="B59" s="47">
        <v>40</v>
      </c>
      <c r="C59" s="47">
        <v>39</v>
      </c>
      <c r="D59" s="48">
        <f>SUM(D57:D58)</f>
        <v>0</v>
      </c>
      <c r="E59" s="48">
        <f>SUM(E57:E58)</f>
        <v>0</v>
      </c>
      <c r="F59" t="str">
        <f t="shared" si="4"/>
        <v>BS39</v>
      </c>
      <c r="L59" t="s">
        <v>110</v>
      </c>
    </row>
    <row r="60" spans="1:12" x14ac:dyDescent="0.25">
      <c r="A60" s="44" t="s">
        <v>111</v>
      </c>
      <c r="B60" s="45">
        <v>41</v>
      </c>
      <c r="C60" s="45">
        <v>40</v>
      </c>
      <c r="D60" s="46">
        <f>ROUND(SUMIF('Trial Balance'!N:N,F60,'Trial Balance'!H:H),0)</f>
        <v>0</v>
      </c>
      <c r="E60" s="46">
        <f>ROUND(SUMIF('Trial Balance'!N:N,F60,'Trial Balance'!K:K),0)+G60</f>
        <v>0</v>
      </c>
      <c r="F60" t="str">
        <f t="shared" si="4"/>
        <v>BS40</v>
      </c>
      <c r="I60" s="9">
        <f>SUMIF('Trial Balance'!N:N,F60,'Trial Balance'!H:H)</f>
        <v>0</v>
      </c>
      <c r="J60" s="9">
        <f>SUMIF('Trial Balance'!N:N,F60,'Trial Balance'!K:K)</f>
        <v>0</v>
      </c>
      <c r="L60" t="s">
        <v>112</v>
      </c>
    </row>
    <row r="61" spans="1:12" x14ac:dyDescent="0.25">
      <c r="A61" s="47" t="s">
        <v>113</v>
      </c>
      <c r="B61" s="47">
        <v>42</v>
      </c>
      <c r="C61" s="47">
        <v>41</v>
      </c>
      <c r="D61" s="48">
        <f>D47+D55+D59+D60</f>
        <v>0</v>
      </c>
      <c r="E61" s="48">
        <f>E47+E55+E59+E60</f>
        <v>0</v>
      </c>
      <c r="F61" t="str">
        <f t="shared" si="4"/>
        <v>BS41</v>
      </c>
    </row>
    <row r="62" spans="1:12" x14ac:dyDescent="0.25">
      <c r="A62" s="47" t="s">
        <v>114</v>
      </c>
      <c r="B62" s="47">
        <v>43</v>
      </c>
      <c r="C62" s="47">
        <v>42</v>
      </c>
      <c r="D62" s="48">
        <f>D63+D64</f>
        <v>0</v>
      </c>
      <c r="E62" s="48">
        <f>E63+E64</f>
        <v>0</v>
      </c>
      <c r="F62" t="str">
        <f t="shared" si="4"/>
        <v>BS42</v>
      </c>
      <c r="L62" t="s">
        <v>115</v>
      </c>
    </row>
    <row r="63" spans="1:12" x14ac:dyDescent="0.25">
      <c r="A63" s="44" t="s">
        <v>116</v>
      </c>
      <c r="B63" s="45">
        <v>44</v>
      </c>
      <c r="C63" s="45">
        <v>43</v>
      </c>
      <c r="D63" s="46">
        <f>ROUND(SUMIF('Trial Balance'!N:N,F63,'Trial Balance'!H:H),0)</f>
        <v>0</v>
      </c>
      <c r="E63" s="46">
        <f>ROUND(SUMIF('Trial Balance'!N:N,F63,'Trial Balance'!K:K),0)+G63</f>
        <v>0</v>
      </c>
      <c r="F63" t="str">
        <f t="shared" si="4"/>
        <v>BS43</v>
      </c>
      <c r="I63" s="9">
        <f>SUMIF('Trial Balance'!N:N,F63,'Trial Balance'!H:H)</f>
        <v>0</v>
      </c>
      <c r="J63" s="9">
        <f>SUMIF('Trial Balance'!N:N,F63,'Trial Balance'!K:K)</f>
        <v>0</v>
      </c>
    </row>
    <row r="64" spans="1:12" x14ac:dyDescent="0.25">
      <c r="A64" s="44" t="s">
        <v>117</v>
      </c>
      <c r="B64" s="45">
        <v>45</v>
      </c>
      <c r="C64" s="45">
        <v>44</v>
      </c>
      <c r="D64" s="46">
        <f>ROUND(SUMIF('Trial Balance'!N:N,F64,'Trial Balance'!H:H),0)</f>
        <v>0</v>
      </c>
      <c r="E64" s="46">
        <f>ROUND(SUMIF('Trial Balance'!N:N,F64,'Trial Balance'!K:K),0)+G64</f>
        <v>0</v>
      </c>
      <c r="F64" t="str">
        <f t="shared" si="4"/>
        <v>BS44</v>
      </c>
      <c r="I64" s="9">
        <f>SUMIF('Trial Balance'!N:N,F64,'Trial Balance'!H:H)</f>
        <v>0</v>
      </c>
      <c r="J64" s="9">
        <f>SUMIF('Trial Balance'!N:N,F64,'Trial Balance'!K:K)</f>
        <v>0</v>
      </c>
    </row>
    <row r="65" spans="1:12" x14ac:dyDescent="0.25">
      <c r="A65" s="44" t="s">
        <v>118</v>
      </c>
      <c r="B65" s="45"/>
      <c r="C65" s="45"/>
      <c r="D65" s="46"/>
      <c r="E65" s="46"/>
    </row>
    <row r="66" spans="1:12" x14ac:dyDescent="0.25">
      <c r="A66" s="45" t="s">
        <v>119</v>
      </c>
      <c r="B66" s="45">
        <v>46</v>
      </c>
      <c r="C66" s="45">
        <v>45</v>
      </c>
      <c r="D66" s="46">
        <f>-ROUND(SUMIF('Trial Balance'!N:N,F66,'Trial Balance'!H:H),0)</f>
        <v>0</v>
      </c>
      <c r="E66" s="46">
        <f>-ROUND(SUMIF('Trial Balance'!N:N,F66,'Trial Balance'!K:K),0)+G66</f>
        <v>0</v>
      </c>
      <c r="F66" t="str">
        <f t="shared" ref="F66:F76" si="5">"BS"&amp;C66</f>
        <v>BS45</v>
      </c>
      <c r="I66" s="9">
        <f>SUMIF('Trial Balance'!N:N,F66,'Trial Balance'!H:H)</f>
        <v>0</v>
      </c>
      <c r="J66" s="9">
        <f>SUMIF('Trial Balance'!N:N,F66,'Trial Balance'!K:K)</f>
        <v>0</v>
      </c>
      <c r="L66" t="s">
        <v>120</v>
      </c>
    </row>
    <row r="67" spans="1:12" x14ac:dyDescent="0.25">
      <c r="A67" s="45" t="s">
        <v>121</v>
      </c>
      <c r="B67" s="45">
        <v>47</v>
      </c>
      <c r="C67" s="45">
        <v>46</v>
      </c>
      <c r="D67" s="46">
        <f>-ROUND(SUMIF('Trial Balance'!N:N,F67,'Trial Balance'!H:H),0)</f>
        <v>0</v>
      </c>
      <c r="E67" s="46">
        <f>-ROUND(SUMIF('Trial Balance'!N:N,F67,'Trial Balance'!K:K),0)+G67</f>
        <v>0</v>
      </c>
      <c r="F67" t="str">
        <f t="shared" si="5"/>
        <v>BS46</v>
      </c>
      <c r="I67" s="9">
        <f>SUMIF('Trial Balance'!N:N,F67,'Trial Balance'!H:H)</f>
        <v>0</v>
      </c>
      <c r="J67" s="9">
        <f>SUMIF('Trial Balance'!N:N,F67,'Trial Balance'!K:K)</f>
        <v>0</v>
      </c>
      <c r="L67" t="s">
        <v>122</v>
      </c>
    </row>
    <row r="68" spans="1:12" x14ac:dyDescent="0.25">
      <c r="A68" s="45" t="s">
        <v>123</v>
      </c>
      <c r="B68" s="45">
        <v>48</v>
      </c>
      <c r="C68" s="45">
        <v>47</v>
      </c>
      <c r="D68" s="46">
        <f>-ROUND(SUMIF('Trial Balance'!N:N,F68,'Trial Balance'!H:H),0)</f>
        <v>0</v>
      </c>
      <c r="E68" s="46">
        <f>-ROUND(SUMIF('Trial Balance'!N:N,F68,'Trial Balance'!K:K),0)+G68</f>
        <v>0</v>
      </c>
      <c r="F68" t="str">
        <f t="shared" si="5"/>
        <v>BS47</v>
      </c>
      <c r="I68" s="9">
        <f>SUMIF('Trial Balance'!N:N,F68,'Trial Balance'!H:H)</f>
        <v>0</v>
      </c>
      <c r="J68" s="9">
        <f>SUMIF('Trial Balance'!N:N,F68,'Trial Balance'!K:K)</f>
        <v>0</v>
      </c>
      <c r="L68" t="s">
        <v>124</v>
      </c>
    </row>
    <row r="69" spans="1:12" x14ac:dyDescent="0.25">
      <c r="A69" s="45" t="s">
        <v>125</v>
      </c>
      <c r="B69" s="45">
        <v>49</v>
      </c>
      <c r="C69" s="45">
        <v>48</v>
      </c>
      <c r="D69" s="46">
        <f>-ROUND(SUMIF('Trial Balance'!N:N,F69,'Trial Balance'!H:H),0)</f>
        <v>0</v>
      </c>
      <c r="E69" s="46">
        <f>-ROUND(SUMIF('Trial Balance'!N:N,F69,'Trial Balance'!K:K),0)+G69</f>
        <v>0</v>
      </c>
      <c r="F69" t="str">
        <f t="shared" si="5"/>
        <v>BS48</v>
      </c>
      <c r="I69" s="9">
        <f>SUMIF('Trial Balance'!N:N,F69,'Trial Balance'!H:H)</f>
        <v>0</v>
      </c>
      <c r="J69" s="9">
        <f>SUMIF('Trial Balance'!N:N,F69,'Trial Balance'!K:K)</f>
        <v>0</v>
      </c>
      <c r="L69" t="s">
        <v>126</v>
      </c>
    </row>
    <row r="70" spans="1:12" x14ac:dyDescent="0.25">
      <c r="A70" s="45" t="s">
        <v>127</v>
      </c>
      <c r="B70" s="45">
        <v>50</v>
      </c>
      <c r="C70" s="45">
        <v>49</v>
      </c>
      <c r="D70" s="46">
        <f>-ROUND(SUMIF('Trial Balance'!N:N,F70,'Trial Balance'!H:H),0)</f>
        <v>0</v>
      </c>
      <c r="E70" s="46">
        <f>-ROUND(SUMIF('Trial Balance'!N:N,F70,'Trial Balance'!K:K),0)+G70</f>
        <v>0</v>
      </c>
      <c r="F70" t="str">
        <f t="shared" si="5"/>
        <v>BS49</v>
      </c>
      <c r="I70" s="9">
        <f>SUMIF('Trial Balance'!N:N,F70,'Trial Balance'!H:H)</f>
        <v>0</v>
      </c>
      <c r="J70" s="9">
        <f>SUMIF('Trial Balance'!N:N,F70,'Trial Balance'!K:K)</f>
        <v>0</v>
      </c>
      <c r="L70" t="s">
        <v>128</v>
      </c>
    </row>
    <row r="71" spans="1:12" x14ac:dyDescent="0.25">
      <c r="A71" s="45" t="s">
        <v>129</v>
      </c>
      <c r="B71" s="45">
        <v>51</v>
      </c>
      <c r="C71" s="45">
        <v>50</v>
      </c>
      <c r="D71" s="46">
        <f>-ROUND(SUMIF('Trial Balance'!N:N,F71,'Trial Balance'!H:H),0)</f>
        <v>0</v>
      </c>
      <c r="E71" s="46">
        <f>-ROUND(SUMIF('Trial Balance'!N:N,F71,'Trial Balance'!K:K),0)+G71</f>
        <v>0</v>
      </c>
      <c r="F71" t="str">
        <f t="shared" si="5"/>
        <v>BS50</v>
      </c>
      <c r="I71" s="9">
        <f>SUMIF('Trial Balance'!N:N,F71,'Trial Balance'!H:H)</f>
        <v>0</v>
      </c>
      <c r="J71" s="9">
        <f>SUMIF('Trial Balance'!N:N,F71,'Trial Balance'!K:K)</f>
        <v>0</v>
      </c>
      <c r="L71" t="s">
        <v>130</v>
      </c>
    </row>
    <row r="72" spans="1:12" x14ac:dyDescent="0.25">
      <c r="A72" s="45" t="s">
        <v>131</v>
      </c>
      <c r="B72" s="45">
        <v>52</v>
      </c>
      <c r="C72" s="45">
        <v>51</v>
      </c>
      <c r="D72" s="46">
        <f>-ROUND(SUMIF('Trial Balance'!N:N,F72,'Trial Balance'!H:H),0)</f>
        <v>0</v>
      </c>
      <c r="E72" s="46">
        <f>-ROUND(SUMIF('Trial Balance'!N:N,F72,'Trial Balance'!K:K),0)+G72</f>
        <v>0</v>
      </c>
      <c r="F72" t="str">
        <f t="shared" si="5"/>
        <v>BS51</v>
      </c>
      <c r="I72" s="9">
        <f>SUMIF('Trial Balance'!N:N,F72,'Trial Balance'!H:H)</f>
        <v>0</v>
      </c>
      <c r="J72" s="9">
        <f>SUMIF('Trial Balance'!N:N,F72,'Trial Balance'!K:K)</f>
        <v>0</v>
      </c>
      <c r="L72" t="s">
        <v>132</v>
      </c>
    </row>
    <row r="73" spans="1:12" x14ac:dyDescent="0.25">
      <c r="A73" s="45" t="s">
        <v>133</v>
      </c>
      <c r="B73" s="45">
        <v>53</v>
      </c>
      <c r="C73" s="45">
        <v>52</v>
      </c>
      <c r="D73" s="46">
        <f>-ROUND(SUMIF('Trial Balance'!N:N,F73,'Trial Balance'!H:H),0)</f>
        <v>0</v>
      </c>
      <c r="E73" s="46">
        <f>-ROUND(SUMIF('Trial Balance'!N:N,F73,'Trial Balance'!K:K),0)+G73</f>
        <v>0</v>
      </c>
      <c r="F73" t="str">
        <f t="shared" si="5"/>
        <v>BS52</v>
      </c>
      <c r="I73" s="9">
        <f>SUMIF('Trial Balance'!N:N,F73,'Trial Balance'!H:H)</f>
        <v>0</v>
      </c>
      <c r="J73" s="9">
        <f>SUMIF('Trial Balance'!N:N,F73,'Trial Balance'!K:K)</f>
        <v>0</v>
      </c>
      <c r="L73" t="s">
        <v>134</v>
      </c>
    </row>
    <row r="74" spans="1:12" x14ac:dyDescent="0.25">
      <c r="A74" s="47" t="s">
        <v>135</v>
      </c>
      <c r="B74" s="47">
        <v>54</v>
      </c>
      <c r="C74" s="47">
        <v>53</v>
      </c>
      <c r="D74" s="48">
        <f>SUM(D66:D73)</f>
        <v>0</v>
      </c>
      <c r="E74" s="48">
        <f>SUM(E66:E73)</f>
        <v>0</v>
      </c>
      <c r="F74" t="str">
        <f t="shared" si="5"/>
        <v>BS53</v>
      </c>
    </row>
    <row r="75" spans="1:12" x14ac:dyDescent="0.25">
      <c r="A75" s="47" t="s">
        <v>136</v>
      </c>
      <c r="B75" s="47">
        <v>55</v>
      </c>
      <c r="C75" s="47">
        <v>54</v>
      </c>
      <c r="D75" s="48">
        <f>D61+D63-D74-D94-D97-D100</f>
        <v>0</v>
      </c>
      <c r="E75" s="48">
        <f>E61+E63-E74-E94-E97-E100</f>
        <v>0</v>
      </c>
      <c r="F75" t="str">
        <f t="shared" si="5"/>
        <v>BS54</v>
      </c>
    </row>
    <row r="76" spans="1:12" x14ac:dyDescent="0.25">
      <c r="A76" s="47" t="s">
        <v>137</v>
      </c>
      <c r="B76" s="47">
        <v>56</v>
      </c>
      <c r="C76" s="47">
        <v>55</v>
      </c>
      <c r="D76" s="48">
        <f>D40+D64+D75</f>
        <v>0</v>
      </c>
      <c r="E76" s="48">
        <f>E40+E64+E75</f>
        <v>0</v>
      </c>
      <c r="F76" t="str">
        <f t="shared" si="5"/>
        <v>BS55</v>
      </c>
    </row>
    <row r="77" spans="1:12" x14ac:dyDescent="0.25">
      <c r="A77" s="44" t="s">
        <v>138</v>
      </c>
      <c r="B77" s="45"/>
      <c r="C77" s="45">
        <v>-1</v>
      </c>
      <c r="D77" s="46"/>
      <c r="E77" s="46"/>
    </row>
    <row r="78" spans="1:12" x14ac:dyDescent="0.25">
      <c r="A78" s="45" t="s">
        <v>139</v>
      </c>
      <c r="B78" s="45">
        <v>57</v>
      </c>
      <c r="C78" s="45">
        <v>56</v>
      </c>
      <c r="D78" s="46">
        <f>-ROUND(SUMIF('Trial Balance'!N:N,F78,'Trial Balance'!H:H),0)</f>
        <v>0</v>
      </c>
      <c r="E78" s="46">
        <f>-ROUND(SUMIF('Trial Balance'!N:N,F78,'Trial Balance'!K:K),0)+G78</f>
        <v>0</v>
      </c>
      <c r="F78" t="str">
        <f t="shared" ref="F78:F86" si="6">"BS"&amp;C78</f>
        <v>BS56</v>
      </c>
      <c r="I78" s="9">
        <f>SUMIF('Trial Balance'!N:N,F78,'Trial Balance'!H:H)</f>
        <v>0</v>
      </c>
      <c r="J78" s="9">
        <f>SUMIF('Trial Balance'!N:N,F78,'Trial Balance'!K:K)</f>
        <v>0</v>
      </c>
      <c r="L78" t="s">
        <v>140</v>
      </c>
    </row>
    <row r="79" spans="1:12" x14ac:dyDescent="0.25">
      <c r="A79" s="45" t="s">
        <v>141</v>
      </c>
      <c r="B79" s="45">
        <v>58</v>
      </c>
      <c r="C79" s="45">
        <v>57</v>
      </c>
      <c r="D79" s="46">
        <f>-ROUND(SUMIF('Trial Balance'!N:N,F79,'Trial Balance'!H:H),0)</f>
        <v>0</v>
      </c>
      <c r="E79" s="46">
        <f>-ROUND(SUMIF('Trial Balance'!N:N,F79,'Trial Balance'!K:K),0)+G79</f>
        <v>0</v>
      </c>
      <c r="F79" t="str">
        <f t="shared" si="6"/>
        <v>BS57</v>
      </c>
      <c r="I79" s="9">
        <f>SUMIF('Trial Balance'!N:N,F79,'Trial Balance'!H:H)</f>
        <v>0</v>
      </c>
      <c r="J79" s="9">
        <f>SUMIF('Trial Balance'!N:N,F79,'Trial Balance'!K:K)</f>
        <v>0</v>
      </c>
      <c r="L79" t="s">
        <v>142</v>
      </c>
    </row>
    <row r="80" spans="1:12" x14ac:dyDescent="0.25">
      <c r="A80" s="45" t="s">
        <v>123</v>
      </c>
      <c r="B80" s="45">
        <v>59</v>
      </c>
      <c r="C80" s="45">
        <v>58</v>
      </c>
      <c r="D80" s="46">
        <f>-ROUND(SUMIF('Trial Balance'!N:N,F80,'Trial Balance'!H:H),0)</f>
        <v>0</v>
      </c>
      <c r="E80" s="46">
        <f>-ROUND(SUMIF('Trial Balance'!N:N,F80,'Trial Balance'!K:K),0)+G80</f>
        <v>0</v>
      </c>
      <c r="F80" t="str">
        <f t="shared" si="6"/>
        <v>BS58</v>
      </c>
      <c r="I80" s="9">
        <f>SUMIF('Trial Balance'!N:N,F80,'Trial Balance'!H:H)</f>
        <v>0</v>
      </c>
      <c r="J80" s="9">
        <f>SUMIF('Trial Balance'!N:N,F80,'Trial Balance'!K:K)</f>
        <v>0</v>
      </c>
      <c r="L80" t="s">
        <v>143</v>
      </c>
    </row>
    <row r="81" spans="1:12" x14ac:dyDescent="0.25">
      <c r="A81" s="45" t="s">
        <v>144</v>
      </c>
      <c r="B81" s="45">
        <v>60</v>
      </c>
      <c r="C81" s="45">
        <v>59</v>
      </c>
      <c r="D81" s="46">
        <f>-ROUND(SUMIF('Trial Balance'!N:N,F81,'Trial Balance'!H:H),0)</f>
        <v>0</v>
      </c>
      <c r="E81" s="46">
        <f>-ROUND(SUMIF('Trial Balance'!N:N,F81,'Trial Balance'!K:K),0)+G81</f>
        <v>0</v>
      </c>
      <c r="F81" t="str">
        <f t="shared" si="6"/>
        <v>BS59</v>
      </c>
      <c r="I81" s="9">
        <f>SUMIF('Trial Balance'!N:N,F81,'Trial Balance'!H:H)</f>
        <v>0</v>
      </c>
      <c r="J81" s="9">
        <f>SUMIF('Trial Balance'!N:N,F81,'Trial Balance'!K:K)</f>
        <v>0</v>
      </c>
      <c r="L81" t="s">
        <v>145</v>
      </c>
    </row>
    <row r="82" spans="1:12" x14ac:dyDescent="0.25">
      <c r="A82" s="45" t="s">
        <v>127</v>
      </c>
      <c r="B82" s="45">
        <v>61</v>
      </c>
      <c r="C82" s="45">
        <v>60</v>
      </c>
      <c r="D82" s="46">
        <f>-ROUND(SUMIF('Trial Balance'!N:N,F82,'Trial Balance'!H:H),0)</f>
        <v>0</v>
      </c>
      <c r="E82" s="46">
        <f>-ROUND(SUMIF('Trial Balance'!N:N,F82,'Trial Balance'!K:K),0)+G82</f>
        <v>0</v>
      </c>
      <c r="F82" t="str">
        <f t="shared" si="6"/>
        <v>BS60</v>
      </c>
      <c r="I82" s="9">
        <f>SUMIF('Trial Balance'!N:N,F82,'Trial Balance'!H:H)</f>
        <v>0</v>
      </c>
      <c r="J82" s="9">
        <f>SUMIF('Trial Balance'!N:N,F82,'Trial Balance'!K:K)</f>
        <v>0</v>
      </c>
      <c r="L82" t="s">
        <v>146</v>
      </c>
    </row>
    <row r="83" spans="1:12" x14ac:dyDescent="0.25">
      <c r="A83" s="45" t="s">
        <v>147</v>
      </c>
      <c r="B83" s="45">
        <v>62</v>
      </c>
      <c r="C83" s="45">
        <v>61</v>
      </c>
      <c r="D83" s="46">
        <f>-ROUND(SUMIF('Trial Balance'!N:N,F83,'Trial Balance'!H:H),0)</f>
        <v>0</v>
      </c>
      <c r="E83" s="46">
        <f>-ROUND(SUMIF('Trial Balance'!N:N,F83,'Trial Balance'!K:K),0)+G83</f>
        <v>0</v>
      </c>
      <c r="F83" t="str">
        <f t="shared" si="6"/>
        <v>BS61</v>
      </c>
      <c r="I83" s="9">
        <f>SUMIF('Trial Balance'!N:N,F83,'Trial Balance'!H:H)</f>
        <v>0</v>
      </c>
      <c r="J83" s="9">
        <f>SUMIF('Trial Balance'!N:N,F83,'Trial Balance'!K:K)</f>
        <v>0</v>
      </c>
      <c r="L83" t="s">
        <v>148</v>
      </c>
    </row>
    <row r="84" spans="1:12" x14ac:dyDescent="0.25">
      <c r="A84" s="45" t="s">
        <v>131</v>
      </c>
      <c r="B84" s="45">
        <v>63</v>
      </c>
      <c r="C84" s="45">
        <v>62</v>
      </c>
      <c r="D84" s="46">
        <f>-ROUND(SUMIF('Trial Balance'!N:N,F84,'Trial Balance'!H:H),0)</f>
        <v>0</v>
      </c>
      <c r="E84" s="46">
        <f>-ROUND(SUMIF('Trial Balance'!N:N,F84,'Trial Balance'!K:K),0)+G84</f>
        <v>0</v>
      </c>
      <c r="F84" t="str">
        <f t="shared" si="6"/>
        <v>BS62</v>
      </c>
      <c r="I84" s="9">
        <f>SUMIF('Trial Balance'!N:N,F84,'Trial Balance'!H:H)</f>
        <v>0</v>
      </c>
      <c r="J84" s="9">
        <f>SUMIF('Trial Balance'!N:N,F84,'Trial Balance'!K:K)</f>
        <v>0</v>
      </c>
      <c r="L84" t="s">
        <v>149</v>
      </c>
    </row>
    <row r="85" spans="1:12" x14ac:dyDescent="0.25">
      <c r="A85" s="45" t="s">
        <v>150</v>
      </c>
      <c r="B85" s="45">
        <v>64</v>
      </c>
      <c r="C85" s="45">
        <v>63</v>
      </c>
      <c r="D85" s="46">
        <f>-ROUND(SUMIF('Trial Balance'!N:N,F85,'Trial Balance'!H:H),0)</f>
        <v>0</v>
      </c>
      <c r="E85" s="46">
        <f>-ROUND(SUMIF('Trial Balance'!N:N,F85,'Trial Balance'!K:K),0)+G85</f>
        <v>0</v>
      </c>
      <c r="F85" t="str">
        <f t="shared" si="6"/>
        <v>BS63</v>
      </c>
      <c r="I85" s="9">
        <f>SUMIF('Trial Balance'!N:N,F85,'Trial Balance'!H:H)</f>
        <v>0</v>
      </c>
      <c r="J85" s="9">
        <f>SUMIF('Trial Balance'!N:N,F85,'Trial Balance'!K:K)</f>
        <v>0</v>
      </c>
      <c r="L85" t="s">
        <v>151</v>
      </c>
    </row>
    <row r="86" spans="1:12" x14ac:dyDescent="0.25">
      <c r="A86" s="47" t="s">
        <v>152</v>
      </c>
      <c r="B86" s="47">
        <v>65</v>
      </c>
      <c r="C86" s="47">
        <v>64</v>
      </c>
      <c r="D86" s="48">
        <f>SUM(D78:D85)</f>
        <v>0</v>
      </c>
      <c r="E86" s="48">
        <f>SUM(E78:E85)</f>
        <v>0</v>
      </c>
      <c r="F86" t="str">
        <f t="shared" si="6"/>
        <v>BS64</v>
      </c>
    </row>
    <row r="87" spans="1:12" x14ac:dyDescent="0.25">
      <c r="A87" s="44" t="s">
        <v>153</v>
      </c>
      <c r="B87" s="45"/>
      <c r="C87" s="45"/>
      <c r="D87" s="46"/>
      <c r="E87" s="46"/>
    </row>
    <row r="88" spans="1:12" x14ac:dyDescent="0.25">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row>
    <row r="89" spans="1:12" x14ac:dyDescent="0.25">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row>
    <row r="90" spans="1:12" x14ac:dyDescent="0.25">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row>
    <row r="91" spans="1:12" x14ac:dyDescent="0.25">
      <c r="A91" s="47" t="s">
        <v>157</v>
      </c>
      <c r="B91" s="47">
        <v>69</v>
      </c>
      <c r="C91" s="47">
        <v>68</v>
      </c>
      <c r="D91" s="48">
        <f>SUM(D88:D90)</f>
        <v>0</v>
      </c>
      <c r="E91" s="48">
        <f>SUM(E88:E90)</f>
        <v>0</v>
      </c>
      <c r="F91" t="str">
        <f>"BS"&amp;C91</f>
        <v>BS68</v>
      </c>
      <c r="L91" t="s">
        <v>158</v>
      </c>
    </row>
    <row r="92" spans="1:12" x14ac:dyDescent="0.25">
      <c r="A92" s="44" t="s">
        <v>159</v>
      </c>
      <c r="B92" s="45"/>
      <c r="C92" s="45"/>
      <c r="D92" s="46"/>
      <c r="E92" s="46"/>
    </row>
    <row r="93" spans="1:12" x14ac:dyDescent="0.25">
      <c r="A93" s="47" t="s">
        <v>160</v>
      </c>
      <c r="B93" s="47">
        <v>70</v>
      </c>
      <c r="C93" s="47">
        <v>69</v>
      </c>
      <c r="D93" s="48">
        <f>D94+D95</f>
        <v>0</v>
      </c>
      <c r="E93" s="48">
        <f>E94+E95</f>
        <v>0</v>
      </c>
      <c r="F93" t="str">
        <f t="shared" ref="F93:F103" si="7">"BS"&amp;C93</f>
        <v>BS69</v>
      </c>
    </row>
    <row r="94" spans="1:12" x14ac:dyDescent="0.25">
      <c r="A94" s="45" t="s">
        <v>161</v>
      </c>
      <c r="B94" s="45">
        <v>71</v>
      </c>
      <c r="C94" s="45">
        <v>70</v>
      </c>
      <c r="D94" s="46">
        <f>-ROUND(SUMIF('Trial Balance'!N:N,F94,'Trial Balance'!H:H),0)</f>
        <v>0</v>
      </c>
      <c r="E94" s="46">
        <f>-ROUND(SUMIF('Trial Balance'!N:N,F94,'Trial Balance'!K:K),0)+G94</f>
        <v>0</v>
      </c>
      <c r="F94" t="str">
        <f t="shared" si="7"/>
        <v>BS70</v>
      </c>
      <c r="I94" s="9">
        <f>SUMIF('Trial Balance'!N:N,F94,'Trial Balance'!H:H)</f>
        <v>0</v>
      </c>
      <c r="J94" s="9">
        <f>SUMIF('Trial Balance'!N:N,F94,'Trial Balance'!K:K)</f>
        <v>0</v>
      </c>
    </row>
    <row r="95" spans="1:12" x14ac:dyDescent="0.25">
      <c r="A95" s="45" t="s">
        <v>162</v>
      </c>
      <c r="B95" s="45">
        <v>72</v>
      </c>
      <c r="C95" s="45">
        <v>71</v>
      </c>
      <c r="D95" s="46">
        <f>-ROUND(SUMIF('Trial Balance'!N:N,F95,'Trial Balance'!H:H),0)</f>
        <v>0</v>
      </c>
      <c r="E95" s="46">
        <f>-ROUND(SUMIF('Trial Balance'!N:N,F95,'Trial Balance'!K:K),0)+G95</f>
        <v>0</v>
      </c>
      <c r="F95" t="str">
        <f t="shared" si="7"/>
        <v>BS71</v>
      </c>
      <c r="I95" s="9">
        <f>SUMIF('Trial Balance'!N:N,F95,'Trial Balance'!H:H)</f>
        <v>0</v>
      </c>
      <c r="J95" s="9">
        <f>SUMIF('Trial Balance'!N:N,F95,'Trial Balance'!K:K)</f>
        <v>0</v>
      </c>
    </row>
    <row r="96" spans="1:12" x14ac:dyDescent="0.25">
      <c r="A96" s="47" t="s">
        <v>163</v>
      </c>
      <c r="B96" s="47">
        <v>73</v>
      </c>
      <c r="C96" s="47">
        <v>72</v>
      </c>
      <c r="D96" s="48">
        <f>D97+D98</f>
        <v>0</v>
      </c>
      <c r="E96" s="48">
        <f>E97+E98</f>
        <v>0</v>
      </c>
      <c r="F96" t="str">
        <f t="shared" si="7"/>
        <v>BS72</v>
      </c>
    </row>
    <row r="97" spans="1:12" x14ac:dyDescent="0.25">
      <c r="A97" s="45" t="s">
        <v>164</v>
      </c>
      <c r="B97" s="45">
        <v>74</v>
      </c>
      <c r="C97" s="45">
        <v>73</v>
      </c>
      <c r="D97" s="46">
        <f>-ROUND(SUMIF('Trial Balance'!N:N,F97,'Trial Balance'!H:H),0)</f>
        <v>0</v>
      </c>
      <c r="E97" s="46">
        <f>-ROUND(SUMIF('Trial Balance'!N:N,F97,'Trial Balance'!K:K),0)+G97</f>
        <v>0</v>
      </c>
      <c r="F97" t="str">
        <f t="shared" si="7"/>
        <v>BS73</v>
      </c>
      <c r="I97" s="9">
        <f>SUMIF('Trial Balance'!N:N,F97,'Trial Balance'!H:H)</f>
        <v>0</v>
      </c>
      <c r="J97" s="9">
        <f>SUMIF('Trial Balance'!N:N,F97,'Trial Balance'!K:K)</f>
        <v>0</v>
      </c>
    </row>
    <row r="98" spans="1:12" x14ac:dyDescent="0.25">
      <c r="A98" s="45" t="s">
        <v>165</v>
      </c>
      <c r="B98" s="45">
        <v>75</v>
      </c>
      <c r="C98" s="45">
        <v>74</v>
      </c>
      <c r="D98" s="46">
        <f>-ROUND(SUMIF('Trial Balance'!N:N,F98,'Trial Balance'!H:H),0)</f>
        <v>0</v>
      </c>
      <c r="E98" s="46">
        <f>-ROUND(SUMIF('Trial Balance'!N:N,F98,'Trial Balance'!K:K),0)+G98</f>
        <v>0</v>
      </c>
      <c r="F98" t="str">
        <f t="shared" si="7"/>
        <v>BS74</v>
      </c>
      <c r="I98" s="9">
        <f>SUMIF('Trial Balance'!N:N,F98,'Trial Balance'!H:H)</f>
        <v>0</v>
      </c>
      <c r="J98" s="9">
        <f>SUMIF('Trial Balance'!N:N,F98,'Trial Balance'!K:K)</f>
        <v>0</v>
      </c>
    </row>
    <row r="99" spans="1:12" x14ac:dyDescent="0.25">
      <c r="A99" s="47" t="s">
        <v>166</v>
      </c>
      <c r="B99" s="47">
        <v>76</v>
      </c>
      <c r="C99" s="47">
        <v>75</v>
      </c>
      <c r="D99" s="48">
        <f>D100+D101</f>
        <v>0</v>
      </c>
      <c r="E99" s="48">
        <f>E100+E101</f>
        <v>0</v>
      </c>
      <c r="F99" t="str">
        <f t="shared" si="7"/>
        <v>BS75</v>
      </c>
    </row>
    <row r="100" spans="1:12" x14ac:dyDescent="0.25">
      <c r="A100" s="45" t="s">
        <v>167</v>
      </c>
      <c r="B100" s="45">
        <v>77</v>
      </c>
      <c r="C100" s="45">
        <v>76</v>
      </c>
      <c r="D100" s="46">
        <f>-ROUND(SUMIF('Trial Balance'!N:N,F100,'Trial Balance'!H:H),0)</f>
        <v>0</v>
      </c>
      <c r="E100" s="46">
        <f>-ROUND(SUMIF('Trial Balance'!N:N,F100,'Trial Balance'!K:K),0)+G100</f>
        <v>0</v>
      </c>
      <c r="F100" t="str">
        <f t="shared" si="7"/>
        <v>BS76</v>
      </c>
      <c r="I100" s="9">
        <f>SUMIF('Trial Balance'!N:N,F100,'Trial Balance'!H:H)</f>
        <v>0</v>
      </c>
      <c r="J100" s="9">
        <f>SUMIF('Trial Balance'!N:N,F100,'Trial Balance'!K:K)</f>
        <v>0</v>
      </c>
    </row>
    <row r="101" spans="1:12" x14ac:dyDescent="0.25">
      <c r="A101" s="45" t="s">
        <v>168</v>
      </c>
      <c r="B101" s="45">
        <v>78</v>
      </c>
      <c r="C101" s="45">
        <v>77</v>
      </c>
      <c r="D101" s="46">
        <f>-ROUND(SUMIF('Trial Balance'!N:N,F101,'Trial Balance'!H:H),0)</f>
        <v>0</v>
      </c>
      <c r="E101" s="46">
        <f>-ROUND(SUMIF('Trial Balance'!N:N,F101,'Trial Balance'!K:K),0)+G101</f>
        <v>0</v>
      </c>
      <c r="F101" t="str">
        <f t="shared" si="7"/>
        <v>BS77</v>
      </c>
      <c r="I101" s="9">
        <f>SUMIF('Trial Balance'!N:N,F101,'Trial Balance'!H:H)</f>
        <v>0</v>
      </c>
      <c r="J101" s="9">
        <f>SUMIF('Trial Balance'!N:N,F101,'Trial Balance'!K:K)</f>
        <v>0</v>
      </c>
    </row>
    <row r="102" spans="1:12" x14ac:dyDescent="0.25">
      <c r="A102" s="45" t="s">
        <v>169</v>
      </c>
      <c r="B102" s="45">
        <v>79</v>
      </c>
      <c r="C102" s="45">
        <v>78</v>
      </c>
      <c r="D102" s="46">
        <f>-ROUND(SUMIF('Trial Balance'!N:N,F102,'Trial Balance'!H:H),0)</f>
        <v>0</v>
      </c>
      <c r="E102" s="46">
        <f>-ROUND(SUMIF('Trial Balance'!N:N,F102,'Trial Balance'!K:K),0)+G102</f>
        <v>0</v>
      </c>
      <c r="F102" t="str">
        <f t="shared" si="7"/>
        <v>BS78</v>
      </c>
      <c r="I102" s="9">
        <f>SUMIF('Trial Balance'!N:N,F102,'Trial Balance'!H:H)</f>
        <v>0</v>
      </c>
      <c r="J102" s="9">
        <f>SUMIF('Trial Balance'!N:N,F102,'Trial Balance'!K:K)</f>
        <v>0</v>
      </c>
    </row>
    <row r="103" spans="1:12" x14ac:dyDescent="0.25">
      <c r="A103" s="47" t="s">
        <v>170</v>
      </c>
      <c r="B103" s="47">
        <v>80</v>
      </c>
      <c r="C103" s="47">
        <v>79</v>
      </c>
      <c r="D103" s="48">
        <f>D93+D96+D99+D102</f>
        <v>0</v>
      </c>
      <c r="E103" s="48">
        <f>E93+E96+E99+E102</f>
        <v>0</v>
      </c>
      <c r="F103" t="str">
        <f t="shared" si="7"/>
        <v>BS79</v>
      </c>
      <c r="L103" t="s">
        <v>171</v>
      </c>
    </row>
    <row r="104" spans="1:12" x14ac:dyDescent="0.25">
      <c r="A104" s="44" t="s">
        <v>172</v>
      </c>
      <c r="B104" s="45"/>
      <c r="C104" s="45"/>
      <c r="D104" s="46"/>
      <c r="E104" s="46"/>
    </row>
    <row r="105" spans="1:12" x14ac:dyDescent="0.25">
      <c r="A105" s="44" t="s">
        <v>173</v>
      </c>
      <c r="B105" s="45"/>
      <c r="C105" s="45"/>
      <c r="D105" s="46"/>
      <c r="E105" s="46"/>
    </row>
    <row r="106" spans="1:12" x14ac:dyDescent="0.25">
      <c r="A106" s="45" t="s">
        <v>174</v>
      </c>
      <c r="B106" s="45">
        <v>81</v>
      </c>
      <c r="C106" s="45">
        <v>80</v>
      </c>
      <c r="D106" s="46">
        <f>-ROUND(SUMIF('Trial Balance'!N:N,F106,'Trial Balance'!H:H),0)</f>
        <v>0</v>
      </c>
      <c r="E106" s="46">
        <f>-ROUND(SUMIF('Trial Balance'!N:N,F106,'Trial Balance'!K:K),0)+G106</f>
        <v>0</v>
      </c>
      <c r="F106" t="str">
        <f t="shared" ref="F106:F113" si="8">"BS"&amp;C106</f>
        <v>BS80</v>
      </c>
      <c r="I106" s="9">
        <f>SUMIF('Trial Balance'!N:N,F106,'Trial Balance'!H:H)</f>
        <v>0</v>
      </c>
      <c r="J106" s="9">
        <f>SUMIF('Trial Balance'!N:N,F106,'Trial Balance'!K:K)</f>
        <v>0</v>
      </c>
    </row>
    <row r="107" spans="1:12" x14ac:dyDescent="0.25">
      <c r="A107" s="45" t="s">
        <v>175</v>
      </c>
      <c r="B107" s="45">
        <v>82</v>
      </c>
      <c r="C107" s="45">
        <v>81</v>
      </c>
      <c r="D107" s="46">
        <f>-ROUND(SUMIF('Trial Balance'!N:N,F107,'Trial Balance'!H:H),0)</f>
        <v>0</v>
      </c>
      <c r="E107" s="46">
        <f>-ROUND(SUMIF('Trial Balance'!N:N,F107,'Trial Balance'!K:K),0)+G107</f>
        <v>0</v>
      </c>
      <c r="F107" t="str">
        <f t="shared" si="8"/>
        <v>BS81</v>
      </c>
      <c r="I107" s="9">
        <f>SUMIF('Trial Balance'!N:N,F107,'Trial Balance'!H:H)</f>
        <v>0</v>
      </c>
      <c r="J107" s="9">
        <f>SUMIF('Trial Balance'!N:N,F107,'Trial Balance'!K:K)</f>
        <v>0</v>
      </c>
    </row>
    <row r="108" spans="1:12" x14ac:dyDescent="0.25">
      <c r="A108" s="45" t="s">
        <v>176</v>
      </c>
      <c r="B108" s="45">
        <v>83</v>
      </c>
      <c r="C108" s="45">
        <v>82</v>
      </c>
      <c r="D108" s="46">
        <f>-ROUND(SUMIF('Trial Balance'!N:N,F108,'Trial Balance'!H:H),0)</f>
        <v>0</v>
      </c>
      <c r="E108" s="46">
        <f>-ROUND(SUMIF('Trial Balance'!N:N,F108,'Trial Balance'!K:K),0)+G108</f>
        <v>0</v>
      </c>
      <c r="F108" t="str">
        <f t="shared" si="8"/>
        <v>BS82</v>
      </c>
      <c r="I108" s="9">
        <f>SUMIF('Trial Balance'!N:N,F108,'Trial Balance'!H:H)</f>
        <v>0</v>
      </c>
      <c r="J108" s="9">
        <f>SUMIF('Trial Balance'!N:N,F108,'Trial Balance'!K:K)</f>
        <v>0</v>
      </c>
    </row>
    <row r="109" spans="1:12" x14ac:dyDescent="0.25">
      <c r="A109" s="45" t="s">
        <v>177</v>
      </c>
      <c r="B109" s="45">
        <v>84</v>
      </c>
      <c r="C109" s="45">
        <v>83</v>
      </c>
      <c r="D109" s="46">
        <f>-ROUND(SUMIF('Trial Balance'!N:N,F109,'Trial Balance'!H:H),0)</f>
        <v>0</v>
      </c>
      <c r="E109" s="46">
        <f>-ROUND(SUMIF('Trial Balance'!N:N,F109,'Trial Balance'!K:K),0)+G109</f>
        <v>0</v>
      </c>
      <c r="F109" t="str">
        <f t="shared" si="8"/>
        <v>BS83</v>
      </c>
      <c r="I109" s="9">
        <f>SUMIF('Trial Balance'!N:N,F109,'Trial Balance'!H:H)</f>
        <v>0</v>
      </c>
      <c r="J109" s="9">
        <f>SUMIF('Trial Balance'!N:N,F109,'Trial Balance'!K:K)</f>
        <v>0</v>
      </c>
    </row>
    <row r="110" spans="1:12" x14ac:dyDescent="0.25">
      <c r="A110" s="45" t="s">
        <v>178</v>
      </c>
      <c r="B110" s="45">
        <v>85</v>
      </c>
      <c r="C110" s="45">
        <v>84</v>
      </c>
      <c r="D110" s="46">
        <f>-ROUND(SUMIF('Trial Balance'!N:N,F110,'Trial Balance'!H:H),0)</f>
        <v>0</v>
      </c>
      <c r="E110" s="46">
        <f>-ROUND(SUMIF('Trial Balance'!N:N,F110,'Trial Balance'!K:K),0)+G110</f>
        <v>0</v>
      </c>
      <c r="F110" t="str">
        <f t="shared" si="8"/>
        <v>BS84</v>
      </c>
      <c r="I110" s="9">
        <f>SUMIF('Trial Balance'!N:N,F110,'Trial Balance'!H:H)</f>
        <v>0</v>
      </c>
      <c r="J110" s="9">
        <f>SUMIF('Trial Balance'!N:N,F110,'Trial Balance'!K:K)</f>
        <v>0</v>
      </c>
    </row>
    <row r="111" spans="1:12" x14ac:dyDescent="0.25">
      <c r="A111" s="47" t="s">
        <v>179</v>
      </c>
      <c r="B111" s="47">
        <v>86</v>
      </c>
      <c r="C111" s="47">
        <v>85</v>
      </c>
      <c r="D111" s="48">
        <f>SUM(D106:D110)</f>
        <v>0</v>
      </c>
      <c r="E111" s="48">
        <f>SUM(E106:E110)</f>
        <v>0</v>
      </c>
      <c r="F111" t="str">
        <f t="shared" si="8"/>
        <v>BS85</v>
      </c>
      <c r="L111" t="s">
        <v>173</v>
      </c>
    </row>
    <row r="112" spans="1:12" x14ac:dyDescent="0.25">
      <c r="A112" s="44" t="s">
        <v>180</v>
      </c>
      <c r="B112" s="45">
        <v>87</v>
      </c>
      <c r="C112" s="45">
        <v>86</v>
      </c>
      <c r="D112" s="46">
        <f>-ROUND(SUMIF('Trial Balance'!N:N,F112,'Trial Balance'!H:H),0)</f>
        <v>0</v>
      </c>
      <c r="E112" s="46">
        <f>-ROUND(SUMIF('Trial Balance'!N:N,F112,'Trial Balance'!K:K),0)+G112</f>
        <v>0</v>
      </c>
      <c r="F112" t="str">
        <f t="shared" si="8"/>
        <v>BS86</v>
      </c>
      <c r="I112" s="9">
        <f>SUMIF('Trial Balance'!N:N,F112,'Trial Balance'!H:H)</f>
        <v>0</v>
      </c>
      <c r="J112" s="9">
        <f>SUMIF('Trial Balance'!N:N,F112,'Trial Balance'!K:K)</f>
        <v>0</v>
      </c>
      <c r="L112" t="s">
        <v>181</v>
      </c>
    </row>
    <row r="113" spans="1:12" x14ac:dyDescent="0.25">
      <c r="A113" s="44" t="s">
        <v>182</v>
      </c>
      <c r="B113" s="45">
        <v>88</v>
      </c>
      <c r="C113" s="45">
        <v>87</v>
      </c>
      <c r="D113" s="46">
        <f>-ROUND(SUMIF('Trial Balance'!N:N,F113,'Trial Balance'!H:H),0)</f>
        <v>0</v>
      </c>
      <c r="E113" s="46">
        <f>-ROUND(SUMIF('Trial Balance'!N:N,F113,'Trial Balance'!K:K),0)+G113</f>
        <v>0</v>
      </c>
      <c r="F113" t="str">
        <f t="shared" si="8"/>
        <v>BS87</v>
      </c>
      <c r="I113" s="9">
        <f>SUMIF('Trial Balance'!N:N,F113,'Trial Balance'!H:H)</f>
        <v>0</v>
      </c>
      <c r="J113" s="9">
        <f>SUMIF('Trial Balance'!N:N,F113,'Trial Balance'!K:K)</f>
        <v>0</v>
      </c>
      <c r="L113" t="s">
        <v>183</v>
      </c>
    </row>
    <row r="114" spans="1:12" x14ac:dyDescent="0.25">
      <c r="A114" s="44" t="s">
        <v>184</v>
      </c>
      <c r="B114" s="45"/>
      <c r="C114" s="45"/>
      <c r="D114" s="46">
        <f>-ROUND(SUMIF('Trial Balance'!N:N,F114,'Trial Balance'!H:H),0)</f>
        <v>0</v>
      </c>
      <c r="E114" s="46"/>
    </row>
    <row r="115" spans="1:12" x14ac:dyDescent="0.25">
      <c r="A115" s="45" t="s">
        <v>185</v>
      </c>
      <c r="B115" s="45">
        <v>89</v>
      </c>
      <c r="C115" s="45">
        <v>88</v>
      </c>
      <c r="D115" s="46">
        <f>-ROUND(SUMIF('Trial Balance'!N:N,F115,'Trial Balance'!H:H),0)</f>
        <v>0</v>
      </c>
      <c r="E115" s="46">
        <f>-ROUND(SUMIF('Trial Balance'!N:N,F115,'Trial Balance'!K:K),0)+G115</f>
        <v>0</v>
      </c>
      <c r="F115" t="str">
        <f t="shared" ref="F115:F121" si="9">"BS"&amp;C115</f>
        <v>BS88</v>
      </c>
      <c r="I115" s="9">
        <f>SUMIF('Trial Balance'!N:N,F115,'Trial Balance'!H:H)</f>
        <v>0</v>
      </c>
      <c r="J115" s="9">
        <f>SUMIF('Trial Balance'!N:N,F115,'Trial Balance'!K:K)</f>
        <v>0</v>
      </c>
    </row>
    <row r="116" spans="1:12" x14ac:dyDescent="0.25">
      <c r="A116" s="45" t="s">
        <v>186</v>
      </c>
      <c r="B116" s="45">
        <v>90</v>
      </c>
      <c r="C116" s="45">
        <v>89</v>
      </c>
      <c r="D116" s="46">
        <f>-ROUND(SUMIF('Trial Balance'!N:N,F116,'Trial Balance'!H:H),0)</f>
        <v>0</v>
      </c>
      <c r="E116" s="46">
        <f>-ROUND(SUMIF('Trial Balance'!N:N,F116,'Trial Balance'!K:K),0)+G116</f>
        <v>0</v>
      </c>
      <c r="F116" t="str">
        <f t="shared" si="9"/>
        <v>BS89</v>
      </c>
      <c r="I116" s="9">
        <f>SUMIF('Trial Balance'!N:N,F116,'Trial Balance'!H:H)</f>
        <v>0</v>
      </c>
      <c r="J116" s="9">
        <f>SUMIF('Trial Balance'!N:N,F116,'Trial Balance'!K:K)</f>
        <v>0</v>
      </c>
    </row>
    <row r="117" spans="1:12" x14ac:dyDescent="0.25">
      <c r="A117" s="45" t="s">
        <v>187</v>
      </c>
      <c r="B117" s="45">
        <v>91</v>
      </c>
      <c r="C117" s="45">
        <v>90</v>
      </c>
      <c r="D117" s="46">
        <f>-ROUND(SUMIF('Trial Balance'!N:N,F117,'Trial Balance'!H:H),0)</f>
        <v>0</v>
      </c>
      <c r="E117" s="46">
        <f>-ROUND(SUMIF('Trial Balance'!N:N,F117,'Trial Balance'!K:K),0)+G117</f>
        <v>0</v>
      </c>
      <c r="F117" t="str">
        <f t="shared" si="9"/>
        <v>BS90</v>
      </c>
      <c r="I117" s="9">
        <f>SUMIF('Trial Balance'!N:N,F117,'Trial Balance'!H:H)</f>
        <v>0</v>
      </c>
      <c r="J117" s="9">
        <f>SUMIF('Trial Balance'!N:N,F117,'Trial Balance'!K:K)</f>
        <v>0</v>
      </c>
    </row>
    <row r="118" spans="1:12" x14ac:dyDescent="0.25">
      <c r="A118" s="47" t="s">
        <v>188</v>
      </c>
      <c r="B118" s="47">
        <v>92</v>
      </c>
      <c r="C118" s="47">
        <v>91</v>
      </c>
      <c r="D118" s="48">
        <f>SUM(D115:D117)</f>
        <v>0</v>
      </c>
      <c r="E118" s="48">
        <f>SUM(E115:E117)</f>
        <v>0</v>
      </c>
      <c r="F118" t="str">
        <f t="shared" si="9"/>
        <v>BS91</v>
      </c>
      <c r="L118" t="s">
        <v>184</v>
      </c>
    </row>
    <row r="119" spans="1:12" x14ac:dyDescent="0.25">
      <c r="A119" s="45" t="s">
        <v>189</v>
      </c>
      <c r="B119" s="45">
        <v>93</v>
      </c>
      <c r="C119" s="45">
        <v>92</v>
      </c>
      <c r="D119" s="46">
        <f>-ROUND(SUMIF('Trial Balance'!N:N,F119,'Trial Balance'!H:H),0)</f>
        <v>0</v>
      </c>
      <c r="E119" s="46">
        <f>-ROUND(SUMIF('Trial Balance'!N:N,F119,'Trial Balance'!K:K),0)+G119</f>
        <v>0</v>
      </c>
      <c r="F119" t="str">
        <f t="shared" si="9"/>
        <v>BS92</v>
      </c>
      <c r="I119" s="9">
        <f>SUMIF('Trial Balance'!N:N,F119,'Trial Balance'!H:H)</f>
        <v>0</v>
      </c>
      <c r="J119" s="9">
        <f>SUMIF('Trial Balance'!N:N,F119,'Trial Balance'!K:K)</f>
        <v>0</v>
      </c>
    </row>
    <row r="120" spans="1:12" x14ac:dyDescent="0.25">
      <c r="A120" s="45" t="s">
        <v>190</v>
      </c>
      <c r="B120" s="45">
        <v>94</v>
      </c>
      <c r="C120" s="45">
        <v>93</v>
      </c>
      <c r="D120" s="46">
        <f>-ROUND(SUMIF('Trial Balance'!N:N,F120,'Trial Balance'!H:H),0)</f>
        <v>0</v>
      </c>
      <c r="E120" s="46">
        <f>-ROUND(SUMIF('Trial Balance'!N:N,F120,'Trial Balance'!K:K),0)+G120</f>
        <v>0</v>
      </c>
      <c r="F120" t="str">
        <f t="shared" si="9"/>
        <v>BS93</v>
      </c>
      <c r="I120" s="9">
        <f>SUMIF('Trial Balance'!N:N,F120,'Trial Balance'!H:H)</f>
        <v>0</v>
      </c>
      <c r="J120" s="9">
        <f>SUMIF('Trial Balance'!N:N,F120,'Trial Balance'!K:K)</f>
        <v>0</v>
      </c>
    </row>
    <row r="121" spans="1:12" x14ac:dyDescent="0.25">
      <c r="A121" s="45" t="s">
        <v>191</v>
      </c>
      <c r="B121" s="45">
        <v>95</v>
      </c>
      <c r="C121" s="45">
        <v>94</v>
      </c>
      <c r="D121" s="46">
        <f>-ROUND(SUMIF('Trial Balance'!N:N,F121,'Trial Balance'!H:H),0)</f>
        <v>0</v>
      </c>
      <c r="E121" s="46">
        <f>-ROUND(SUMIF('Trial Balance'!N:N,F121,'Trial Balance'!K:K),0)+G121</f>
        <v>0</v>
      </c>
      <c r="F121" t="str">
        <f t="shared" si="9"/>
        <v>BS94</v>
      </c>
      <c r="I121" s="9">
        <f>SUMIF('Trial Balance'!N:N,F121,'Trial Balance'!H:H)</f>
        <v>0</v>
      </c>
      <c r="J121" s="9">
        <f>SUMIF('Trial Balance'!N:N,F121,'Trial Balance'!K:K)</f>
        <v>0</v>
      </c>
    </row>
    <row r="122" spans="1:12" x14ac:dyDescent="0.25">
      <c r="A122" s="44" t="s">
        <v>192</v>
      </c>
      <c r="B122" s="45"/>
      <c r="C122" s="45"/>
      <c r="D122" s="46"/>
      <c r="E122" s="46"/>
    </row>
    <row r="123" spans="1:12" x14ac:dyDescent="0.25">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row>
    <row r="124" spans="1:12" x14ac:dyDescent="0.25">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row>
    <row r="125" spans="1:12" x14ac:dyDescent="0.25">
      <c r="A125" s="44" t="s">
        <v>196</v>
      </c>
      <c r="B125" s="45"/>
      <c r="C125" s="45"/>
      <c r="D125" s="46"/>
      <c r="E125" s="46"/>
    </row>
    <row r="126" spans="1:12" x14ac:dyDescent="0.25">
      <c r="A126" s="45" t="s">
        <v>197</v>
      </c>
      <c r="B126" s="45">
        <v>98</v>
      </c>
      <c r="C126" s="45">
        <v>97</v>
      </c>
      <c r="D126" s="46">
        <f>ABS(ROUND(SUMIF('Trial Balance'!$S$3:$S$4,F126,'Trial Balance'!$R$3:$R$4),0))</f>
        <v>0</v>
      </c>
      <c r="E126" s="46">
        <f>ABS(ROUND(SUMIF('Trial Balance'!$Q$3:$Q$4,F126,'Trial Balance'!$P$3:$P$4),0))+G126</f>
        <v>0</v>
      </c>
      <c r="F126" t="str">
        <f t="shared" ref="F126:F132" si="10">"BS"&amp;C126</f>
        <v>BS97</v>
      </c>
      <c r="I126" s="9">
        <f>IF(SUMIF('Trial Balance'!D:D,"121",'Trial Balance'!H:H)&lt;0,SUMIF('Trial Balance'!D:D,"121",'Trial Balance'!H:H),0)</f>
        <v>0</v>
      </c>
      <c r="J126" s="9">
        <f>IF(SUMIF('Trial Balance'!D:D,"121",'Trial Balance'!K:K)&lt;0,SUMIF('Trial Balance'!D:D,"121",'Trial Balance'!K:K),0)</f>
        <v>0</v>
      </c>
      <c r="L126" t="s">
        <v>198</v>
      </c>
    </row>
    <row r="127" spans="1:12" x14ac:dyDescent="0.25">
      <c r="A127" s="45" t="s">
        <v>199</v>
      </c>
      <c r="B127" s="45">
        <v>99</v>
      </c>
      <c r="C127" s="45">
        <v>98</v>
      </c>
      <c r="D127" s="46">
        <f>ABS(ROUND(SUMIF('Trial Balance'!$S$3:$S$4,F127,'Trial Balance'!$R$3:$R$4),0))</f>
        <v>0</v>
      </c>
      <c r="E127" s="46">
        <f>ABS(ROUND(SUMIF('Trial Balance'!$Q$3:$Q$4,F127,'Trial Balance'!$P$3:$P$4),0))+G127</f>
        <v>0</v>
      </c>
      <c r="F127" t="str">
        <f t="shared" si="10"/>
        <v>BS98</v>
      </c>
      <c r="I127" s="9">
        <f>IF(SUMIF('Trial Balance'!D:D,"121",'Trial Balance'!H:H)&gt;=0,SUMIF('Trial Balance'!D:D,"121",'Trial Balance'!H:H),0)</f>
        <v>0</v>
      </c>
      <c r="J127" s="9">
        <f>IF(SUMIF('Trial Balance'!D:D,"121",'Trial Balance'!K:K)&gt;=0,SUMIF('Trial Balance'!D:D,"121",'Trial Balance'!K:K),0)</f>
        <v>0</v>
      </c>
    </row>
    <row r="128" spans="1:12" x14ac:dyDescent="0.25">
      <c r="A128" s="45" t="s">
        <v>200</v>
      </c>
      <c r="B128" s="45">
        <v>100</v>
      </c>
      <c r="C128" s="45">
        <v>99</v>
      </c>
      <c r="D128" s="46">
        <f>ABS(ROUND(SUMIF('Trial Balance'!N:N,F128,'Trial Balance'!H:H),0))</f>
        <v>0</v>
      </c>
      <c r="E128" s="46">
        <f>ABS(ROUND(SUMIF('Trial Balance'!N:N,F128,'Trial Balance'!K:K),0))+G128</f>
        <v>0</v>
      </c>
      <c r="F128" t="str">
        <f t="shared" si="10"/>
        <v>BS99</v>
      </c>
      <c r="I128" s="9">
        <f>SUMIF('Trial Balance'!N:N,F128,'Trial Balance'!H:H)</f>
        <v>0</v>
      </c>
      <c r="J128" s="9">
        <f>SUMIF('Trial Balance'!N:N,F128,'Trial Balance'!K:K)</f>
        <v>0</v>
      </c>
      <c r="L128" t="s">
        <v>39</v>
      </c>
    </row>
    <row r="129" spans="1:10" x14ac:dyDescent="0.25">
      <c r="A129" s="47" t="s">
        <v>201</v>
      </c>
      <c r="B129" s="47">
        <v>101</v>
      </c>
      <c r="C129" s="47">
        <v>100</v>
      </c>
      <c r="D129" s="48">
        <f>D111+D112+D113+D118-D119+D120-D121+D123-D124+D126-D127-D128</f>
        <v>0</v>
      </c>
      <c r="E129" s="48">
        <f>E111+E112+E113+E118-E119+E120-E121+E123-E124+E126-E127-E128</f>
        <v>0</v>
      </c>
      <c r="F129" t="str">
        <f t="shared" si="10"/>
        <v>BS100</v>
      </c>
    </row>
    <row r="130" spans="1:10" x14ac:dyDescent="0.25">
      <c r="A130" s="45" t="s">
        <v>202</v>
      </c>
      <c r="B130" s="45">
        <v>102</v>
      </c>
      <c r="C130" s="45">
        <v>101</v>
      </c>
      <c r="D130" s="46">
        <f>ROUND(SUMIF('Trial Balance'!N:N,F130,'Trial Balance'!H:H),0)</f>
        <v>0</v>
      </c>
      <c r="E130" s="46">
        <f>ABS(ROUND(SUMIF('Trial Balance'!N:N,F130,'Trial Balance'!K:K),0))+G130</f>
        <v>0</v>
      </c>
      <c r="F130" t="str">
        <f t="shared" si="10"/>
        <v>BS101</v>
      </c>
      <c r="I130" s="9">
        <f>SUMIF('Trial Balance'!N:N,F130,'Trial Balance'!H:H)</f>
        <v>0</v>
      </c>
      <c r="J130" s="9">
        <f>SUMIF('Trial Balance'!N:N,F130,'Trial Balance'!K:K)</f>
        <v>0</v>
      </c>
    </row>
    <row r="131" spans="1:10" x14ac:dyDescent="0.25">
      <c r="A131" s="45" t="s">
        <v>203</v>
      </c>
      <c r="B131" s="45">
        <v>103</v>
      </c>
      <c r="C131" s="45">
        <v>102</v>
      </c>
      <c r="D131" s="46">
        <f>ROUND(SUMIF('Trial Balance'!N:N,F131,'Trial Balance'!H:H),0)</f>
        <v>0</v>
      </c>
      <c r="E131" s="46">
        <f>ABS(ROUND(SUMIF('Trial Balance'!N:N,F131,'Trial Balance'!K:K),0))+G131</f>
        <v>0</v>
      </c>
      <c r="F131" t="str">
        <f t="shared" si="10"/>
        <v>BS102</v>
      </c>
      <c r="I131" s="9">
        <f>SUMIF('Trial Balance'!N:N,F131,'Trial Balance'!H:H)</f>
        <v>0</v>
      </c>
      <c r="J131" s="9">
        <f>SUMIF('Trial Balance'!N:N,F131,'Trial Balance'!K:K)</f>
        <v>0</v>
      </c>
    </row>
    <row r="132" spans="1:10" x14ac:dyDescent="0.25">
      <c r="A132" s="47" t="s">
        <v>204</v>
      </c>
      <c r="B132" s="47">
        <v>104</v>
      </c>
      <c r="C132" s="47">
        <v>103</v>
      </c>
      <c r="D132" s="48">
        <f>D129+D130</f>
        <v>0</v>
      </c>
      <c r="E132" s="48">
        <f>E129+E130</f>
        <v>0</v>
      </c>
      <c r="F132" t="str">
        <f t="shared" si="10"/>
        <v>BS103</v>
      </c>
    </row>
    <row r="133" spans="1:10" ht="12.45" customHeight="1" thickBot="1" x14ac:dyDescent="0.3">
      <c r="D133" s="9"/>
      <c r="E133" s="9"/>
    </row>
    <row r="134" spans="1:10" x14ac:dyDescent="0.25">
      <c r="A134" s="50" t="s">
        <v>205</v>
      </c>
      <c r="B134" s="51"/>
      <c r="C134" s="51"/>
      <c r="D134" s="52">
        <f>D40+D61+D62</f>
        <v>0</v>
      </c>
      <c r="E134" s="53">
        <f>E40+E61+E62</f>
        <v>0</v>
      </c>
    </row>
    <row r="135" spans="1:10" ht="12.45" customHeight="1" thickBot="1" x14ac:dyDescent="0.3">
      <c r="A135" s="54" t="s">
        <v>206</v>
      </c>
      <c r="B135" s="16"/>
      <c r="C135" s="16"/>
      <c r="D135" s="55">
        <f>D74+D86+D91+D103+D132</f>
        <v>0</v>
      </c>
      <c r="E135" s="56">
        <f>E74+E86+E91+E103+E132</f>
        <v>0</v>
      </c>
    </row>
    <row r="136" spans="1:10" ht="13.05" customHeight="1" thickTop="1" thickBot="1" x14ac:dyDescent="0.3">
      <c r="A136" s="57" t="s">
        <v>207</v>
      </c>
      <c r="B136" s="58"/>
      <c r="C136" s="58"/>
      <c r="D136" s="59">
        <f>D134-D135</f>
        <v>0</v>
      </c>
      <c r="E136" s="60">
        <f>E134-E135</f>
        <v>0</v>
      </c>
    </row>
    <row r="137" spans="1:10" x14ac:dyDescent="0.25">
      <c r="E13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95"/>
  <sheetViews>
    <sheetView showGridLines="0" workbookViewId="0">
      <selection activeCell="E12" sqref="E12"/>
    </sheetView>
  </sheetViews>
  <sheetFormatPr defaultColWidth="27.7109375" defaultRowHeight="12" x14ac:dyDescent="0.25"/>
  <cols>
    <col min="1" max="1" width="54.28515625" customWidth="1"/>
    <col min="2" max="2" width="26.28515625" bestFit="1" customWidth="1"/>
    <col min="3" max="3" width="9.140625" bestFit="1" customWidth="1"/>
  </cols>
  <sheetData>
    <row r="1" spans="1:9" x14ac:dyDescent="0.25">
      <c r="A1" s="1" t="s">
        <v>0</v>
      </c>
      <c r="B1" s="18">
        <f>'1. F10'!B1</f>
        <v>0</v>
      </c>
      <c r="C1" s="3"/>
    </row>
    <row r="2" spans="1:9" x14ac:dyDescent="0.25">
      <c r="A2" s="1" t="s">
        <v>1</v>
      </c>
      <c r="B2" s="18">
        <f>'1. F10'!B2</f>
        <v>0</v>
      </c>
      <c r="C2" s="3"/>
    </row>
    <row r="3" spans="1:9" x14ac:dyDescent="0.25">
      <c r="A3" s="1" t="s">
        <v>6</v>
      </c>
      <c r="B3" s="18">
        <f>'1. F10'!B3</f>
        <v>0</v>
      </c>
      <c r="C3" s="3"/>
    </row>
    <row r="4" spans="1:9" x14ac:dyDescent="0.25">
      <c r="A4" s="1" t="s">
        <v>7</v>
      </c>
      <c r="B4" s="18">
        <f>'1. F10'!B4</f>
        <v>0</v>
      </c>
      <c r="C4" s="3"/>
    </row>
    <row r="5" spans="1:9" x14ac:dyDescent="0.25">
      <c r="A5" s="1" t="s">
        <v>8</v>
      </c>
      <c r="B5" s="18">
        <f>'1. F10'!B5</f>
        <v>0</v>
      </c>
      <c r="C5" s="3"/>
    </row>
    <row r="6" spans="1:9" x14ac:dyDescent="0.25">
      <c r="A6" s="1" t="s">
        <v>9</v>
      </c>
      <c r="B6" s="18">
        <f>'1. F10'!B6</f>
        <v>0</v>
      </c>
      <c r="C6" s="3"/>
    </row>
    <row r="7" spans="1:9" x14ac:dyDescent="0.25">
      <c r="A7" s="1" t="s">
        <v>11</v>
      </c>
      <c r="B7" s="18">
        <f>'1. F10'!B7</f>
        <v>0</v>
      </c>
      <c r="C7" s="18"/>
    </row>
    <row r="8" spans="1:9" x14ac:dyDescent="0.25">
      <c r="H8" s="61" t="s">
        <v>208</v>
      </c>
      <c r="I8" s="61" t="s">
        <v>208</v>
      </c>
    </row>
    <row r="9" spans="1:9" x14ac:dyDescent="0.25">
      <c r="H9" s="27">
        <f>SUM(H12:H91)-'Trial Balance'!J11</f>
        <v>0</v>
      </c>
      <c r="I9" s="27">
        <f>SUM(I12:I91)-'Trial Balance'!K11</f>
        <v>0</v>
      </c>
    </row>
    <row r="10" spans="1:9" x14ac:dyDescent="0.25">
      <c r="A10" s="26" t="s">
        <v>209</v>
      </c>
      <c r="B10" s="26"/>
      <c r="C10" s="26"/>
      <c r="D10" s="26" t="s">
        <v>46</v>
      </c>
      <c r="E10" s="26" t="s">
        <v>47</v>
      </c>
    </row>
    <row r="11" spans="1:9" ht="12.45" customHeight="1" thickBot="1" x14ac:dyDescent="0.3">
      <c r="A11" s="62" t="s">
        <v>210</v>
      </c>
      <c r="B11" s="62" t="s">
        <v>49</v>
      </c>
      <c r="C11" s="62" t="s">
        <v>50</v>
      </c>
      <c r="D11" s="62">
        <f>'Trial Balance'!J6</f>
        <v>-1</v>
      </c>
      <c r="E11" s="62">
        <f>'Trial Balance'!K6</f>
        <v>0</v>
      </c>
      <c r="F11" s="31" t="s">
        <v>4</v>
      </c>
      <c r="G11" s="41" t="s">
        <v>51</v>
      </c>
      <c r="H11" s="31" t="s">
        <v>211</v>
      </c>
      <c r="I11" s="31" t="s">
        <v>212</v>
      </c>
    </row>
    <row r="12" spans="1:9" ht="12.45" customHeight="1" thickTop="1" x14ac:dyDescent="0.25">
      <c r="A12" s="63" t="s">
        <v>213</v>
      </c>
      <c r="B12" s="63">
        <v>1</v>
      </c>
      <c r="C12" s="63">
        <v>1</v>
      </c>
      <c r="D12" s="64">
        <f>D14+D15-D16+D17+D18</f>
        <v>0</v>
      </c>
      <c r="E12" s="64">
        <f>E14+E15-E16+E17+E18</f>
        <v>0</v>
      </c>
    </row>
    <row r="13" spans="1:9" x14ac:dyDescent="0.25">
      <c r="A13" s="45" t="s">
        <v>214</v>
      </c>
      <c r="B13" s="45">
        <v>2</v>
      </c>
      <c r="C13" s="45" t="s">
        <v>2079</v>
      </c>
      <c r="D13" s="46"/>
      <c r="E13" s="46"/>
    </row>
    <row r="14" spans="1:9" x14ac:dyDescent="0.25">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row>
    <row r="15" spans="1:9" x14ac:dyDescent="0.25">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row>
    <row r="16" spans="1:9" x14ac:dyDescent="0.25">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row>
    <row r="17" spans="1:9" x14ac:dyDescent="0.25">
      <c r="A17" s="45"/>
      <c r="B17" s="45"/>
      <c r="C17" s="45"/>
      <c r="D17" s="46"/>
      <c r="E17" s="46"/>
    </row>
    <row r="18" spans="1:9" x14ac:dyDescent="0.25">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customHeight="1" x14ac:dyDescent="0.25">
      <c r="A19" s="65" t="s">
        <v>219</v>
      </c>
      <c r="B19" s="45"/>
      <c r="C19" s="45"/>
      <c r="D19" s="46"/>
      <c r="E19" s="46"/>
    </row>
    <row r="20" spans="1:9" x14ac:dyDescent="0.25">
      <c r="A20" s="45" t="s">
        <v>220</v>
      </c>
      <c r="B20" s="45">
        <v>7</v>
      </c>
      <c r="C20" s="45">
        <v>7</v>
      </c>
      <c r="D20" s="46">
        <f>ABS(ROUND(SUMIF('Trial Balance'!$S$3:$S$5,F20,'Trial Balance'!$R$3:$R$5),0))</f>
        <v>0</v>
      </c>
      <c r="E20" s="46">
        <f>ABS(ROUND(SUMIF('Trial Balance'!$Q$3:$Q$5,F20,'Trial Balance'!$P$3:$P$5),0))+G20</f>
        <v>0</v>
      </c>
      <c r="F20" t="str">
        <f t="shared" ref="F20:F28" si="0">"PL"&amp;C20</f>
        <v>PL7</v>
      </c>
      <c r="H20" s="9">
        <f>SUMIF('Trial Balance'!N:N,F20,'Trial Balance'!H:H)</f>
        <v>0</v>
      </c>
      <c r="I20" s="9">
        <f>SUMIF('Trial Balance'!N:N,F20,'Trial Balance'!K:K)</f>
        <v>0</v>
      </c>
    </row>
    <row r="21" spans="1:9" x14ac:dyDescent="0.25">
      <c r="A21" s="45" t="s">
        <v>221</v>
      </c>
      <c r="B21" s="45">
        <v>8</v>
      </c>
      <c r="C21" s="45">
        <v>8</v>
      </c>
      <c r="D21" s="46">
        <f>ABS(ROUND(SUMIF('Trial Balance'!$S$3:$S$5,F21,'Trial Balance'!$R$3:$R$5),0))</f>
        <v>0</v>
      </c>
      <c r="E21" s="46">
        <f>ABS(ROUND(SUMIF('Trial Balance'!$Q$3:$Q$5,F21,'Trial Balance'!$P$3:$P$5),0))+G21</f>
        <v>0</v>
      </c>
      <c r="F21" t="str">
        <f t="shared" si="0"/>
        <v>PL8</v>
      </c>
      <c r="H21" s="9">
        <f>SUMIF('Trial Balance'!N:N,F21,'Trial Balance'!H:H)</f>
        <v>0</v>
      </c>
      <c r="I21" s="9">
        <f>SUMIF('Trial Balance'!N:N,F21,'Trial Balance'!K:K)</f>
        <v>0</v>
      </c>
    </row>
    <row r="22" spans="1:9" x14ac:dyDescent="0.25">
      <c r="A22" s="45" t="s">
        <v>222</v>
      </c>
      <c r="B22" s="45">
        <v>9</v>
      </c>
      <c r="C22" s="45">
        <v>9</v>
      </c>
      <c r="D22" s="46">
        <f>ABS(ROUND(SUMIF('Trial Balance'!N:N,F22,'Trial Balance'!H:H),0))</f>
        <v>0</v>
      </c>
      <c r="E22" s="46">
        <f>ABS(ROUND(SUMIF('Trial Balance'!N:N,F22,'Trial Balance'!K:K),0))+G22</f>
        <v>0</v>
      </c>
      <c r="F22" t="str">
        <f t="shared" si="0"/>
        <v>PL9</v>
      </c>
      <c r="H22" s="9">
        <f>SUMIF('Trial Balance'!N:N,F22,'Trial Balance'!H:H)</f>
        <v>0</v>
      </c>
      <c r="I22" s="9">
        <f>SUMIF('Trial Balance'!N:N,F22,'Trial Balance'!K:K)</f>
        <v>0</v>
      </c>
    </row>
    <row r="23" spans="1:9" x14ac:dyDescent="0.25">
      <c r="A23" s="45" t="s">
        <v>223</v>
      </c>
      <c r="B23" s="45">
        <v>10</v>
      </c>
      <c r="C23" s="45">
        <v>10</v>
      </c>
      <c r="D23" s="46">
        <f>ABS(ROUND(SUMIF('Trial Balance'!N:N,F23,'Trial Balance'!H:H),0))</f>
        <v>0</v>
      </c>
      <c r="E23" s="46">
        <f>ABS(ROUND(SUMIF('Trial Balance'!N:N,F23,'Trial Balance'!K:K),0))+G23</f>
        <v>0</v>
      </c>
      <c r="F23" t="str">
        <f t="shared" si="0"/>
        <v>PL10</v>
      </c>
      <c r="H23" s="9">
        <f>SUMIF('Trial Balance'!N:N,F23,'Trial Balance'!H:H)</f>
        <v>0</v>
      </c>
      <c r="I23" s="9">
        <f>SUMIF('Trial Balance'!N:N,F23,'Trial Balance'!K:K)</f>
        <v>0</v>
      </c>
    </row>
    <row r="24" spans="1:9" x14ac:dyDescent="0.25">
      <c r="A24" s="45" t="s">
        <v>224</v>
      </c>
      <c r="B24" s="45">
        <v>11</v>
      </c>
      <c r="C24" s="45">
        <v>11</v>
      </c>
      <c r="D24" s="46">
        <f>ABS(ROUND(SUMIF('Trial Balance'!N:N,F24,'Trial Balance'!H:H),0))</f>
        <v>0</v>
      </c>
      <c r="E24" s="46">
        <f>ABS(ROUND(SUMIF('Trial Balance'!N:N,F24,'Trial Balance'!K:K),0))+G24</f>
        <v>0</v>
      </c>
      <c r="F24" t="str">
        <f t="shared" si="0"/>
        <v>PL11</v>
      </c>
      <c r="H24" s="9">
        <f>SUMIF('Trial Balance'!N:N,F24,'Trial Balance'!H:H)</f>
        <v>0</v>
      </c>
      <c r="I24" s="9">
        <f>SUMIF('Trial Balance'!N:N,F24,'Trial Balance'!K:K)</f>
        <v>0</v>
      </c>
    </row>
    <row r="25" spans="1:9" x14ac:dyDescent="0.25">
      <c r="A25" s="45" t="s">
        <v>225</v>
      </c>
      <c r="B25" s="45">
        <v>12</v>
      </c>
      <c r="C25" s="45">
        <v>12</v>
      </c>
      <c r="D25" s="46">
        <f>ABS(ROUND(SUMIF('Trial Balance'!N:N,F25,'Trial Balance'!H:H),0))</f>
        <v>0</v>
      </c>
      <c r="E25" s="46">
        <f>ABS(ROUND(SUMIF('Trial Balance'!N:N,F25,'Trial Balance'!K:K),0))+G25</f>
        <v>0</v>
      </c>
      <c r="F25" t="str">
        <f t="shared" si="0"/>
        <v>PL12</v>
      </c>
      <c r="H25" s="9">
        <f>SUMIF('Trial Balance'!N:N,F25,'Trial Balance'!H:H)</f>
        <v>0</v>
      </c>
      <c r="I25" s="9">
        <f>SUMIF('Trial Balance'!N:N,F25,'Trial Balance'!K:K)</f>
        <v>0</v>
      </c>
    </row>
    <row r="26" spans="1:9" x14ac:dyDescent="0.25">
      <c r="A26" s="45" t="s">
        <v>226</v>
      </c>
      <c r="B26" s="45">
        <v>13</v>
      </c>
      <c r="C26" s="45">
        <v>13</v>
      </c>
      <c r="D26" s="46">
        <f>ABS(ROUND(SUMIF('Trial Balance'!N:N,F26,'Trial Balance'!H:H),0))</f>
        <v>0</v>
      </c>
      <c r="E26" s="46">
        <f>ABS(ROUND(SUMIF('Trial Balance'!N:N,F26,'Trial Balance'!K:K),0))+G26</f>
        <v>0</v>
      </c>
      <c r="F26" t="str">
        <f t="shared" si="0"/>
        <v>PL13</v>
      </c>
      <c r="H26" s="9">
        <f>SUMIF('Trial Balance'!N:N,F26,'Trial Balance'!H:H)</f>
        <v>0</v>
      </c>
      <c r="I26" s="9">
        <f>SUMIF('Trial Balance'!N:N,F26,'Trial Balance'!K:K)</f>
        <v>0</v>
      </c>
    </row>
    <row r="27" spans="1:9" x14ac:dyDescent="0.25">
      <c r="A27" s="45" t="s">
        <v>227</v>
      </c>
      <c r="B27" s="45">
        <v>14</v>
      </c>
      <c r="C27" s="45">
        <v>14</v>
      </c>
      <c r="D27" s="46">
        <f>ABS(ROUND(SUMIF('Trial Balance'!N:N,F27,'Trial Balance'!H:H),0))</f>
        <v>0</v>
      </c>
      <c r="E27" s="46">
        <f>ABS(ROUND(SUMIF('Trial Balance'!N:N,F27,'Trial Balance'!K:K),0))+G27</f>
        <v>0</v>
      </c>
      <c r="F27" t="str">
        <f t="shared" si="0"/>
        <v>PL14</v>
      </c>
      <c r="H27" s="9">
        <f>SUMIF('Trial Balance'!N:N,F27,'Trial Balance'!H:H)</f>
        <v>0</v>
      </c>
      <c r="I27" s="9">
        <f>SUMIF('Trial Balance'!N:N,F27,'Trial Balance'!K:K)</f>
        <v>0</v>
      </c>
    </row>
    <row r="28" spans="1:9" x14ac:dyDescent="0.25">
      <c r="A28" s="45" t="s">
        <v>228</v>
      </c>
      <c r="B28" s="45">
        <v>15</v>
      </c>
      <c r="C28" s="45">
        <v>15</v>
      </c>
      <c r="D28" s="46">
        <f>ABS(ROUND(SUMIF('Trial Balance'!N:N,F28,'Trial Balance'!H:H),0))</f>
        <v>0</v>
      </c>
      <c r="E28" s="46">
        <f>ABS(ROUND(SUMIF('Trial Balance'!N:N,F28,'Trial Balance'!K:K),0))+G28</f>
        <v>0</v>
      </c>
      <c r="F28" t="str">
        <f t="shared" si="0"/>
        <v>PL15</v>
      </c>
      <c r="H28" s="9">
        <f>SUMIF('Trial Balance'!N:N,F28,'Trial Balance'!H:H)</f>
        <v>0</v>
      </c>
      <c r="I28" s="9">
        <f>SUMIF('Trial Balance'!N:N,F28,'Trial Balance'!K:K)</f>
        <v>0</v>
      </c>
    </row>
    <row r="29" spans="1:9" x14ac:dyDescent="0.25">
      <c r="A29" s="47" t="s">
        <v>229</v>
      </c>
      <c r="B29" s="47">
        <v>16</v>
      </c>
      <c r="C29" s="47">
        <v>16</v>
      </c>
      <c r="D29" s="48">
        <f>D12+D20-D21+D22+D23+D24+D25+D26</f>
        <v>0</v>
      </c>
      <c r="E29" s="48">
        <f>E12+E20-E21+E22+E23+E24+E25+E26</f>
        <v>0</v>
      </c>
    </row>
    <row r="30" spans="1:9" x14ac:dyDescent="0.25">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row>
    <row r="31" spans="1:9" x14ac:dyDescent="0.25">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row>
    <row r="32" spans="1:9" x14ac:dyDescent="0.25">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row>
    <row r="33" spans="1:9" x14ac:dyDescent="0.25">
      <c r="A33" s="45" t="s">
        <v>233</v>
      </c>
      <c r="B33" s="45">
        <v>20</v>
      </c>
      <c r="C33" s="45" t="s">
        <v>2080</v>
      </c>
      <c r="D33" s="46">
        <f>ABS(ROUND(SUMIF('Trial Balance'!E:E,"6051",'Trial Balance'!H:H),0))</f>
        <v>0</v>
      </c>
      <c r="E33" s="46">
        <f>ABS(ROUND(SUMIF('Trial Balance'!E:E,"6051",'Trial Balance'!K:K),0))</f>
        <v>0</v>
      </c>
    </row>
    <row r="34" spans="1:9" x14ac:dyDescent="0.25">
      <c r="A34" s="45" t="s">
        <v>234</v>
      </c>
      <c r="B34" s="45">
        <v>21</v>
      </c>
      <c r="C34" s="45" t="s">
        <v>2081</v>
      </c>
      <c r="D34" s="46">
        <f>ABS(ROUND(SUMIF('Trial Balance'!E:E,"6053",'Trial Balance'!H:H),0))</f>
        <v>0</v>
      </c>
      <c r="E34" s="46">
        <f>ABS(ROUND(SUMIF('Trial Balance'!E:E,"6053",'Trial Balance'!K:K),0))</f>
        <v>0</v>
      </c>
    </row>
    <row r="35" spans="1:9" x14ac:dyDescent="0.25">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row>
    <row r="36" spans="1:9" x14ac:dyDescent="0.25">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row>
    <row r="37" spans="1:9" x14ac:dyDescent="0.25">
      <c r="A37" s="47" t="s">
        <v>237</v>
      </c>
      <c r="B37" s="47">
        <v>24</v>
      </c>
      <c r="C37" s="47">
        <v>22</v>
      </c>
      <c r="D37" s="48">
        <f>D38+D39</f>
        <v>0</v>
      </c>
      <c r="E37" s="48">
        <f>E38+E39</f>
        <v>0</v>
      </c>
    </row>
    <row r="38" spans="1:9" x14ac:dyDescent="0.25">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row>
    <row r="39" spans="1:9" x14ac:dyDescent="0.25">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row>
    <row r="40" spans="1:9" x14ac:dyDescent="0.25">
      <c r="A40" s="47" t="s">
        <v>240</v>
      </c>
      <c r="B40" s="47">
        <v>27</v>
      </c>
      <c r="C40" s="47">
        <v>25</v>
      </c>
      <c r="D40" s="48">
        <f>D41-D42</f>
        <v>0</v>
      </c>
      <c r="E40" s="48">
        <f>E41-E42</f>
        <v>0</v>
      </c>
    </row>
    <row r="41" spans="1:9" x14ac:dyDescent="0.25">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row>
    <row r="42" spans="1:9" x14ac:dyDescent="0.25">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row>
    <row r="43" spans="1:9" x14ac:dyDescent="0.25">
      <c r="A43" s="47" t="s">
        <v>243</v>
      </c>
      <c r="B43" s="47">
        <v>30</v>
      </c>
      <c r="C43" s="47">
        <v>28</v>
      </c>
      <c r="D43" s="48">
        <f>D44-D45</f>
        <v>0</v>
      </c>
      <c r="E43" s="48">
        <f>E44-E45</f>
        <v>0</v>
      </c>
    </row>
    <row r="44" spans="1:9" x14ac:dyDescent="0.25">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row>
    <row r="45" spans="1:9" x14ac:dyDescent="0.25">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row>
    <row r="46" spans="1:9" x14ac:dyDescent="0.25">
      <c r="A46" s="47" t="s">
        <v>246</v>
      </c>
      <c r="B46" s="47">
        <v>33</v>
      </c>
      <c r="C46" s="47">
        <v>31</v>
      </c>
      <c r="D46" s="48">
        <f>SUM(D47:D52)</f>
        <v>0</v>
      </c>
      <c r="E46" s="48">
        <f>SUM(E47:E52)</f>
        <v>0</v>
      </c>
    </row>
    <row r="47" spans="1:9" x14ac:dyDescent="0.25">
      <c r="A47" s="45" t="s">
        <v>247</v>
      </c>
      <c r="B47" s="45">
        <v>34</v>
      </c>
      <c r="C47" s="45">
        <v>32</v>
      </c>
      <c r="D47" s="46">
        <f>ABS(ROUND(SUMIF('Trial Balance'!N:N,F47,'Trial Balance'!H:H),0))</f>
        <v>0</v>
      </c>
      <c r="E47" s="46">
        <f>ABS(ROUND(SUMIF('Trial Balance'!N:N,F47,'Trial Balance'!K:K),0))+G47</f>
        <v>0</v>
      </c>
      <c r="F47" t="str">
        <f t="shared" ref="F47:F52" si="1">"PL"&amp;C47</f>
        <v>PL32</v>
      </c>
      <c r="H47" s="9">
        <f>SUMIF('Trial Balance'!N:N,F47,'Trial Balance'!H:H)</f>
        <v>0</v>
      </c>
      <c r="I47" s="9">
        <f>SUMIF('Trial Balance'!N:N,F47,'Trial Balance'!K:K)</f>
        <v>0</v>
      </c>
    </row>
    <row r="48" spans="1:9" x14ac:dyDescent="0.25">
      <c r="A48" s="45" t="s">
        <v>248</v>
      </c>
      <c r="B48" s="45">
        <f>B47+1</f>
        <v>35</v>
      </c>
      <c r="C48" s="45">
        <v>33</v>
      </c>
      <c r="D48" s="46">
        <f>ABS(ROUND(SUMIF('Trial Balance'!N:N,F48,'Trial Balance'!H:H),0))</f>
        <v>0</v>
      </c>
      <c r="E48" s="46">
        <f>ABS(ROUND(SUMIF('Trial Balance'!N:N,F48,'Trial Balance'!K:K),0))+G48</f>
        <v>0</v>
      </c>
      <c r="F48" t="str">
        <f t="shared" si="1"/>
        <v>PL33</v>
      </c>
      <c r="H48" s="9">
        <f>SUMIF('Trial Balance'!N:N,F48,'Trial Balance'!H:H)</f>
        <v>0</v>
      </c>
      <c r="I48" s="9">
        <f>SUMIF('Trial Balance'!N:N,F48,'Trial Balance'!K:K)</f>
        <v>0</v>
      </c>
    </row>
    <row r="49" spans="1:9" x14ac:dyDescent="0.25">
      <c r="A49" s="45" t="s">
        <v>249</v>
      </c>
      <c r="B49" s="45">
        <f>B48+1</f>
        <v>36</v>
      </c>
      <c r="C49" s="45">
        <v>34</v>
      </c>
      <c r="D49" s="46">
        <f>ABS(ROUND(SUMIF('Trial Balance'!N:N,F49,'Trial Balance'!H:H),0))</f>
        <v>0</v>
      </c>
      <c r="E49" s="46">
        <f>ABS(ROUND(SUMIF('Trial Balance'!N:N,F49,'Trial Balance'!K:K),0))+G49</f>
        <v>0</v>
      </c>
      <c r="F49" t="str">
        <f t="shared" si="1"/>
        <v>PL34</v>
      </c>
      <c r="H49" s="9">
        <f>SUMIF('Trial Balance'!N:N,F49,'Trial Balance'!H:H)</f>
        <v>0</v>
      </c>
      <c r="I49" s="9">
        <f>SUMIF('Trial Balance'!N:N,F49,'Trial Balance'!K:K)</f>
        <v>0</v>
      </c>
    </row>
    <row r="50" spans="1:9" x14ac:dyDescent="0.25">
      <c r="A50" s="45" t="s">
        <v>250</v>
      </c>
      <c r="B50" s="45">
        <f>B49+1</f>
        <v>37</v>
      </c>
      <c r="C50" s="45">
        <v>35</v>
      </c>
      <c r="D50" s="46">
        <f>ABS(ROUND(SUMIF('Trial Balance'!N:N,F50,'Trial Balance'!H:H),0))</f>
        <v>0</v>
      </c>
      <c r="E50" s="46">
        <f>ABS(ROUND(SUMIF('Trial Balance'!N:N,F50,'Trial Balance'!K:K),0))+G50</f>
        <v>0</v>
      </c>
      <c r="F50" t="str">
        <f t="shared" si="1"/>
        <v>PL35</v>
      </c>
      <c r="H50" s="9">
        <f>SUMIF('Trial Balance'!N:N,F50,'Trial Balance'!H:H)</f>
        <v>0</v>
      </c>
      <c r="I50" s="9">
        <f>SUMIF('Trial Balance'!N:N,F50,'Trial Balance'!K:K)</f>
        <v>0</v>
      </c>
    </row>
    <row r="51" spans="1:9" x14ac:dyDescent="0.25">
      <c r="A51" s="45" t="s">
        <v>251</v>
      </c>
      <c r="B51" s="45">
        <f>B50+1</f>
        <v>38</v>
      </c>
      <c r="C51" s="45">
        <v>36</v>
      </c>
      <c r="D51" s="46">
        <f>ABS(ROUND(SUMIF('Trial Balance'!N:N,F51,'Trial Balance'!H:H),0))</f>
        <v>0</v>
      </c>
      <c r="E51" s="46">
        <f>ABS(ROUND(SUMIF('Trial Balance'!N:N,F51,'Trial Balance'!K:K),0))+G51</f>
        <v>0</v>
      </c>
      <c r="F51" t="str">
        <f t="shared" si="1"/>
        <v>PL36</v>
      </c>
      <c r="H51" s="9">
        <f>SUMIF('Trial Balance'!N:N,F51,'Trial Balance'!H:H)</f>
        <v>0</v>
      </c>
      <c r="I51" s="9">
        <f>SUMIF('Trial Balance'!N:N,F51,'Trial Balance'!K:K)</f>
        <v>0</v>
      </c>
    </row>
    <row r="52" spans="1:9" x14ac:dyDescent="0.25">
      <c r="A52" s="45" t="s">
        <v>252</v>
      </c>
      <c r="B52" s="45">
        <f>B51+1</f>
        <v>39</v>
      </c>
      <c r="C52" s="45">
        <v>37</v>
      </c>
      <c r="D52" s="46">
        <f>ABS(ROUND(SUMIF('Trial Balance'!N:N,F52,'Trial Balance'!H:H),0))</f>
        <v>0</v>
      </c>
      <c r="E52" s="46">
        <f>ABS(ROUND(SUMIF('Trial Balance'!N:N,F52,'Trial Balance'!K:K),0))+G52</f>
        <v>0</v>
      </c>
      <c r="F52" t="str">
        <f t="shared" si="1"/>
        <v>PL37</v>
      </c>
      <c r="H52" s="9">
        <f>SUMIF('Trial Balance'!N:N,F52,'Trial Balance'!H:H)</f>
        <v>0</v>
      </c>
      <c r="I52" s="9">
        <f>SUMIF('Trial Balance'!N:N,F52,'Trial Balance'!K:K)</f>
        <v>0</v>
      </c>
    </row>
    <row r="53" spans="1:9" x14ac:dyDescent="0.25">
      <c r="A53" s="45" t="s">
        <v>2082</v>
      </c>
      <c r="B53" s="45"/>
      <c r="C53" s="45">
        <v>38</v>
      </c>
      <c r="D53" s="46"/>
      <c r="E53" s="46"/>
    </row>
    <row r="54" spans="1:9" x14ac:dyDescent="0.25">
      <c r="A54" s="47" t="s">
        <v>253</v>
      </c>
      <c r="B54" s="47">
        <v>40</v>
      </c>
      <c r="C54" s="47">
        <v>39</v>
      </c>
      <c r="D54" s="48">
        <f>D55-D56</f>
        <v>0</v>
      </c>
      <c r="E54" s="48">
        <f>E55-E56</f>
        <v>0</v>
      </c>
    </row>
    <row r="55" spans="1:9" x14ac:dyDescent="0.25">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row>
    <row r="56" spans="1:9" x14ac:dyDescent="0.25">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row>
    <row r="57" spans="1:9" x14ac:dyDescent="0.25">
      <c r="A57" s="47" t="s">
        <v>256</v>
      </c>
      <c r="B57" s="47">
        <v>43</v>
      </c>
      <c r="C57" s="47">
        <v>42</v>
      </c>
      <c r="D57" s="48">
        <f>SUM(D30:D32)+D35-D36+D37+D40+D43+D46+D54</f>
        <v>0</v>
      </c>
      <c r="E57" s="48">
        <f>SUM(E30:E32)+E35-E36+E37+E40+E43+E46+E54</f>
        <v>0</v>
      </c>
    </row>
    <row r="58" spans="1:9" x14ac:dyDescent="0.25">
      <c r="A58" s="45" t="s">
        <v>257</v>
      </c>
      <c r="B58" s="45"/>
      <c r="C58" s="45"/>
      <c r="D58" s="46"/>
      <c r="E58" s="46"/>
    </row>
    <row r="59" spans="1:9" x14ac:dyDescent="0.25">
      <c r="A59" s="47" t="s">
        <v>258</v>
      </c>
      <c r="B59" s="47">
        <v>44</v>
      </c>
      <c r="C59" s="47">
        <v>43</v>
      </c>
      <c r="D59" s="48">
        <f>IF((D57-D29)&lt;0,-(D57-D29),0)</f>
        <v>0</v>
      </c>
      <c r="E59" s="48">
        <f>IF((E57-E29)&lt;0,-(E57-E29),0)</f>
        <v>0</v>
      </c>
    </row>
    <row r="60" spans="1:9" x14ac:dyDescent="0.25">
      <c r="A60" s="47" t="s">
        <v>259</v>
      </c>
      <c r="B60" s="47">
        <v>45</v>
      </c>
      <c r="C60" s="47">
        <v>44</v>
      </c>
      <c r="D60" s="48">
        <f>IF(D59=0,D57-D29,0)</f>
        <v>0</v>
      </c>
      <c r="E60" s="48">
        <f>IF(E59=0,E57-E29,0)</f>
        <v>0</v>
      </c>
    </row>
    <row r="61" spans="1:9" x14ac:dyDescent="0.25">
      <c r="A61" s="45" t="s">
        <v>260</v>
      </c>
      <c r="B61" s="45">
        <f t="shared" ref="B61:B67" si="2">B60+1</f>
        <v>46</v>
      </c>
      <c r="C61" s="45">
        <v>45</v>
      </c>
      <c r="D61" s="46">
        <f>ABS(ROUND(SUMIF('Trial Balance'!N:N,F61,'Trial Balance'!H:H),0))</f>
        <v>0</v>
      </c>
      <c r="E61" s="46">
        <f>ABS(ROUND(SUMIF('Trial Balance'!N:N,F61,'Trial Balance'!K:K),0))+G61</f>
        <v>0</v>
      </c>
      <c r="F61" t="str">
        <f t="shared" ref="F61:F67" si="3">"PL"&amp;C61</f>
        <v>PL45</v>
      </c>
      <c r="H61" s="9">
        <f>SUMIF('Trial Balance'!N:N,F61,'Trial Balance'!H:H)</f>
        <v>0</v>
      </c>
      <c r="I61" s="9">
        <f>SUMIF('Trial Balance'!N:N,F61,'Trial Balance'!K:K)</f>
        <v>0</v>
      </c>
    </row>
    <row r="62" spans="1:9" x14ac:dyDescent="0.25">
      <c r="A62" s="45" t="s">
        <v>261</v>
      </c>
      <c r="B62" s="45">
        <f t="shared" si="2"/>
        <v>47</v>
      </c>
      <c r="C62" s="45">
        <v>46</v>
      </c>
      <c r="D62" s="46">
        <f>ABS(ROUND(SUMIF('Trial Balance'!N:N,F62,'Trial Balance'!H:H),0))</f>
        <v>0</v>
      </c>
      <c r="E62" s="46">
        <f>ABS(ROUND(SUMIF('Trial Balance'!N:N,F62,'Trial Balance'!K:K),0))+G62</f>
        <v>0</v>
      </c>
      <c r="F62" t="str">
        <f t="shared" si="3"/>
        <v>PL46</v>
      </c>
      <c r="H62" s="9">
        <f>SUMIF('Trial Balance'!N:N,F62,'Trial Balance'!H:H)</f>
        <v>0</v>
      </c>
      <c r="I62" s="9">
        <f>SUMIF('Trial Balance'!N:N,F62,'Trial Balance'!K:K)</f>
        <v>0</v>
      </c>
    </row>
    <row r="63" spans="1:9" x14ac:dyDescent="0.25">
      <c r="A63" s="45" t="s">
        <v>262</v>
      </c>
      <c r="B63" s="45">
        <f t="shared" si="2"/>
        <v>48</v>
      </c>
      <c r="C63" s="45">
        <v>47</v>
      </c>
      <c r="D63" s="46">
        <f>ABS(ROUND(SUMIF('Trial Balance'!N:N,F63,'Trial Balance'!H:H),0))</f>
        <v>0</v>
      </c>
      <c r="E63" s="46">
        <f>ABS(ROUND(SUMIF('Trial Balance'!N:N,F63,'Trial Balance'!K:K),0))+G63</f>
        <v>0</v>
      </c>
      <c r="F63" t="str">
        <f t="shared" si="3"/>
        <v>PL47</v>
      </c>
      <c r="H63" s="9">
        <f>SUMIF('Trial Balance'!N:N,F63,'Trial Balance'!H:H)</f>
        <v>0</v>
      </c>
      <c r="I63" s="9">
        <f>SUMIF('Trial Balance'!N:N,F63,'Trial Balance'!K:K)</f>
        <v>0</v>
      </c>
    </row>
    <row r="64" spans="1:9" x14ac:dyDescent="0.25">
      <c r="A64" s="45" t="s">
        <v>261</v>
      </c>
      <c r="B64" s="45">
        <f t="shared" si="2"/>
        <v>49</v>
      </c>
      <c r="C64" s="45">
        <v>48</v>
      </c>
      <c r="D64" s="46">
        <f>ABS(ROUND(SUMIF('Trial Balance'!N:N,F64,'Trial Balance'!H:H),0))</f>
        <v>0</v>
      </c>
      <c r="E64" s="46">
        <f>ABS(ROUND(SUMIF('Trial Balance'!N:N,F64,'Trial Balance'!K:K),0))+G64</f>
        <v>0</v>
      </c>
      <c r="F64" t="str">
        <f t="shared" si="3"/>
        <v>PL48</v>
      </c>
      <c r="H64" s="9">
        <f>SUMIF('Trial Balance'!N:N,F64,'Trial Balance'!H:H)</f>
        <v>0</v>
      </c>
      <c r="I64" s="9">
        <f>SUMIF('Trial Balance'!N:N,F64,'Trial Balance'!K:K)</f>
        <v>0</v>
      </c>
    </row>
    <row r="65" spans="1:9" x14ac:dyDescent="0.25">
      <c r="A65" s="45" t="s">
        <v>263</v>
      </c>
      <c r="B65" s="45">
        <f t="shared" si="2"/>
        <v>50</v>
      </c>
      <c r="C65" s="45">
        <v>49</v>
      </c>
      <c r="D65" s="46">
        <f>ABS(ROUND(SUMIF('Trial Balance'!N:N,F65,'Trial Balance'!H:H),0))</f>
        <v>0</v>
      </c>
      <c r="E65" s="46">
        <f>ABS(ROUND(SUMIF('Trial Balance'!N:N,F65,'Trial Balance'!K:K),0))+G65</f>
        <v>0</v>
      </c>
      <c r="F65" t="str">
        <f t="shared" si="3"/>
        <v>PL49</v>
      </c>
      <c r="H65" s="9">
        <f>SUMIF('Trial Balance'!N:N,F65,'Trial Balance'!H:H)</f>
        <v>0</v>
      </c>
      <c r="I65" s="9">
        <f>SUMIF('Trial Balance'!N:N,F65,'Trial Balance'!K:K)</f>
        <v>0</v>
      </c>
    </row>
    <row r="66" spans="1:9" x14ac:dyDescent="0.25">
      <c r="A66" s="45" t="s">
        <v>264</v>
      </c>
      <c r="B66" s="45">
        <f t="shared" si="2"/>
        <v>51</v>
      </c>
      <c r="C66" s="45">
        <v>50</v>
      </c>
      <c r="D66" s="46">
        <f>ABS(ROUND(SUMIF('Trial Balance'!N:N,F66,'Trial Balance'!H:H),0))</f>
        <v>0</v>
      </c>
      <c r="E66" s="46">
        <f>ABS(ROUND(SUMIF('Trial Balance'!N:N,F66,'Trial Balance'!K:K),0))+G66</f>
        <v>0</v>
      </c>
      <c r="F66" t="str">
        <f t="shared" si="3"/>
        <v>PL50</v>
      </c>
      <c r="H66" s="9">
        <f>SUMIF('Trial Balance'!N:N,F66,'Trial Balance'!H:H)</f>
        <v>0</v>
      </c>
      <c r="I66" s="9">
        <f>SUMIF('Trial Balance'!N:N,F66,'Trial Balance'!K:K)</f>
        <v>0</v>
      </c>
    </row>
    <row r="67" spans="1:9" x14ac:dyDescent="0.25">
      <c r="A67" s="45" t="s">
        <v>265</v>
      </c>
      <c r="B67" s="45">
        <f t="shared" si="2"/>
        <v>52</v>
      </c>
      <c r="C67" s="45">
        <v>51</v>
      </c>
      <c r="D67" s="46">
        <f>ABS(ROUND(SUMIF('Trial Balance'!N:N,F67,'Trial Balance'!H:H),0))</f>
        <v>0</v>
      </c>
      <c r="E67" s="46">
        <f>ABS(ROUND(SUMIF('Trial Balance'!N:N,F67,'Trial Balance'!K:K),0))+G67</f>
        <v>0</v>
      </c>
      <c r="F67" t="str">
        <f t="shared" si="3"/>
        <v>PL51</v>
      </c>
      <c r="H67" s="9">
        <f>SUMIF('Trial Balance'!N:N,F67,'Trial Balance'!H:H)</f>
        <v>0</v>
      </c>
      <c r="I67" s="9">
        <f>SUMIF('Trial Balance'!N:N,F67,'Trial Balance'!K:K)</f>
        <v>0</v>
      </c>
    </row>
    <row r="68" spans="1:9" x14ac:dyDescent="0.25">
      <c r="A68" s="47" t="s">
        <v>266</v>
      </c>
      <c r="B68" s="47">
        <v>53</v>
      </c>
      <c r="C68" s="47">
        <v>52</v>
      </c>
      <c r="D68" s="48">
        <f>D61+D63+D65+D66</f>
        <v>0</v>
      </c>
      <c r="E68" s="48">
        <f>E61+E63+E65+E66</f>
        <v>0</v>
      </c>
    </row>
    <row r="69" spans="1:9" ht="36" customHeight="1" x14ac:dyDescent="0.25">
      <c r="A69" s="66" t="s">
        <v>267</v>
      </c>
      <c r="B69" s="47">
        <v>54</v>
      </c>
      <c r="C69" s="47">
        <v>53</v>
      </c>
      <c r="D69" s="48">
        <f>D70-D71</f>
        <v>0</v>
      </c>
      <c r="E69" s="48">
        <f>E70-E71</f>
        <v>0</v>
      </c>
    </row>
    <row r="70" spans="1:9" x14ac:dyDescent="0.25">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row>
    <row r="71" spans="1:9" x14ac:dyDescent="0.25">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row>
    <row r="72" spans="1:9" x14ac:dyDescent="0.25">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row>
    <row r="73" spans="1:9" x14ac:dyDescent="0.25">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row>
    <row r="74" spans="1:9" x14ac:dyDescent="0.25">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row>
    <row r="75" spans="1:9" x14ac:dyDescent="0.25">
      <c r="A75" s="47" t="s">
        <v>273</v>
      </c>
      <c r="B75" s="47">
        <v>60</v>
      </c>
      <c r="C75" s="47">
        <v>59</v>
      </c>
      <c r="D75" s="48">
        <f>D69+D72+D74</f>
        <v>0</v>
      </c>
      <c r="E75" s="48">
        <f>E69+E72+E74</f>
        <v>0</v>
      </c>
    </row>
    <row r="76" spans="1:9" x14ac:dyDescent="0.25">
      <c r="A76" s="45" t="s">
        <v>274</v>
      </c>
      <c r="B76" s="45"/>
      <c r="C76" s="45"/>
      <c r="D76" s="46"/>
      <c r="E76" s="46"/>
    </row>
    <row r="77" spans="1:9" x14ac:dyDescent="0.25">
      <c r="A77" s="47" t="s">
        <v>275</v>
      </c>
      <c r="B77" s="47">
        <v>61</v>
      </c>
      <c r="C77" s="47">
        <v>60</v>
      </c>
      <c r="D77" s="48">
        <f>IF((D75-D68)&lt;0,-(D75-D68),0)</f>
        <v>0</v>
      </c>
      <c r="E77" s="48">
        <f>IF((E75-E68)&lt;0,-(E75-E68),0)</f>
        <v>0</v>
      </c>
    </row>
    <row r="78" spans="1:9" x14ac:dyDescent="0.25">
      <c r="A78" s="47" t="s">
        <v>276</v>
      </c>
      <c r="B78" s="47">
        <f>B77+1</f>
        <v>62</v>
      </c>
      <c r="C78" s="47">
        <v>61</v>
      </c>
      <c r="D78" s="48">
        <f>IF(D77=0,D75-D68,0)</f>
        <v>0</v>
      </c>
      <c r="E78" s="48">
        <f>IF(E77=0,E75-E68,0)</f>
        <v>0</v>
      </c>
    </row>
    <row r="79" spans="1:9" x14ac:dyDescent="0.25">
      <c r="A79" s="47" t="s">
        <v>277</v>
      </c>
      <c r="B79" s="47">
        <f>B78+1</f>
        <v>63</v>
      </c>
      <c r="C79" s="47">
        <v>62</v>
      </c>
      <c r="D79" s="48">
        <f>D29+D68</f>
        <v>0</v>
      </c>
      <c r="E79" s="48">
        <f>E29+E68</f>
        <v>0</v>
      </c>
    </row>
    <row r="80" spans="1:9" x14ac:dyDescent="0.25">
      <c r="A80" s="47" t="s">
        <v>278</v>
      </c>
      <c r="B80" s="47">
        <f>B79+1</f>
        <v>64</v>
      </c>
      <c r="C80" s="47">
        <v>63</v>
      </c>
      <c r="D80" s="48">
        <f>D57+D75</f>
        <v>0</v>
      </c>
      <c r="E80" s="48">
        <f>E57+E75</f>
        <v>0</v>
      </c>
    </row>
    <row r="81" spans="1:9" x14ac:dyDescent="0.25">
      <c r="A81" s="45" t="s">
        <v>279</v>
      </c>
      <c r="B81" s="45"/>
      <c r="C81" s="45"/>
      <c r="D81" s="46"/>
      <c r="E81" s="46"/>
    </row>
    <row r="82" spans="1:9" x14ac:dyDescent="0.25">
      <c r="A82" s="47" t="s">
        <v>280</v>
      </c>
      <c r="B82" s="47">
        <v>65</v>
      </c>
      <c r="C82" s="47">
        <v>64</v>
      </c>
      <c r="D82" s="48">
        <f>IF((D80-D79)&lt;0,-(D80-D79),0)</f>
        <v>0</v>
      </c>
      <c r="E82" s="48">
        <f>IF((E80-E79)&lt;0,-(E80-E79),0)</f>
        <v>0</v>
      </c>
    </row>
    <row r="83" spans="1:9" x14ac:dyDescent="0.25">
      <c r="A83" s="47" t="s">
        <v>281</v>
      </c>
      <c r="B83" s="47">
        <v>66</v>
      </c>
      <c r="C83" s="47">
        <v>65</v>
      </c>
      <c r="D83" s="48">
        <f>IF(D82=0,D80-D79,0)</f>
        <v>0</v>
      </c>
      <c r="E83" s="48">
        <f>IF(E82=0,E80-E79,0)</f>
        <v>0</v>
      </c>
    </row>
    <row r="84" spans="1:9" x14ac:dyDescent="0.25">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row>
    <row r="85" spans="1:9" x14ac:dyDescent="0.25">
      <c r="A85" s="49" t="s">
        <v>283</v>
      </c>
      <c r="B85" s="45">
        <v>68</v>
      </c>
      <c r="C85" s="45" t="s">
        <v>2083</v>
      </c>
      <c r="D85" s="46"/>
      <c r="E85" s="46"/>
      <c r="F85" t="str">
        <f>"PL"&amp;C85</f>
        <v>PL66a</v>
      </c>
    </row>
    <row r="86" spans="1:9" x14ac:dyDescent="0.25">
      <c r="A86" s="49" t="s">
        <v>284</v>
      </c>
      <c r="B86" s="45">
        <v>69</v>
      </c>
      <c r="C86" s="45" t="s">
        <v>2084</v>
      </c>
      <c r="D86" s="46"/>
      <c r="E86" s="46"/>
      <c r="F86" t="str">
        <f>"PL"&amp;C86</f>
        <v>PL66b</v>
      </c>
    </row>
    <row r="87" spans="1:9" x14ac:dyDescent="0.25">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row>
    <row r="88" spans="1:9" x14ac:dyDescent="0.25">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row>
    <row r="89" spans="1:9" x14ac:dyDescent="0.25">
      <c r="A89" s="45" t="s">
        <v>287</v>
      </c>
      <c r="B89" s="45"/>
      <c r="C89" s="45"/>
      <c r="D89" s="46"/>
      <c r="E89" s="46"/>
    </row>
    <row r="90" spans="1:9" x14ac:dyDescent="0.25">
      <c r="A90" s="47" t="s">
        <v>288</v>
      </c>
      <c r="B90" s="47">
        <v>72</v>
      </c>
      <c r="C90" s="47">
        <v>69</v>
      </c>
      <c r="D90" s="48">
        <f>IF((D82-D83-D84-D85-D86-D87-D88)&gt;0,(D82-D83-D84-D85-D86-D87-D88),0)</f>
        <v>0</v>
      </c>
      <c r="E90" s="48">
        <f>IF((E82-E83-E84-E85-E86-E87-E88)&gt;0,(E82-E83-E84-E85-E86-E87-E88),0)</f>
        <v>0</v>
      </c>
    </row>
    <row r="91" spans="1:9" x14ac:dyDescent="0.25">
      <c r="A91" s="47" t="s">
        <v>289</v>
      </c>
      <c r="B91" s="47">
        <v>73</v>
      </c>
      <c r="C91" s="47">
        <v>70</v>
      </c>
      <c r="D91" s="48">
        <f>IF(D90=0,-(D82-D83-D84-D87-D88),0)</f>
        <v>0</v>
      </c>
      <c r="E91" s="48">
        <f>IF(E90=0,-(E82-E83-E84-E87-E88),0)</f>
        <v>0</v>
      </c>
    </row>
    <row r="92" spans="1:9" x14ac:dyDescent="0.25">
      <c r="D92" s="9"/>
      <c r="E92" s="9"/>
    </row>
    <row r="93" spans="1:9" ht="12.45" customHeight="1" thickBot="1" x14ac:dyDescent="0.3">
      <c r="D93" s="9"/>
      <c r="E93" s="9"/>
    </row>
    <row r="94" spans="1:9" x14ac:dyDescent="0.25">
      <c r="C94" s="50" t="s">
        <v>290</v>
      </c>
      <c r="D94" s="52">
        <f>SUM('1. F10'!D126:D127)</f>
        <v>0</v>
      </c>
      <c r="E94" s="53">
        <f>SUM('1. F10'!E126:E127)</f>
        <v>0</v>
      </c>
    </row>
    <row r="95" spans="1:9" ht="12.45" customHeight="1" thickBot="1" x14ac:dyDescent="0.3">
      <c r="C95" s="57" t="s">
        <v>207</v>
      </c>
      <c r="D95" s="59">
        <f>(D90-D91)-D94</f>
        <v>0</v>
      </c>
      <c r="E95" s="60">
        <f>(E90-E91)-E94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92"/>
  <sheetViews>
    <sheetView showGridLines="0" topLeftCell="A33" workbookViewId="0">
      <selection activeCell="D47" sqref="D47"/>
    </sheetView>
  </sheetViews>
  <sheetFormatPr defaultColWidth="40.140625" defaultRowHeight="13.2" x14ac:dyDescent="0.25"/>
  <cols>
    <col min="1" max="1" width="60.42578125" style="68" bestFit="1" customWidth="1"/>
    <col min="2" max="2" width="6.5703125" style="68" bestFit="1" customWidth="1"/>
    <col min="3" max="3" width="17.140625" style="68" bestFit="1" customWidth="1"/>
    <col min="4" max="4" width="22.7109375" style="68" bestFit="1" customWidth="1"/>
    <col min="5" max="5" width="26.5703125" style="68" bestFit="1" customWidth="1"/>
    <col min="6" max="6" width="26.85546875" style="68" bestFit="1" customWidth="1"/>
    <col min="7" max="7" width="1.42578125" style="69" customWidth="1"/>
    <col min="8" max="8" width="23.7109375" bestFit="1" customWidth="1"/>
    <col min="9" max="9" width="77.140625" bestFit="1" customWidth="1"/>
    <col min="10" max="10" width="40.140625" style="68" customWidth="1"/>
    <col min="11" max="16384" width="40.140625" style="68"/>
  </cols>
  <sheetData>
    <row r="1" spans="1:9" x14ac:dyDescent="0.25">
      <c r="A1" s="1" t="str">
        <f>'1. F10'!A1</f>
        <v>Companie:</v>
      </c>
      <c r="B1" s="67">
        <f>'Trial Balance'!B1</f>
        <v>0</v>
      </c>
    </row>
    <row r="2" spans="1:9" x14ac:dyDescent="0.25">
      <c r="A2" s="1" t="str">
        <f>'1. F10'!A2</f>
        <v xml:space="preserve">Adresa:                    </v>
      </c>
      <c r="B2" s="67">
        <f>'Trial Balance'!B2</f>
        <v>0</v>
      </c>
    </row>
    <row r="3" spans="1:9" x14ac:dyDescent="0.25">
      <c r="A3" s="1" t="str">
        <f>'1. F10'!A3</f>
        <v xml:space="preserve">Cod fiscal TVA: </v>
      </c>
      <c r="B3" s="67">
        <f>'Trial Balance'!B3</f>
        <v>0</v>
      </c>
    </row>
    <row r="4" spans="1:9" x14ac:dyDescent="0.25">
      <c r="A4" s="1" t="str">
        <f>'1. F10'!A4</f>
        <v xml:space="preserve">Nr. de inregistrare:      </v>
      </c>
      <c r="B4" s="67">
        <f>'Trial Balance'!B4</f>
        <v>0</v>
      </c>
    </row>
    <row r="5" spans="1:9" x14ac:dyDescent="0.25">
      <c r="A5" s="1" t="str">
        <f>'1. F10'!A5</f>
        <v xml:space="preserve">Tipul companiei:      </v>
      </c>
      <c r="B5" s="67">
        <f>'Trial Balance'!B5</f>
        <v>0</v>
      </c>
    </row>
    <row r="6" spans="1:9" x14ac:dyDescent="0.25">
      <c r="A6" s="1" t="str">
        <f>'1. F10'!A6</f>
        <v xml:space="preserve">Activitate principala:         </v>
      </c>
      <c r="B6" s="67">
        <f>'Trial Balance'!B6</f>
        <v>0</v>
      </c>
    </row>
    <row r="7" spans="1:9" x14ac:dyDescent="0.25">
      <c r="A7" s="1" t="str">
        <f>'1. F10'!A7</f>
        <v>An financiar</v>
      </c>
      <c r="B7" s="67">
        <f>'Trial Balance'!B7</f>
        <v>0</v>
      </c>
    </row>
    <row r="15" spans="1:9" x14ac:dyDescent="0.25">
      <c r="H15" s="70" t="s">
        <v>291</v>
      </c>
      <c r="I15" s="70" t="s">
        <v>35</v>
      </c>
    </row>
    <row r="17" spans="1:9" x14ac:dyDescent="0.25">
      <c r="A17" s="71" t="s">
        <v>292</v>
      </c>
      <c r="B17" s="71" t="s">
        <v>50</v>
      </c>
      <c r="C17" s="71" t="s">
        <v>293</v>
      </c>
      <c r="D17" s="71" t="s">
        <v>294</v>
      </c>
    </row>
    <row r="18" spans="1:9" x14ac:dyDescent="0.25">
      <c r="A18" s="71" t="s">
        <v>295</v>
      </c>
      <c r="B18" s="71" t="s">
        <v>296</v>
      </c>
      <c r="C18" s="71" t="s">
        <v>297</v>
      </c>
      <c r="D18" s="71" t="s">
        <v>298</v>
      </c>
    </row>
    <row r="19" spans="1:9" x14ac:dyDescent="0.25">
      <c r="A19" s="45" t="s">
        <v>299</v>
      </c>
      <c r="B19" s="45">
        <v>1</v>
      </c>
      <c r="C19" s="46"/>
      <c r="D19" s="46">
        <f>ABS(ROUND(SUMIF('Trial Balance'!$Q$3:$Q$5,"BS98",'Trial Balance'!$P$3:$P$5),0))</f>
        <v>0</v>
      </c>
      <c r="E19" s="72"/>
      <c r="F19" s="72"/>
      <c r="H19" t="s">
        <v>300</v>
      </c>
    </row>
    <row r="20" spans="1:9" x14ac:dyDescent="0.25">
      <c r="A20" s="45" t="s">
        <v>301</v>
      </c>
      <c r="B20" s="45">
        <v>2</v>
      </c>
      <c r="C20" s="46"/>
      <c r="D20" s="46">
        <f>ABS(ROUND(SUMIF('Trial Balance'!$Q$3:$Q$5,"BS99",'Trial Balance'!$P$3:$P$5),0))</f>
        <v>0</v>
      </c>
      <c r="E20" s="72"/>
      <c r="F20" s="72"/>
      <c r="H20" t="s">
        <v>300</v>
      </c>
    </row>
    <row r="21" spans="1:9" ht="24" customHeight="1" x14ac:dyDescent="0.25">
      <c r="A21" s="45" t="s">
        <v>302</v>
      </c>
      <c r="B21" s="45">
        <v>3</v>
      </c>
      <c r="C21" s="46"/>
      <c r="D21" s="46"/>
      <c r="E21" s="72"/>
      <c r="F21" s="72"/>
      <c r="H21" t="s">
        <v>303</v>
      </c>
    </row>
    <row r="22" spans="1:9" x14ac:dyDescent="0.25">
      <c r="A22" s="73"/>
      <c r="B22" s="74"/>
      <c r="C22" s="75"/>
      <c r="D22" s="75"/>
      <c r="E22" s="75"/>
      <c r="F22" s="75"/>
    </row>
    <row r="23" spans="1:9" x14ac:dyDescent="0.25">
      <c r="A23" s="73"/>
      <c r="B23" s="74"/>
      <c r="C23" s="75"/>
      <c r="D23" s="75"/>
      <c r="E23" s="75"/>
      <c r="F23" s="75"/>
    </row>
    <row r="24" spans="1:9" x14ac:dyDescent="0.25">
      <c r="A24" s="45" t="s">
        <v>304</v>
      </c>
      <c r="B24" s="45" t="s">
        <v>50</v>
      </c>
      <c r="C24" s="45" t="s">
        <v>305</v>
      </c>
      <c r="D24" s="45" t="s">
        <v>306</v>
      </c>
      <c r="E24" s="45"/>
    </row>
    <row r="25" spans="1:9" ht="13.2" customHeight="1" x14ac:dyDescent="0.25">
      <c r="A25" s="45"/>
      <c r="B25" s="45"/>
      <c r="C25" s="45"/>
      <c r="D25" s="45" t="s">
        <v>307</v>
      </c>
      <c r="E25" s="45" t="s">
        <v>308</v>
      </c>
    </row>
    <row r="26" spans="1:9" x14ac:dyDescent="0.25">
      <c r="A26" s="45" t="s">
        <v>295</v>
      </c>
      <c r="B26" s="45" t="s">
        <v>296</v>
      </c>
      <c r="C26" s="45" t="s">
        <v>297</v>
      </c>
      <c r="D26" s="45" t="s">
        <v>298</v>
      </c>
      <c r="E26" s="45" t="s">
        <v>309</v>
      </c>
    </row>
    <row r="27" spans="1:9" ht="24" customHeight="1" x14ac:dyDescent="0.25">
      <c r="A27" s="44" t="s">
        <v>310</v>
      </c>
      <c r="B27" s="44">
        <v>4</v>
      </c>
      <c r="C27" s="76">
        <f>C28+SUM(C38:C40)+C42</f>
        <v>0</v>
      </c>
      <c r="D27" s="76">
        <f>D28+SUM(D38:D40)+D42</f>
        <v>0</v>
      </c>
      <c r="E27" s="76">
        <f>E28+SUM(E38:E40)+E42</f>
        <v>0</v>
      </c>
      <c r="F27" s="72"/>
      <c r="H27" t="s">
        <v>311</v>
      </c>
    </row>
    <row r="28" spans="1:9" x14ac:dyDescent="0.25">
      <c r="A28" s="45" t="s">
        <v>312</v>
      </c>
      <c r="B28" s="45">
        <v>5</v>
      </c>
      <c r="C28" s="46">
        <f>'N9 - TP'!C20</f>
        <v>0</v>
      </c>
      <c r="D28" s="46">
        <f>C28</f>
        <v>0</v>
      </c>
      <c r="E28" s="46"/>
      <c r="F28" s="72"/>
      <c r="H28" t="s">
        <v>300</v>
      </c>
      <c r="I28" t="s">
        <v>313</v>
      </c>
    </row>
    <row r="29" spans="1:9" x14ac:dyDescent="0.25">
      <c r="A29" s="45" t="s">
        <v>314</v>
      </c>
      <c r="B29" s="45">
        <v>6</v>
      </c>
      <c r="C29" s="46">
        <f>D29</f>
        <v>0</v>
      </c>
      <c r="D29" s="46"/>
      <c r="E29" s="46"/>
      <c r="F29" s="72"/>
      <c r="H29" t="s">
        <v>303</v>
      </c>
      <c r="I29" t="s">
        <v>313</v>
      </c>
    </row>
    <row r="30" spans="1:9" x14ac:dyDescent="0.25">
      <c r="A30" s="45" t="s">
        <v>315</v>
      </c>
      <c r="B30" s="45">
        <v>7</v>
      </c>
      <c r="C30" s="46">
        <f>D30</f>
        <v>0</v>
      </c>
      <c r="D30" s="46"/>
      <c r="E30" s="46"/>
      <c r="F30" s="72"/>
      <c r="H30" t="s">
        <v>303</v>
      </c>
      <c r="I30" t="s">
        <v>313</v>
      </c>
    </row>
    <row r="31" spans="1:9" x14ac:dyDescent="0.25">
      <c r="A31" s="45" t="s">
        <v>316</v>
      </c>
      <c r="B31" s="45">
        <v>8</v>
      </c>
      <c r="C31" s="46">
        <f>SUM('N9 - TP'!F20:G20)</f>
        <v>0</v>
      </c>
      <c r="D31" s="46">
        <f>C31</f>
        <v>0</v>
      </c>
      <c r="E31" s="46"/>
      <c r="F31" s="72"/>
      <c r="H31" t="s">
        <v>300</v>
      </c>
      <c r="I31" t="s">
        <v>313</v>
      </c>
    </row>
    <row r="32" spans="1:9" x14ac:dyDescent="0.25">
      <c r="A32" s="44" t="s">
        <v>317</v>
      </c>
      <c r="B32" s="44">
        <v>9</v>
      </c>
      <c r="C32" s="76">
        <f>SUM(C33:C37)</f>
        <v>0</v>
      </c>
      <c r="D32" s="76">
        <f>SUM(D33:D37)</f>
        <v>0</v>
      </c>
      <c r="E32" s="76">
        <f>SUM(E33:E37)</f>
        <v>0</v>
      </c>
      <c r="F32" s="72"/>
      <c r="H32" t="s">
        <v>311</v>
      </c>
    </row>
    <row r="33" spans="1:9" ht="36" customHeight="1" x14ac:dyDescent="0.25">
      <c r="A33" s="45" t="s">
        <v>318</v>
      </c>
      <c r="B33" s="45">
        <v>10</v>
      </c>
      <c r="C33" s="46">
        <f>ABS(ROUND(SUMIF('Trial Balance'!W:W,B33,'Trial Balance'!K:K),0))</f>
        <v>0</v>
      </c>
      <c r="D33" s="46">
        <f>C33</f>
        <v>0</v>
      </c>
      <c r="E33" s="46"/>
      <c r="F33" s="72"/>
      <c r="H33" t="s">
        <v>300</v>
      </c>
      <c r="I33" t="s">
        <v>313</v>
      </c>
    </row>
    <row r="34" spans="1:9" ht="24" customHeight="1" x14ac:dyDescent="0.25">
      <c r="A34" s="45" t="s">
        <v>319</v>
      </c>
      <c r="B34" s="45">
        <v>11</v>
      </c>
      <c r="C34" s="46">
        <f>ABS(ROUND(SUMIF('Trial Balance'!W:W,B34,'Trial Balance'!K:K),0))</f>
        <v>0</v>
      </c>
      <c r="D34" s="46">
        <f>C34</f>
        <v>0</v>
      </c>
      <c r="E34" s="46"/>
      <c r="F34" s="72"/>
      <c r="H34" t="s">
        <v>300</v>
      </c>
      <c r="I34" t="s">
        <v>313</v>
      </c>
    </row>
    <row r="35" spans="1:9" x14ac:dyDescent="0.25">
      <c r="A35" s="45" t="s">
        <v>320</v>
      </c>
      <c r="B35" s="45">
        <v>12</v>
      </c>
      <c r="C35" s="46">
        <f>ABS(ROUND(SUMIF('Trial Balance'!W:W,B35,'Trial Balance'!K:K),0))</f>
        <v>0</v>
      </c>
      <c r="D35" s="46">
        <f>C35</f>
        <v>0</v>
      </c>
      <c r="E35" s="46"/>
      <c r="F35" s="72"/>
      <c r="H35" t="s">
        <v>300</v>
      </c>
      <c r="I35" t="s">
        <v>313</v>
      </c>
    </row>
    <row r="36" spans="1:9" ht="24" customHeight="1" x14ac:dyDescent="0.25">
      <c r="A36" s="45" t="s">
        <v>321</v>
      </c>
      <c r="B36" s="45">
        <v>13</v>
      </c>
      <c r="C36" s="46">
        <f>ABS(ROUND(SUMIF('Trial Balance'!W:W,B36,'Trial Balance'!K:K),0))</f>
        <v>0</v>
      </c>
      <c r="D36" s="46">
        <f>C36</f>
        <v>0</v>
      </c>
      <c r="E36" s="46"/>
      <c r="F36" s="72"/>
      <c r="H36" t="s">
        <v>300</v>
      </c>
      <c r="I36" t="s">
        <v>313</v>
      </c>
    </row>
    <row r="37" spans="1:9" x14ac:dyDescent="0.25">
      <c r="A37" s="45" t="s">
        <v>322</v>
      </c>
      <c r="B37" s="45">
        <v>14</v>
      </c>
      <c r="C37" s="46">
        <f>ABS(ROUND(SUMIF('Trial Balance'!W:W,B37,'Trial Balance'!K:K),0))</f>
        <v>0</v>
      </c>
      <c r="D37" s="46">
        <f>C37</f>
        <v>0</v>
      </c>
      <c r="E37" s="46"/>
      <c r="F37" s="72"/>
      <c r="H37" t="s">
        <v>300</v>
      </c>
      <c r="I37" t="s">
        <v>313</v>
      </c>
    </row>
    <row r="38" spans="1:9" ht="24" customHeight="1" x14ac:dyDescent="0.25">
      <c r="A38" s="45" t="s">
        <v>323</v>
      </c>
      <c r="B38" s="45">
        <v>15</v>
      </c>
      <c r="C38" s="46"/>
      <c r="D38" s="46"/>
      <c r="E38" s="46"/>
      <c r="F38" s="72"/>
      <c r="H38" t="s">
        <v>303</v>
      </c>
    </row>
    <row r="39" spans="1:9" x14ac:dyDescent="0.25">
      <c r="A39" s="45" t="s">
        <v>324</v>
      </c>
      <c r="B39" s="45">
        <v>16</v>
      </c>
      <c r="C39" s="46"/>
      <c r="D39" s="46"/>
      <c r="E39" s="46"/>
      <c r="F39" s="72"/>
      <c r="H39" t="s">
        <v>303</v>
      </c>
    </row>
    <row r="40" spans="1:9" x14ac:dyDescent="0.25">
      <c r="A40" s="45" t="s">
        <v>325</v>
      </c>
      <c r="B40" s="45">
        <v>17</v>
      </c>
      <c r="C40" s="46"/>
      <c r="D40" s="46"/>
      <c r="E40" s="46"/>
      <c r="F40" s="72"/>
      <c r="H40" t="s">
        <v>303</v>
      </c>
    </row>
    <row r="41" spans="1:9" x14ac:dyDescent="0.25">
      <c r="A41" s="45" t="s">
        <v>326</v>
      </c>
      <c r="B41" s="45">
        <v>18</v>
      </c>
      <c r="C41" s="46"/>
      <c r="D41" s="46"/>
      <c r="E41" s="46"/>
      <c r="F41" s="72"/>
      <c r="H41" t="s">
        <v>303</v>
      </c>
    </row>
    <row r="42" spans="1:9" ht="24" customHeight="1" x14ac:dyDescent="0.25">
      <c r="A42" s="45" t="s">
        <v>327</v>
      </c>
      <c r="B42" s="45">
        <v>19</v>
      </c>
      <c r="C42" s="46"/>
      <c r="D42" s="46"/>
      <c r="E42" s="46"/>
      <c r="F42" s="72"/>
      <c r="H42" t="s">
        <v>303</v>
      </c>
    </row>
    <row r="43" spans="1:9" x14ac:dyDescent="0.25">
      <c r="A43" s="77"/>
      <c r="B43" s="74"/>
      <c r="C43" s="78"/>
      <c r="D43" s="79"/>
      <c r="E43" s="79"/>
      <c r="F43" s="78"/>
    </row>
    <row r="44" spans="1:9" x14ac:dyDescent="0.25">
      <c r="A44" s="77"/>
      <c r="B44" s="74"/>
      <c r="C44" s="78"/>
      <c r="D44" s="79"/>
      <c r="E44" s="79"/>
      <c r="F44" s="78"/>
    </row>
    <row r="45" spans="1:9" x14ac:dyDescent="0.25">
      <c r="A45" s="205" t="s">
        <v>328</v>
      </c>
      <c r="B45" s="205" t="s">
        <v>50</v>
      </c>
      <c r="C45" s="205" t="s">
        <v>329</v>
      </c>
      <c r="D45" s="205" t="s">
        <v>330</v>
      </c>
    </row>
    <row r="46" spans="1:9" x14ac:dyDescent="0.25">
      <c r="A46" s="205" t="s">
        <v>295</v>
      </c>
      <c r="B46" s="205" t="s">
        <v>296</v>
      </c>
      <c r="C46" s="205" t="s">
        <v>297</v>
      </c>
      <c r="D46" s="205" t="s">
        <v>298</v>
      </c>
    </row>
    <row r="47" spans="1:9" x14ac:dyDescent="0.25">
      <c r="A47" s="205" t="s">
        <v>331</v>
      </c>
      <c r="B47" s="205">
        <v>20</v>
      </c>
      <c r="C47" s="206"/>
      <c r="D47" s="206"/>
      <c r="E47" s="72"/>
      <c r="F47" s="72"/>
      <c r="H47" t="s">
        <v>303</v>
      </c>
    </row>
    <row r="48" spans="1:9" x14ac:dyDescent="0.25">
      <c r="A48" s="205" t="s">
        <v>332</v>
      </c>
      <c r="B48" s="205">
        <v>21</v>
      </c>
      <c r="C48" s="206"/>
      <c r="D48" s="206"/>
      <c r="E48" s="72"/>
      <c r="F48" s="72"/>
      <c r="H48" t="s">
        <v>303</v>
      </c>
    </row>
    <row r="49" spans="1:8" x14ac:dyDescent="0.25">
      <c r="A49" s="80"/>
      <c r="B49" s="81"/>
      <c r="C49" s="78"/>
      <c r="D49" s="79"/>
    </row>
    <row r="50" spans="1:8" ht="36" customHeight="1" x14ac:dyDescent="0.25">
      <c r="A50" s="45" t="s">
        <v>333</v>
      </c>
      <c r="B50" s="45" t="s">
        <v>50</v>
      </c>
      <c r="C50" s="45" t="s">
        <v>294</v>
      </c>
    </row>
    <row r="51" spans="1:8" x14ac:dyDescent="0.25">
      <c r="A51" s="45" t="s">
        <v>295</v>
      </c>
      <c r="B51" s="45" t="s">
        <v>296</v>
      </c>
      <c r="C51" s="45" t="s">
        <v>297</v>
      </c>
    </row>
    <row r="52" spans="1:8" ht="36" customHeight="1" x14ac:dyDescent="0.25">
      <c r="A52" s="45" t="s">
        <v>334</v>
      </c>
      <c r="B52" s="45">
        <v>22</v>
      </c>
      <c r="C52" s="46"/>
      <c r="D52" s="9"/>
      <c r="E52" s="72"/>
      <c r="F52" s="72"/>
      <c r="H52" t="s">
        <v>303</v>
      </c>
    </row>
    <row r="53" spans="1:8" x14ac:dyDescent="0.25">
      <c r="A53" s="45" t="s">
        <v>335</v>
      </c>
      <c r="B53" s="45">
        <v>23</v>
      </c>
      <c r="C53" s="46"/>
      <c r="D53" s="9"/>
      <c r="E53" s="72"/>
      <c r="F53" s="72"/>
      <c r="H53" t="s">
        <v>303</v>
      </c>
    </row>
    <row r="54" spans="1:8" x14ac:dyDescent="0.25">
      <c r="A54" s="45" t="s">
        <v>336</v>
      </c>
      <c r="B54" s="45">
        <v>24</v>
      </c>
      <c r="C54" s="46"/>
      <c r="D54" s="9"/>
      <c r="E54" s="72"/>
      <c r="F54" s="72"/>
      <c r="H54" t="s">
        <v>303</v>
      </c>
    </row>
    <row r="55" spans="1:8" x14ac:dyDescent="0.25">
      <c r="A55" s="45" t="s">
        <v>337</v>
      </c>
      <c r="B55" s="45">
        <v>25</v>
      </c>
      <c r="C55" s="46"/>
      <c r="D55" s="9"/>
      <c r="E55" s="72"/>
      <c r="F55" s="72"/>
      <c r="H55" t="s">
        <v>303</v>
      </c>
    </row>
    <row r="56" spans="1:8" ht="25.8" customHeight="1" x14ac:dyDescent="0.25">
      <c r="A56" s="45" t="s">
        <v>338</v>
      </c>
      <c r="B56" s="45">
        <v>26</v>
      </c>
      <c r="C56" s="46"/>
      <c r="D56" s="9"/>
      <c r="E56" s="72"/>
      <c r="F56" s="72"/>
      <c r="H56" t="s">
        <v>303</v>
      </c>
    </row>
    <row r="57" spans="1:8" ht="24" customHeight="1" x14ac:dyDescent="0.25">
      <c r="A57" s="45" t="s">
        <v>339</v>
      </c>
      <c r="B57" s="45">
        <v>27</v>
      </c>
      <c r="C57" s="46"/>
      <c r="D57" s="9"/>
      <c r="E57" s="72"/>
      <c r="F57" s="72"/>
      <c r="H57" t="s">
        <v>303</v>
      </c>
    </row>
    <row r="58" spans="1:8" x14ac:dyDescent="0.25">
      <c r="A58" s="45" t="s">
        <v>340</v>
      </c>
      <c r="B58" s="45">
        <v>28</v>
      </c>
      <c r="C58" s="46"/>
      <c r="D58" s="9"/>
      <c r="E58" s="72"/>
      <c r="F58" s="72"/>
      <c r="H58" t="s">
        <v>303</v>
      </c>
    </row>
    <row r="59" spans="1:8" ht="36" customHeight="1" x14ac:dyDescent="0.25">
      <c r="A59" s="45" t="s">
        <v>341</v>
      </c>
      <c r="B59" s="45">
        <v>29</v>
      </c>
      <c r="C59" s="46"/>
      <c r="D59" s="9"/>
      <c r="E59" s="72"/>
      <c r="F59" s="72"/>
      <c r="H59" t="s">
        <v>303</v>
      </c>
    </row>
    <row r="60" spans="1:8" x14ac:dyDescent="0.25">
      <c r="A60" s="45" t="s">
        <v>340</v>
      </c>
      <c r="B60" s="45">
        <v>30</v>
      </c>
      <c r="C60" s="46"/>
      <c r="D60" s="9"/>
      <c r="E60" s="72"/>
      <c r="F60" s="72"/>
      <c r="H60" t="s">
        <v>303</v>
      </c>
    </row>
    <row r="61" spans="1:8" ht="24" customHeight="1" x14ac:dyDescent="0.25">
      <c r="A61" s="45" t="s">
        <v>342</v>
      </c>
      <c r="B61" s="45">
        <v>31</v>
      </c>
      <c r="C61" s="46"/>
      <c r="D61" s="9"/>
      <c r="E61" s="72"/>
      <c r="F61" s="72"/>
      <c r="H61" t="s">
        <v>303</v>
      </c>
    </row>
    <row r="62" spans="1:8" x14ac:dyDescent="0.25">
      <c r="A62" s="45" t="s">
        <v>343</v>
      </c>
      <c r="B62" s="45">
        <v>32</v>
      </c>
      <c r="C62" s="46"/>
      <c r="D62" s="9"/>
      <c r="E62" s="72"/>
      <c r="F62" s="72"/>
      <c r="H62" t="s">
        <v>303</v>
      </c>
    </row>
    <row r="63" spans="1:8" x14ac:dyDescent="0.25">
      <c r="A63" s="45" t="s">
        <v>344</v>
      </c>
      <c r="B63" s="45">
        <v>33</v>
      </c>
      <c r="C63" s="46"/>
      <c r="D63" s="9"/>
      <c r="E63" s="72"/>
      <c r="F63" s="72"/>
      <c r="H63" t="s">
        <v>303</v>
      </c>
    </row>
    <row r="64" spans="1:8" ht="25.8" customHeight="1" x14ac:dyDescent="0.25">
      <c r="A64" s="45" t="s">
        <v>345</v>
      </c>
      <c r="B64" s="45">
        <v>34</v>
      </c>
      <c r="C64" s="46"/>
      <c r="D64" s="9"/>
      <c r="E64" s="72"/>
      <c r="F64" s="72"/>
      <c r="H64" t="s">
        <v>303</v>
      </c>
    </row>
    <row r="65" spans="1:8" ht="24" customHeight="1" x14ac:dyDescent="0.25">
      <c r="A65" s="45" t="s">
        <v>346</v>
      </c>
      <c r="B65" s="45">
        <v>35</v>
      </c>
      <c r="C65" s="46"/>
      <c r="D65" s="9"/>
      <c r="E65" s="72"/>
      <c r="F65" s="72"/>
      <c r="H65" t="s">
        <v>303</v>
      </c>
    </row>
    <row r="66" spans="1:8" x14ac:dyDescent="0.25">
      <c r="A66" s="45" t="s">
        <v>347</v>
      </c>
      <c r="B66" s="45">
        <v>36</v>
      </c>
      <c r="C66" s="46"/>
      <c r="D66" s="9"/>
      <c r="E66" s="72"/>
      <c r="F66" s="72"/>
      <c r="H66" t="s">
        <v>303</v>
      </c>
    </row>
    <row r="67" spans="1:8" ht="36" customHeight="1" x14ac:dyDescent="0.25">
      <c r="A67" s="45" t="s">
        <v>348</v>
      </c>
      <c r="B67" s="45">
        <v>37</v>
      </c>
      <c r="C67" s="46"/>
      <c r="D67" s="9"/>
      <c r="E67" s="72"/>
      <c r="F67" s="72"/>
      <c r="H67" t="s">
        <v>303</v>
      </c>
    </row>
    <row r="68" spans="1:8" x14ac:dyDescent="0.25">
      <c r="A68" s="45" t="s">
        <v>349</v>
      </c>
      <c r="B68" s="45">
        <v>38</v>
      </c>
      <c r="C68" s="46"/>
      <c r="D68" s="9"/>
      <c r="E68" s="72"/>
      <c r="F68" s="72"/>
      <c r="H68" t="s">
        <v>303</v>
      </c>
    </row>
    <row r="69" spans="1:8" ht="24" customHeight="1" x14ac:dyDescent="0.25">
      <c r="A69" s="45" t="s">
        <v>350</v>
      </c>
      <c r="B69" s="45">
        <v>39</v>
      </c>
      <c r="C69" s="46"/>
      <c r="D69" s="9"/>
      <c r="E69" s="72"/>
      <c r="F69" s="72"/>
      <c r="H69" t="s">
        <v>303</v>
      </c>
    </row>
    <row r="70" spans="1:8" x14ac:dyDescent="0.25">
      <c r="A70" s="82"/>
      <c r="B70" s="74"/>
      <c r="C70" s="83"/>
      <c r="D70" s="83"/>
    </row>
    <row r="71" spans="1:8" x14ac:dyDescent="0.25">
      <c r="A71" s="82"/>
      <c r="B71" s="74"/>
      <c r="C71" s="83"/>
      <c r="D71" s="83"/>
    </row>
    <row r="72" spans="1:8" x14ac:dyDescent="0.25">
      <c r="A72" s="44" t="s">
        <v>351</v>
      </c>
      <c r="B72" s="44" t="s">
        <v>50</v>
      </c>
      <c r="C72" s="44" t="s">
        <v>294</v>
      </c>
      <c r="D72" s="83"/>
    </row>
    <row r="73" spans="1:8" x14ac:dyDescent="0.25">
      <c r="A73" s="45" t="s">
        <v>295</v>
      </c>
      <c r="B73" s="45" t="s">
        <v>296</v>
      </c>
      <c r="C73" s="45" t="s">
        <v>297</v>
      </c>
      <c r="D73" s="83"/>
    </row>
    <row r="74" spans="1:8" x14ac:dyDescent="0.25">
      <c r="A74" s="45" t="s">
        <v>352</v>
      </c>
      <c r="B74" s="45">
        <v>40</v>
      </c>
      <c r="C74" s="46">
        <f>'N15 - Personnel'!$C$23</f>
        <v>0</v>
      </c>
      <c r="D74" s="84"/>
      <c r="E74" s="72"/>
      <c r="F74" s="72"/>
      <c r="H74" t="s">
        <v>353</v>
      </c>
    </row>
    <row r="75" spans="1:8" x14ac:dyDescent="0.25">
      <c r="A75" s="45" t="s">
        <v>354</v>
      </c>
      <c r="B75" s="45">
        <v>41</v>
      </c>
      <c r="C75" s="46"/>
      <c r="D75" s="84"/>
      <c r="E75" s="72"/>
      <c r="F75" s="72"/>
      <c r="H75" t="s">
        <v>303</v>
      </c>
    </row>
    <row r="76" spans="1:8" x14ac:dyDescent="0.25">
      <c r="A76" s="80"/>
      <c r="B76" s="74"/>
      <c r="C76" s="83"/>
      <c r="D76" s="83"/>
    </row>
    <row r="77" spans="1:8" x14ac:dyDescent="0.25">
      <c r="A77" s="80"/>
      <c r="B77" s="74"/>
      <c r="C77" s="83"/>
      <c r="D77" s="83"/>
    </row>
    <row r="78" spans="1:8" x14ac:dyDescent="0.25">
      <c r="A78" s="80"/>
      <c r="B78" s="74"/>
      <c r="C78" s="83"/>
      <c r="D78" s="83"/>
    </row>
    <row r="79" spans="1:8" x14ac:dyDescent="0.25">
      <c r="A79" s="45" t="s">
        <v>355</v>
      </c>
      <c r="B79" s="45" t="s">
        <v>50</v>
      </c>
      <c r="C79" s="45" t="s">
        <v>294</v>
      </c>
      <c r="D79" s="45"/>
    </row>
    <row r="80" spans="1:8" x14ac:dyDescent="0.25">
      <c r="A80" s="45"/>
      <c r="B80" s="45"/>
      <c r="C80" s="45" t="s">
        <v>329</v>
      </c>
      <c r="D80" s="45" t="s">
        <v>330</v>
      </c>
    </row>
    <row r="81" spans="1:8" x14ac:dyDescent="0.25">
      <c r="A81" s="45" t="s">
        <v>295</v>
      </c>
      <c r="B81" s="45" t="s">
        <v>296</v>
      </c>
      <c r="C81" s="45" t="s">
        <v>297</v>
      </c>
      <c r="D81" s="45" t="s">
        <v>298</v>
      </c>
    </row>
    <row r="82" spans="1:8" x14ac:dyDescent="0.25">
      <c r="A82" s="45" t="s">
        <v>356</v>
      </c>
      <c r="B82" s="45">
        <v>42</v>
      </c>
      <c r="C82" s="46">
        <f>ABS(ROUND(SUMIF('Trial Balance'!O:O,B82,'Trial Balance'!H:H),0))</f>
        <v>0</v>
      </c>
      <c r="D82" s="46">
        <f>ABS(ROUND(SUMIF('Trial Balance'!O:O,B82,'Trial Balance'!K:K),0))</f>
        <v>0</v>
      </c>
      <c r="E82" s="72"/>
      <c r="F82" s="72"/>
      <c r="H82" t="s">
        <v>303</v>
      </c>
    </row>
    <row r="83" spans="1:8" ht="48" customHeight="1" x14ac:dyDescent="0.25">
      <c r="A83" s="45" t="s">
        <v>357</v>
      </c>
      <c r="B83" s="45">
        <v>43</v>
      </c>
      <c r="C83" s="46"/>
      <c r="D83" s="46"/>
      <c r="E83" s="72"/>
      <c r="F83" s="72"/>
      <c r="H83" t="s">
        <v>303</v>
      </c>
    </row>
    <row r="84" spans="1:8" ht="24" customHeight="1" x14ac:dyDescent="0.25">
      <c r="A84" s="44" t="s">
        <v>358</v>
      </c>
      <c r="B84" s="44">
        <v>44</v>
      </c>
      <c r="C84" s="76">
        <f>SUM(C85:C86)</f>
        <v>0</v>
      </c>
      <c r="D84" s="76">
        <f>SUM(D85:D86)</f>
        <v>0</v>
      </c>
      <c r="E84" s="72"/>
      <c r="F84" s="72"/>
      <c r="H84" t="s">
        <v>311</v>
      </c>
    </row>
    <row r="85" spans="1:8" x14ac:dyDescent="0.25">
      <c r="A85" s="45" t="s">
        <v>359</v>
      </c>
      <c r="B85" s="45">
        <v>45</v>
      </c>
      <c r="C85" s="46"/>
      <c r="D85" s="46"/>
      <c r="E85" s="72"/>
      <c r="F85" s="72"/>
      <c r="H85" t="s">
        <v>303</v>
      </c>
    </row>
    <row r="86" spans="1:8" x14ac:dyDescent="0.25">
      <c r="A86" s="45" t="s">
        <v>360</v>
      </c>
      <c r="B86" s="45">
        <v>46</v>
      </c>
      <c r="C86" s="46"/>
      <c r="D86" s="46"/>
      <c r="E86" s="72"/>
      <c r="F86" s="72"/>
      <c r="H86" t="s">
        <v>303</v>
      </c>
    </row>
    <row r="87" spans="1:8" ht="24" customHeight="1" x14ac:dyDescent="0.25">
      <c r="A87" s="44" t="s">
        <v>361</v>
      </c>
      <c r="B87" s="44">
        <v>47</v>
      </c>
      <c r="C87" s="76">
        <f>SUM(C88:C89)</f>
        <v>0</v>
      </c>
      <c r="D87" s="76">
        <f>SUM(D88:D89)</f>
        <v>0</v>
      </c>
      <c r="E87" s="72"/>
      <c r="F87" s="72"/>
      <c r="H87" t="s">
        <v>311</v>
      </c>
    </row>
    <row r="88" spans="1:8" x14ac:dyDescent="0.25">
      <c r="A88" s="45" t="s">
        <v>362</v>
      </c>
      <c r="B88" s="45">
        <v>48</v>
      </c>
      <c r="C88" s="46"/>
      <c r="D88" s="46"/>
      <c r="E88" s="72"/>
      <c r="F88" s="72"/>
      <c r="H88" t="s">
        <v>303</v>
      </c>
    </row>
    <row r="89" spans="1:8" x14ac:dyDescent="0.25">
      <c r="A89" s="45" t="s">
        <v>363</v>
      </c>
      <c r="B89" s="45">
        <v>49</v>
      </c>
      <c r="C89" s="46"/>
      <c r="D89" s="46"/>
      <c r="E89" s="72"/>
      <c r="F89" s="72"/>
      <c r="H89" t="s">
        <v>303</v>
      </c>
    </row>
    <row r="90" spans="1:8" x14ac:dyDescent="0.25">
      <c r="A90" s="85"/>
      <c r="B90" s="85"/>
      <c r="C90" s="78"/>
      <c r="D90" s="79"/>
    </row>
    <row r="91" spans="1:8" x14ac:dyDescent="0.25">
      <c r="A91" s="85"/>
      <c r="B91" s="85"/>
      <c r="C91" s="78"/>
      <c r="D91" s="79"/>
    </row>
    <row r="92" spans="1:8" x14ac:dyDescent="0.25">
      <c r="A92" s="45" t="s">
        <v>364</v>
      </c>
      <c r="B92" s="45" t="s">
        <v>50</v>
      </c>
      <c r="C92" s="45" t="s">
        <v>294</v>
      </c>
      <c r="D92" s="45"/>
    </row>
    <row r="93" spans="1:8" x14ac:dyDescent="0.25">
      <c r="A93" s="45"/>
      <c r="B93" s="45"/>
      <c r="C93" s="45" t="s">
        <v>329</v>
      </c>
      <c r="D93" s="45" t="s">
        <v>330</v>
      </c>
    </row>
    <row r="94" spans="1:8" x14ac:dyDescent="0.25">
      <c r="A94" s="45" t="s">
        <v>295</v>
      </c>
      <c r="B94" s="45" t="s">
        <v>296</v>
      </c>
      <c r="C94" s="45" t="s">
        <v>297</v>
      </c>
      <c r="D94" s="45" t="s">
        <v>298</v>
      </c>
    </row>
    <row r="95" spans="1:8" x14ac:dyDescent="0.25">
      <c r="A95" s="45" t="s">
        <v>365</v>
      </c>
      <c r="B95" s="45">
        <v>50</v>
      </c>
      <c r="C95" s="46"/>
      <c r="D95" s="46"/>
      <c r="E95" s="72"/>
      <c r="F95" s="72"/>
      <c r="H95" t="s">
        <v>303</v>
      </c>
    </row>
    <row r="96" spans="1:8" ht="48" customHeight="1" x14ac:dyDescent="0.25">
      <c r="A96" s="45" t="s">
        <v>357</v>
      </c>
      <c r="B96" s="45">
        <v>51</v>
      </c>
      <c r="C96" s="46"/>
      <c r="D96" s="46"/>
      <c r="E96" s="72"/>
      <c r="F96" s="72"/>
      <c r="H96" t="s">
        <v>303</v>
      </c>
    </row>
    <row r="97" spans="1:8" x14ac:dyDescent="0.25">
      <c r="A97" s="77"/>
      <c r="B97" s="74"/>
      <c r="C97" s="78"/>
      <c r="D97" s="79"/>
    </row>
    <row r="98" spans="1:8" x14ac:dyDescent="0.25">
      <c r="A98" s="77"/>
      <c r="B98" s="74"/>
      <c r="C98" s="78"/>
      <c r="D98" s="79"/>
    </row>
    <row r="99" spans="1:8" x14ac:dyDescent="0.25">
      <c r="A99" s="45" t="s">
        <v>366</v>
      </c>
      <c r="B99" s="45" t="s">
        <v>50</v>
      </c>
      <c r="C99" s="45" t="s">
        <v>294</v>
      </c>
      <c r="D99" s="45"/>
    </row>
    <row r="100" spans="1:8" x14ac:dyDescent="0.25">
      <c r="A100" s="45"/>
      <c r="B100" s="45"/>
      <c r="C100" s="45" t="s">
        <v>329</v>
      </c>
      <c r="D100" s="45" t="s">
        <v>330</v>
      </c>
    </row>
    <row r="101" spans="1:8" x14ac:dyDescent="0.25">
      <c r="A101" s="45" t="s">
        <v>295</v>
      </c>
      <c r="B101" s="45" t="s">
        <v>296</v>
      </c>
      <c r="C101" s="45" t="s">
        <v>297</v>
      </c>
      <c r="D101" s="45" t="s">
        <v>298</v>
      </c>
    </row>
    <row r="102" spans="1:8" ht="24" customHeight="1" x14ac:dyDescent="0.25">
      <c r="A102" s="45" t="s">
        <v>367</v>
      </c>
      <c r="B102" s="45">
        <v>52</v>
      </c>
      <c r="C102" s="46">
        <f>ABS(ROUND(SUMIF('Trial Balance'!O:O,B102,'Trial Balance'!H:H),0))</f>
        <v>0</v>
      </c>
      <c r="D102" s="46">
        <f>ABS(ROUND(SUMIF('Trial Balance'!O:O,B102,'Trial Balance'!K:K),0))</f>
        <v>0</v>
      </c>
      <c r="E102" s="72"/>
      <c r="F102" s="72"/>
      <c r="H102" t="s">
        <v>353</v>
      </c>
    </row>
    <row r="103" spans="1:8" ht="36" customHeight="1" x14ac:dyDescent="0.25">
      <c r="A103" s="45" t="s">
        <v>368</v>
      </c>
      <c r="B103" s="45">
        <v>53</v>
      </c>
      <c r="C103" s="46"/>
      <c r="D103" s="46"/>
      <c r="E103" s="72"/>
      <c r="F103" s="72"/>
      <c r="H103" t="s">
        <v>303</v>
      </c>
    </row>
    <row r="104" spans="1:8" ht="36" customHeight="1" x14ac:dyDescent="0.25">
      <c r="A104" s="45" t="s">
        <v>369</v>
      </c>
      <c r="B104" s="45">
        <v>54</v>
      </c>
      <c r="C104" s="46"/>
      <c r="D104" s="46"/>
      <c r="E104" s="72"/>
      <c r="F104" s="72"/>
      <c r="H104" t="s">
        <v>303</v>
      </c>
    </row>
    <row r="105" spans="1:8" ht="24" customHeight="1" x14ac:dyDescent="0.25">
      <c r="A105" s="45" t="s">
        <v>370</v>
      </c>
      <c r="B105" s="45">
        <v>55</v>
      </c>
      <c r="C105" s="46">
        <f>ABS(ROUND(SUMIF('Trial Balance'!E:E,"4093",'Trial Balance'!H:H),0))</f>
        <v>0</v>
      </c>
      <c r="D105" s="46">
        <f>ABS(ROUND(SUMIF('Trial Balance'!E:E,"4093",'Trial Balance'!K:K),0))</f>
        <v>0</v>
      </c>
      <c r="E105" s="72"/>
      <c r="F105" s="72"/>
      <c r="H105" t="s">
        <v>353</v>
      </c>
    </row>
    <row r="106" spans="1:8" ht="36" customHeight="1" x14ac:dyDescent="0.25">
      <c r="A106" s="45" t="s">
        <v>371</v>
      </c>
      <c r="B106" s="45">
        <v>56</v>
      </c>
      <c r="C106" s="46"/>
      <c r="D106" s="46"/>
      <c r="E106" s="72"/>
      <c r="F106" s="72"/>
      <c r="H106" t="s">
        <v>303</v>
      </c>
    </row>
    <row r="107" spans="1:8" ht="36" customHeight="1" x14ac:dyDescent="0.25">
      <c r="A107" s="45" t="s">
        <v>372</v>
      </c>
      <c r="B107" s="45">
        <v>57</v>
      </c>
      <c r="C107" s="46"/>
      <c r="D107" s="46"/>
      <c r="E107" s="72"/>
      <c r="F107" s="72"/>
      <c r="H107" t="s">
        <v>303</v>
      </c>
    </row>
    <row r="108" spans="1:8" ht="24" customHeight="1" x14ac:dyDescent="0.25">
      <c r="A108" s="44" t="s">
        <v>373</v>
      </c>
      <c r="B108" s="44">
        <v>58</v>
      </c>
      <c r="C108" s="76">
        <f>C109+C115</f>
        <v>0</v>
      </c>
      <c r="D108" s="76">
        <f>D109+D115</f>
        <v>0</v>
      </c>
      <c r="E108" s="72"/>
      <c r="F108" s="72"/>
      <c r="H108" t="s">
        <v>311</v>
      </c>
    </row>
    <row r="109" spans="1:8" ht="48" customHeight="1" x14ac:dyDescent="0.25">
      <c r="A109" s="45" t="s">
        <v>374</v>
      </c>
      <c r="B109" s="45">
        <v>59</v>
      </c>
      <c r="C109" s="46">
        <f>'1. F10'!D39-'3. F30'!C115</f>
        <v>0</v>
      </c>
      <c r="D109" s="46">
        <f>'1. F10'!E39-'3. F30'!D115</f>
        <v>0</v>
      </c>
      <c r="E109" s="72"/>
      <c r="F109" s="72"/>
      <c r="H109" t="s">
        <v>353</v>
      </c>
    </row>
    <row r="110" spans="1:8" x14ac:dyDescent="0.25">
      <c r="A110" s="45" t="s">
        <v>375</v>
      </c>
      <c r="B110" s="45">
        <v>60</v>
      </c>
      <c r="C110" s="46"/>
      <c r="D110" s="46"/>
      <c r="E110" s="72"/>
      <c r="F110" s="72"/>
      <c r="H110" t="s">
        <v>303</v>
      </c>
    </row>
    <row r="111" spans="1:8" x14ac:dyDescent="0.25">
      <c r="A111" s="45" t="s">
        <v>376</v>
      </c>
      <c r="B111" s="45">
        <v>61</v>
      </c>
      <c r="C111" s="46"/>
      <c r="D111" s="46"/>
      <c r="E111" s="72"/>
      <c r="F111" s="72"/>
      <c r="H111" t="s">
        <v>303</v>
      </c>
    </row>
    <row r="112" spans="1:8" ht="24" customHeight="1" x14ac:dyDescent="0.25">
      <c r="A112" s="45" t="s">
        <v>377</v>
      </c>
      <c r="B112" s="45">
        <v>62</v>
      </c>
      <c r="C112" s="46"/>
      <c r="D112" s="46"/>
      <c r="E112" s="72"/>
      <c r="F112" s="72"/>
      <c r="H112" t="s">
        <v>303</v>
      </c>
    </row>
    <row r="113" spans="1:9" x14ac:dyDescent="0.25">
      <c r="A113" s="45" t="s">
        <v>378</v>
      </c>
      <c r="B113" s="45">
        <v>63</v>
      </c>
      <c r="C113" s="46"/>
      <c r="D113" s="46"/>
      <c r="E113" s="72"/>
      <c r="F113" s="72"/>
      <c r="H113" t="s">
        <v>303</v>
      </c>
    </row>
    <row r="114" spans="1:9" x14ac:dyDescent="0.25">
      <c r="A114" s="45" t="s">
        <v>379</v>
      </c>
      <c r="B114" s="45">
        <v>64</v>
      </c>
      <c r="C114" s="46"/>
      <c r="D114" s="46"/>
      <c r="E114" s="72"/>
      <c r="F114" s="72"/>
      <c r="H114" t="s">
        <v>303</v>
      </c>
    </row>
    <row r="115" spans="1:9" ht="24" customHeight="1" x14ac:dyDescent="0.25">
      <c r="A115" s="44" t="s">
        <v>380</v>
      </c>
      <c r="B115" s="44">
        <v>65</v>
      </c>
      <c r="C115" s="76">
        <f>SUM(C116:C117)</f>
        <v>0</v>
      </c>
      <c r="D115" s="76">
        <f>SUM(D116:D117)</f>
        <v>0</v>
      </c>
      <c r="E115" s="72"/>
      <c r="F115" s="72"/>
      <c r="H115" t="s">
        <v>311</v>
      </c>
    </row>
    <row r="116" spans="1:9" ht="36" customHeight="1" x14ac:dyDescent="0.25">
      <c r="A116" s="45" t="s">
        <v>381</v>
      </c>
      <c r="B116" s="45">
        <v>66</v>
      </c>
      <c r="C116" s="46">
        <f>'1. F10'!D38</f>
        <v>0</v>
      </c>
      <c r="D116" s="46">
        <f>'1. F10'!E38</f>
        <v>0</v>
      </c>
      <c r="E116" s="72"/>
      <c r="F116" s="72"/>
      <c r="H116" t="s">
        <v>353</v>
      </c>
      <c r="I116" t="s">
        <v>382</v>
      </c>
    </row>
    <row r="117" spans="1:9" x14ac:dyDescent="0.25">
      <c r="A117" s="45" t="s">
        <v>383</v>
      </c>
      <c r="B117" s="45">
        <v>67</v>
      </c>
      <c r="C117" s="46"/>
      <c r="D117" s="46"/>
      <c r="E117" s="72"/>
      <c r="F117" s="72"/>
      <c r="H117" t="s">
        <v>303</v>
      </c>
    </row>
    <row r="118" spans="1:9" ht="60" customHeight="1" x14ac:dyDescent="0.25">
      <c r="A118" s="45" t="s">
        <v>384</v>
      </c>
      <c r="B118" s="45">
        <v>68</v>
      </c>
      <c r="C118" s="46">
        <f>ABS(ROUND(SUMIF('Trial Balance'!O:O,B118,'Trial Balance'!H:H),0))</f>
        <v>0</v>
      </c>
      <c r="D118" s="46">
        <f>ABS(ROUND(SUMIF('Trial Balance'!O:O,B118,'Trial Balance'!K:K),0))</f>
        <v>0</v>
      </c>
      <c r="E118" s="72"/>
      <c r="F118" s="72"/>
      <c r="H118" t="s">
        <v>353</v>
      </c>
    </row>
    <row r="119" spans="1:9" ht="96" customHeight="1" x14ac:dyDescent="0.25">
      <c r="A119" s="45" t="s">
        <v>385</v>
      </c>
      <c r="B119" s="45">
        <v>69</v>
      </c>
      <c r="C119" s="46"/>
      <c r="D119" s="46"/>
      <c r="E119" s="72"/>
      <c r="F119" s="72"/>
      <c r="H119" t="s">
        <v>303</v>
      </c>
    </row>
    <row r="120" spans="1:9" ht="96" customHeight="1" x14ac:dyDescent="0.25">
      <c r="A120" s="45" t="s">
        <v>386</v>
      </c>
      <c r="B120" s="45">
        <v>70</v>
      </c>
      <c r="C120" s="46"/>
      <c r="D120" s="46"/>
      <c r="E120" s="72"/>
      <c r="F120" s="72"/>
      <c r="H120" t="s">
        <v>303</v>
      </c>
    </row>
    <row r="121" spans="1:9" x14ac:dyDescent="0.25">
      <c r="A121" s="45" t="s">
        <v>387</v>
      </c>
      <c r="B121" s="45">
        <v>71</v>
      </c>
      <c r="C121" s="46"/>
      <c r="D121" s="46"/>
      <c r="E121" s="72"/>
      <c r="F121" s="72"/>
      <c r="H121" t="s">
        <v>303</v>
      </c>
    </row>
    <row r="122" spans="1:9" ht="24" customHeight="1" x14ac:dyDescent="0.25">
      <c r="A122" s="45" t="s">
        <v>388</v>
      </c>
      <c r="B122" s="45">
        <v>72</v>
      </c>
      <c r="C122" s="46">
        <f>ABS(ROUND(SUMIF('Trial Balance'!O:O,B122,'Trial Balance'!H:H),0))</f>
        <v>0</v>
      </c>
      <c r="D122" s="46">
        <f>ABS(ROUND(SUMIF('Trial Balance'!O:O,B122,'Trial Balance'!K:K),0))</f>
        <v>0</v>
      </c>
      <c r="E122" s="72"/>
      <c r="F122" s="72"/>
      <c r="H122" t="s">
        <v>353</v>
      </c>
    </row>
    <row r="123" spans="1:9" ht="48" customHeight="1" x14ac:dyDescent="0.25">
      <c r="A123" s="44" t="s">
        <v>389</v>
      </c>
      <c r="B123" s="44">
        <v>73</v>
      </c>
      <c r="C123" s="76">
        <f>SUM(C124:C128)</f>
        <v>0</v>
      </c>
      <c r="D123" s="76">
        <f>SUM(D124:D128)</f>
        <v>0</v>
      </c>
      <c r="E123" s="72"/>
      <c r="F123" s="72"/>
      <c r="H123" t="s">
        <v>311</v>
      </c>
    </row>
    <row r="124" spans="1:9" x14ac:dyDescent="0.25">
      <c r="A124" s="45" t="s">
        <v>390</v>
      </c>
      <c r="B124" s="45">
        <v>74</v>
      </c>
      <c r="C124" s="46">
        <f>ABS(ROUND(SUMIF('Trial Balance'!O:O,B124,'Trial Balance'!H:H),0))</f>
        <v>0</v>
      </c>
      <c r="D124" s="46">
        <f>ABS(ROUND(SUMIF('Trial Balance'!O:O,B124,'Trial Balance'!K:K),0))</f>
        <v>0</v>
      </c>
      <c r="E124" s="72"/>
      <c r="F124" s="72"/>
      <c r="H124" t="s">
        <v>353</v>
      </c>
      <c r="I124" t="s">
        <v>391</v>
      </c>
    </row>
    <row r="125" spans="1:9" x14ac:dyDescent="0.25">
      <c r="A125" s="45" t="s">
        <v>392</v>
      </c>
      <c r="B125" s="45">
        <v>75</v>
      </c>
      <c r="C125" s="46">
        <f>ABS(ROUND(SUMIF('Trial Balance'!O:O,B125,'Trial Balance'!H:H),0))</f>
        <v>0</v>
      </c>
      <c r="D125" s="46">
        <f>ABS(ROUND(SUMIF('Trial Balance'!O:O,B125,'Trial Balance'!K:K),0))</f>
        <v>0</v>
      </c>
      <c r="E125" s="72"/>
      <c r="F125" s="72"/>
      <c r="H125" t="s">
        <v>353</v>
      </c>
      <c r="I125" t="s">
        <v>393</v>
      </c>
    </row>
    <row r="126" spans="1:9" x14ac:dyDescent="0.25">
      <c r="A126" s="45" t="s">
        <v>394</v>
      </c>
      <c r="B126" s="45">
        <v>76</v>
      </c>
      <c r="C126" s="46">
        <f>ABS(ROUND(SUMIF('Trial Balance'!O:O,B126,'Trial Balance'!H:H),0))</f>
        <v>0</v>
      </c>
      <c r="D126" s="46">
        <f>ABS(ROUND(SUMIF('Trial Balance'!O:O,B126,'Trial Balance'!K:K),0))</f>
        <v>0</v>
      </c>
      <c r="E126" s="72"/>
      <c r="F126" s="72"/>
      <c r="H126" t="s">
        <v>353</v>
      </c>
    </row>
    <row r="127" spans="1:9" ht="24" customHeight="1" x14ac:dyDescent="0.25">
      <c r="A127" s="45" t="s">
        <v>395</v>
      </c>
      <c r="B127" s="45">
        <v>77</v>
      </c>
      <c r="C127" s="46">
        <f>ABS(ROUND(SUMIF('Trial Balance'!O:O,B127,'Trial Balance'!H:H),0))</f>
        <v>0</v>
      </c>
      <c r="D127" s="46">
        <f>ABS(ROUND(SUMIF('Trial Balance'!O:O,B127,'Trial Balance'!K:K),0))</f>
        <v>0</v>
      </c>
      <c r="E127" s="72"/>
      <c r="F127" s="72"/>
      <c r="H127" t="s">
        <v>303</v>
      </c>
      <c r="I127" t="s">
        <v>396</v>
      </c>
    </row>
    <row r="128" spans="1:9" ht="24" customHeight="1" x14ac:dyDescent="0.25">
      <c r="A128" s="45" t="s">
        <v>397</v>
      </c>
      <c r="B128" s="45">
        <v>78</v>
      </c>
      <c r="C128" s="46">
        <f>ABS(ROUND(SUMIF('Trial Balance'!O:O,B128,'Trial Balance'!H:H),0))</f>
        <v>0</v>
      </c>
      <c r="D128" s="46">
        <f>ABS(ROUND(SUMIF('Trial Balance'!O:O,B128,'Trial Balance'!K:K),0))</f>
        <v>0</v>
      </c>
      <c r="E128" s="72"/>
      <c r="F128" s="72"/>
      <c r="H128" t="s">
        <v>353</v>
      </c>
    </row>
    <row r="129" spans="1:9" ht="24" customHeight="1" x14ac:dyDescent="0.25">
      <c r="A129" s="45" t="s">
        <v>398</v>
      </c>
      <c r="B129" s="45">
        <v>79</v>
      </c>
      <c r="C129" s="46">
        <f>ABS(ROUND(SUMIF('Trial Balance'!D:D,"451",'Trial Balance'!H:H),2))</f>
        <v>0</v>
      </c>
      <c r="D129" s="46">
        <f>ABS(ROUND(SUMIF('Trial Balance'!D:D,"451",'Trial Balance'!K:K),2))</f>
        <v>0</v>
      </c>
      <c r="E129" s="72"/>
      <c r="F129" s="72"/>
      <c r="H129" t="s">
        <v>353</v>
      </c>
      <c r="I129" t="s">
        <v>399</v>
      </c>
    </row>
    <row r="130" spans="1:9" ht="24" customHeight="1" x14ac:dyDescent="0.25">
      <c r="A130" s="45" t="s">
        <v>400</v>
      </c>
      <c r="B130" s="45">
        <v>80</v>
      </c>
      <c r="C130" s="46"/>
      <c r="D130" s="46"/>
      <c r="E130" s="72"/>
      <c r="F130" s="72"/>
      <c r="H130" t="s">
        <v>303</v>
      </c>
    </row>
    <row r="131" spans="1:9" ht="24" customHeight="1" x14ac:dyDescent="0.25">
      <c r="A131" s="45" t="s">
        <v>401</v>
      </c>
      <c r="B131" s="45">
        <v>81</v>
      </c>
      <c r="C131" s="46"/>
      <c r="D131" s="46"/>
      <c r="E131" s="72"/>
      <c r="F131" s="72"/>
      <c r="H131" t="s">
        <v>303</v>
      </c>
    </row>
    <row r="132" spans="1:9" ht="72" customHeight="1" x14ac:dyDescent="0.25">
      <c r="A132" s="45" t="s">
        <v>402</v>
      </c>
      <c r="B132" s="45">
        <v>82</v>
      </c>
      <c r="C132" s="46"/>
      <c r="D132" s="46"/>
      <c r="E132" s="72"/>
      <c r="F132" s="72"/>
      <c r="H132" t="s">
        <v>303</v>
      </c>
    </row>
    <row r="133" spans="1:9" ht="24" customHeight="1" x14ac:dyDescent="0.25">
      <c r="A133" s="49" t="s">
        <v>403</v>
      </c>
      <c r="B133" s="49">
        <v>83</v>
      </c>
      <c r="C133" s="133">
        <f>ABS(ROUND(SUMIF('Trial Balance'!E:E,"4652",'Trial Balance'!H:H),2))</f>
        <v>0</v>
      </c>
      <c r="D133" s="133">
        <f>ABS(ROUND(SUMIF('Trial Balance'!E:E,"4652",'Trial Balance'!K:K),2))</f>
        <v>0</v>
      </c>
      <c r="E133" s="72"/>
      <c r="F133" s="72"/>
      <c r="H133" t="s">
        <v>353</v>
      </c>
    </row>
    <row r="134" spans="1:9" x14ac:dyDescent="0.25">
      <c r="A134" s="45" t="s">
        <v>404</v>
      </c>
      <c r="B134" s="45">
        <v>84</v>
      </c>
      <c r="C134" s="46">
        <f>'1. F10'!D52</f>
        <v>0</v>
      </c>
      <c r="D134" s="46">
        <f>'1. F10'!E52</f>
        <v>0</v>
      </c>
      <c r="E134" s="72"/>
      <c r="F134" s="72"/>
      <c r="H134" t="s">
        <v>353</v>
      </c>
    </row>
    <row r="135" spans="1:9" ht="48" customHeight="1" x14ac:dyDescent="0.25">
      <c r="A135" s="45" t="s">
        <v>405</v>
      </c>
      <c r="B135" s="45">
        <v>85</v>
      </c>
      <c r="C135" s="46"/>
      <c r="D135" s="46"/>
      <c r="E135" s="72"/>
      <c r="F135" s="72"/>
      <c r="H135" t="s">
        <v>303</v>
      </c>
    </row>
    <row r="136" spans="1:9" ht="60" customHeight="1" x14ac:dyDescent="0.25">
      <c r="A136" s="45" t="s">
        <v>406</v>
      </c>
      <c r="B136" s="45">
        <v>86</v>
      </c>
      <c r="C136" s="46"/>
      <c r="D136" s="46"/>
      <c r="E136" s="72"/>
      <c r="F136" s="72"/>
      <c r="H136" t="s">
        <v>303</v>
      </c>
    </row>
    <row r="137" spans="1:9" ht="60" customHeight="1" x14ac:dyDescent="0.25">
      <c r="A137" s="45" t="s">
        <v>407</v>
      </c>
      <c r="B137" s="45">
        <v>87</v>
      </c>
      <c r="C137" s="46"/>
      <c r="D137" s="46"/>
      <c r="E137" s="72"/>
      <c r="F137" s="72"/>
      <c r="H137" t="s">
        <v>303</v>
      </c>
    </row>
    <row r="138" spans="1:9" x14ac:dyDescent="0.25">
      <c r="A138" s="45" t="s">
        <v>408</v>
      </c>
      <c r="B138" s="45">
        <v>88</v>
      </c>
      <c r="C138" s="46">
        <f>ABS(ROUND(SUMIF('Trial Balance'!O:O,B138,'Trial Balance'!H:H),0))</f>
        <v>0</v>
      </c>
      <c r="D138" s="46">
        <f>ABS(ROUND(SUMIF('Trial Balance'!O:O,B138,'Trial Balance'!K:K),0))</f>
        <v>0</v>
      </c>
      <c r="E138" s="72"/>
      <c r="F138" s="72"/>
      <c r="H138" t="s">
        <v>353</v>
      </c>
    </row>
    <row r="139" spans="1:9" x14ac:dyDescent="0.25">
      <c r="A139" s="45" t="s">
        <v>409</v>
      </c>
      <c r="B139" s="45">
        <v>89</v>
      </c>
      <c r="C139" s="46"/>
      <c r="D139" s="46"/>
      <c r="E139" s="72"/>
      <c r="F139" s="72"/>
      <c r="H139" t="s">
        <v>303</v>
      </c>
    </row>
    <row r="140" spans="1:9" ht="24" customHeight="1" x14ac:dyDescent="0.25">
      <c r="A140" s="45" t="s">
        <v>410</v>
      </c>
      <c r="B140" s="45">
        <v>90</v>
      </c>
      <c r="C140" s="46"/>
      <c r="D140" s="46"/>
      <c r="E140" s="72"/>
      <c r="F140" s="72"/>
      <c r="H140" t="s">
        <v>303</v>
      </c>
    </row>
    <row r="141" spans="1:9" ht="24" customHeight="1" x14ac:dyDescent="0.25">
      <c r="A141" s="45" t="s">
        <v>411</v>
      </c>
      <c r="B141" s="45">
        <v>91</v>
      </c>
      <c r="C141" s="46"/>
      <c r="D141" s="46"/>
      <c r="E141" s="72"/>
      <c r="F141" s="72"/>
      <c r="H141" t="s">
        <v>303</v>
      </c>
    </row>
    <row r="142" spans="1:9" x14ac:dyDescent="0.25">
      <c r="A142" s="45" t="s">
        <v>412</v>
      </c>
      <c r="B142" s="45">
        <v>92</v>
      </c>
      <c r="C142" s="46">
        <f>'1. F10'!D58-C148</f>
        <v>0</v>
      </c>
      <c r="D142" s="46">
        <f>'1. F10'!E58-D148</f>
        <v>0</v>
      </c>
      <c r="E142" s="72"/>
      <c r="F142" s="72"/>
      <c r="H142" t="s">
        <v>353</v>
      </c>
    </row>
    <row r="143" spans="1:9" x14ac:dyDescent="0.25">
      <c r="A143" s="45" t="s">
        <v>375</v>
      </c>
      <c r="B143" s="45">
        <v>93</v>
      </c>
      <c r="C143" s="46"/>
      <c r="D143" s="46"/>
      <c r="E143" s="72"/>
      <c r="F143" s="72"/>
      <c r="H143" t="s">
        <v>303</v>
      </c>
    </row>
    <row r="144" spans="1:9" x14ac:dyDescent="0.25">
      <c r="A144" s="45" t="s">
        <v>376</v>
      </c>
      <c r="B144" s="45">
        <v>94</v>
      </c>
      <c r="C144" s="46"/>
      <c r="D144" s="46"/>
      <c r="E144" s="72"/>
      <c r="F144" s="72"/>
      <c r="H144" t="s">
        <v>303</v>
      </c>
    </row>
    <row r="145" spans="1:9" x14ac:dyDescent="0.25">
      <c r="A145" s="45" t="s">
        <v>413</v>
      </c>
      <c r="B145" s="45">
        <v>95</v>
      </c>
      <c r="C145" s="46"/>
      <c r="D145" s="46"/>
      <c r="E145" s="72"/>
      <c r="F145" s="72"/>
      <c r="H145" t="s">
        <v>303</v>
      </c>
    </row>
    <row r="146" spans="1:9" x14ac:dyDescent="0.25">
      <c r="A146" s="45" t="s">
        <v>379</v>
      </c>
      <c r="B146" s="45">
        <v>96</v>
      </c>
      <c r="C146" s="46"/>
      <c r="D146" s="46"/>
      <c r="E146" s="72"/>
      <c r="F146" s="72"/>
      <c r="H146" t="s">
        <v>303</v>
      </c>
    </row>
    <row r="147" spans="1:9" x14ac:dyDescent="0.25">
      <c r="A147" s="45" t="s">
        <v>414</v>
      </c>
      <c r="B147" s="45">
        <v>97</v>
      </c>
      <c r="C147" s="46"/>
      <c r="D147" s="46"/>
      <c r="E147" s="72"/>
      <c r="F147" s="72"/>
      <c r="H147" t="s">
        <v>303</v>
      </c>
    </row>
    <row r="148" spans="1:9" x14ac:dyDescent="0.25">
      <c r="A148" s="45" t="s">
        <v>415</v>
      </c>
      <c r="B148" s="45">
        <v>98</v>
      </c>
      <c r="C148" s="46">
        <f>ABS(ROUND(SUMIF('Trial Balance'!O:O,B148,'Trial Balance'!H:H),0))</f>
        <v>0</v>
      </c>
      <c r="D148" s="46">
        <f>ABS(ROUND(SUMIF('Trial Balance'!O:O,B148,'Trial Balance'!K:K),0))</f>
        <v>0</v>
      </c>
      <c r="E148" s="72"/>
      <c r="F148" s="72"/>
      <c r="H148" t="s">
        <v>353</v>
      </c>
    </row>
    <row r="149" spans="1:9" x14ac:dyDescent="0.25">
      <c r="A149" s="44" t="s">
        <v>416</v>
      </c>
      <c r="B149" s="44">
        <v>99</v>
      </c>
      <c r="C149" s="76">
        <f>SUM(C150:C151)</f>
        <v>0</v>
      </c>
      <c r="D149" s="76">
        <f>SUM(D150:D151)</f>
        <v>0</v>
      </c>
      <c r="E149" s="72"/>
      <c r="F149" s="72"/>
      <c r="H149" t="s">
        <v>311</v>
      </c>
    </row>
    <row r="150" spans="1:9" x14ac:dyDescent="0.25">
      <c r="A150" s="45" t="s">
        <v>417</v>
      </c>
      <c r="B150" s="45">
        <v>100</v>
      </c>
      <c r="C150" s="46">
        <f>ABS(ROUND(SUMIF('Trial Balance'!O:O,B150,'Trial Balance'!H:H),0))</f>
        <v>0</v>
      </c>
      <c r="D150" s="46">
        <f>ABS(ROUND(SUMIF('Trial Balance'!O:O,B150,'Trial Balance'!K:K),0))</f>
        <v>0</v>
      </c>
      <c r="E150" s="72"/>
      <c r="F150" s="72"/>
      <c r="H150" t="s">
        <v>353</v>
      </c>
    </row>
    <row r="151" spans="1:9" x14ac:dyDescent="0.25">
      <c r="A151" s="45" t="s">
        <v>418</v>
      </c>
      <c r="B151" s="45">
        <v>101</v>
      </c>
      <c r="C151" s="46">
        <f>ABS(ROUND(SUMIF('Trial Balance'!O:O,B151,'Trial Balance'!H:H),0))</f>
        <v>0</v>
      </c>
      <c r="D151" s="46">
        <f>ABS(ROUND(SUMIF('Trial Balance'!O:O,B151,'Trial Balance'!K:K),0))</f>
        <v>0</v>
      </c>
      <c r="E151" s="72"/>
      <c r="F151" s="72"/>
      <c r="H151" t="s">
        <v>353</v>
      </c>
    </row>
    <row r="152" spans="1:9" ht="24" customHeight="1" x14ac:dyDescent="0.25">
      <c r="A152" s="44" t="s">
        <v>419</v>
      </c>
      <c r="B152" s="44">
        <v>102</v>
      </c>
      <c r="C152" s="76">
        <f>C153+C155</f>
        <v>0</v>
      </c>
      <c r="D152" s="76">
        <f>D153+D155</f>
        <v>0</v>
      </c>
      <c r="E152" s="72"/>
      <c r="F152" s="72"/>
      <c r="H152" t="s">
        <v>311</v>
      </c>
    </row>
    <row r="153" spans="1:9" x14ac:dyDescent="0.25">
      <c r="A153" s="45" t="s">
        <v>420</v>
      </c>
      <c r="B153" s="45">
        <v>103</v>
      </c>
      <c r="C153" s="46">
        <f>ABS(ROUND(SUMIF('Trial Balance'!O:O,B153,'Trial Balance'!H:H),0))</f>
        <v>0</v>
      </c>
      <c r="D153" s="46">
        <f>ABS(ROUND(SUMIF('Trial Balance'!O:O,B153,'Trial Balance'!K:K),0))</f>
        <v>0</v>
      </c>
      <c r="E153" s="72"/>
      <c r="F153" s="72"/>
      <c r="H153" t="s">
        <v>353</v>
      </c>
    </row>
    <row r="154" spans="1:9" ht="24" customHeight="1" x14ac:dyDescent="0.25">
      <c r="A154" s="45" t="s">
        <v>421</v>
      </c>
      <c r="B154" s="45">
        <v>104</v>
      </c>
      <c r="C154" s="46"/>
      <c r="D154" s="46"/>
      <c r="E154" s="72"/>
      <c r="F154" s="72"/>
      <c r="H154" t="s">
        <v>303</v>
      </c>
    </row>
    <row r="155" spans="1:9" x14ac:dyDescent="0.25">
      <c r="A155" s="45" t="s">
        <v>422</v>
      </c>
      <c r="B155" s="45">
        <v>105</v>
      </c>
      <c r="C155" s="46">
        <f>ABS(ROUND(SUMIF('Trial Balance'!O:O,B155,'Trial Balance'!H:H),0))</f>
        <v>0</v>
      </c>
      <c r="D155" s="46">
        <f>ABS(ROUND(SUMIF('Trial Balance'!O:O,B155,'Trial Balance'!K:K),0))</f>
        <v>0</v>
      </c>
      <c r="E155" s="72"/>
      <c r="F155" s="72"/>
      <c r="H155" t="s">
        <v>353</v>
      </c>
    </row>
    <row r="156" spans="1:9" ht="24" customHeight="1" x14ac:dyDescent="0.25">
      <c r="A156" s="45" t="s">
        <v>423</v>
      </c>
      <c r="B156" s="45">
        <v>106</v>
      </c>
      <c r="C156" s="46"/>
      <c r="D156" s="46"/>
      <c r="E156" s="72"/>
      <c r="F156" s="72"/>
      <c r="H156" t="s">
        <v>303</v>
      </c>
    </row>
    <row r="157" spans="1:9" ht="24" customHeight="1" x14ac:dyDescent="0.25">
      <c r="A157" s="44" t="s">
        <v>424</v>
      </c>
      <c r="B157" s="44">
        <v>107</v>
      </c>
      <c r="C157" s="76">
        <f>SUM(C158:C159)</f>
        <v>0</v>
      </c>
      <c r="D157" s="76">
        <f>SUM(D158:D159)</f>
        <v>0</v>
      </c>
      <c r="E157" s="72"/>
      <c r="F157" s="72"/>
      <c r="H157" t="s">
        <v>311</v>
      </c>
    </row>
    <row r="158" spans="1:9" ht="36" customHeight="1" x14ac:dyDescent="0.25">
      <c r="A158" s="45" t="s">
        <v>425</v>
      </c>
      <c r="B158" s="45">
        <v>108</v>
      </c>
      <c r="C158" s="46">
        <f>ABS(ROUND(SUMIF('Trial Balance'!O:O,B158,'Trial Balance'!H:H),0))</f>
        <v>0</v>
      </c>
      <c r="D158" s="46">
        <f>ABS(ROUND(SUMIF('Trial Balance'!O:O,B158,'Trial Balance'!K:K),0))</f>
        <v>0</v>
      </c>
      <c r="E158" s="72"/>
      <c r="F158" s="72"/>
      <c r="H158" t="s">
        <v>353</v>
      </c>
      <c r="I158" t="s">
        <v>426</v>
      </c>
    </row>
    <row r="159" spans="1:9" x14ac:dyDescent="0.25">
      <c r="A159" s="45" t="s">
        <v>427</v>
      </c>
      <c r="B159" s="45">
        <v>109</v>
      </c>
      <c r="C159" s="46">
        <f>ABS(ROUND(SUMIF('Trial Balance'!O:O,B159,'Trial Balance'!H:H),0))</f>
        <v>0</v>
      </c>
      <c r="D159" s="46">
        <f>ABS(ROUND(SUMIF('Trial Balance'!O:O,B159,'Trial Balance'!K:K),0))</f>
        <v>0</v>
      </c>
      <c r="E159" s="72"/>
      <c r="F159" s="72"/>
      <c r="H159" t="s">
        <v>353</v>
      </c>
      <c r="I159" t="s">
        <v>428</v>
      </c>
    </row>
    <row r="160" spans="1:9" ht="36" customHeight="1" x14ac:dyDescent="0.25">
      <c r="A160" s="44" t="s">
        <v>429</v>
      </c>
      <c r="B160" s="44">
        <v>110</v>
      </c>
      <c r="C160" s="76">
        <f>C161+C164+C167+C168+C171+C174+C177+C178+C183+C187+C190+C191+C197</f>
        <v>0</v>
      </c>
      <c r="D160" s="76">
        <f>D161+D164+D167+D168+D171+D174+D177+D178+D183+D187+D190+D191+D197</f>
        <v>0</v>
      </c>
      <c r="E160" s="72"/>
      <c r="F160" s="72"/>
      <c r="H160" t="s">
        <v>311</v>
      </c>
    </row>
    <row r="161" spans="1:8" ht="60" customHeight="1" x14ac:dyDescent="0.25">
      <c r="A161" s="44" t="s">
        <v>430</v>
      </c>
      <c r="B161" s="44">
        <v>111</v>
      </c>
      <c r="C161" s="76">
        <f>SUM(C162:C163)</f>
        <v>0</v>
      </c>
      <c r="D161" s="76">
        <f>SUM(D162:D163)</f>
        <v>0</v>
      </c>
      <c r="E161" s="72"/>
      <c r="F161" s="72"/>
      <c r="H161" t="s">
        <v>311</v>
      </c>
    </row>
    <row r="162" spans="1:8" x14ac:dyDescent="0.25">
      <c r="A162" s="45" t="s">
        <v>431</v>
      </c>
      <c r="B162" s="45">
        <v>112</v>
      </c>
      <c r="C162" s="46"/>
      <c r="D162" s="46"/>
      <c r="E162" s="72"/>
      <c r="F162" s="72"/>
      <c r="H162" t="s">
        <v>303</v>
      </c>
    </row>
    <row r="163" spans="1:8" x14ac:dyDescent="0.25">
      <c r="A163" s="45" t="s">
        <v>432</v>
      </c>
      <c r="B163" s="45">
        <v>113</v>
      </c>
      <c r="C163" s="46"/>
      <c r="D163" s="46"/>
      <c r="E163" s="72"/>
      <c r="F163" s="72"/>
      <c r="H163" t="s">
        <v>303</v>
      </c>
    </row>
    <row r="164" spans="1:8" ht="60" customHeight="1" x14ac:dyDescent="0.25">
      <c r="A164" s="44" t="s">
        <v>433</v>
      </c>
      <c r="B164" s="44">
        <v>114</v>
      </c>
      <c r="C164" s="76">
        <f>SUM(C165:C166)</f>
        <v>0</v>
      </c>
      <c r="D164" s="76">
        <f>SUM(D165:D166)</f>
        <v>0</v>
      </c>
      <c r="E164" s="72"/>
      <c r="F164" s="72"/>
      <c r="H164" t="s">
        <v>311</v>
      </c>
    </row>
    <row r="165" spans="1:8" x14ac:dyDescent="0.25">
      <c r="A165" s="45" t="s">
        <v>434</v>
      </c>
      <c r="B165" s="45">
        <v>115</v>
      </c>
      <c r="C165" s="46"/>
      <c r="D165" s="46"/>
      <c r="E165" s="72"/>
      <c r="F165" s="72"/>
      <c r="H165" t="s">
        <v>303</v>
      </c>
    </row>
    <row r="166" spans="1:8" x14ac:dyDescent="0.25">
      <c r="A166" s="45" t="s">
        <v>432</v>
      </c>
      <c r="B166" s="45">
        <v>116</v>
      </c>
      <c r="C166" s="46"/>
      <c r="D166" s="46"/>
      <c r="E166" s="72"/>
      <c r="F166" s="72"/>
      <c r="H166" t="s">
        <v>303</v>
      </c>
    </row>
    <row r="167" spans="1:8" x14ac:dyDescent="0.25">
      <c r="A167" s="45" t="s">
        <v>435</v>
      </c>
      <c r="B167" s="45">
        <v>117</v>
      </c>
      <c r="C167" s="46">
        <f>ABS(ROUND(SUMIF('Trial Balance'!O:O,B167,'Trial Balance'!H:H),0))</f>
        <v>0</v>
      </c>
      <c r="D167" s="46">
        <f>ABS(ROUND(SUMIF('Trial Balance'!O:O,B167,'Trial Balance'!K:K),0))</f>
        <v>0</v>
      </c>
      <c r="E167" s="72"/>
      <c r="F167" s="72"/>
      <c r="H167" t="s">
        <v>353</v>
      </c>
    </row>
    <row r="168" spans="1:8" x14ac:dyDescent="0.25">
      <c r="A168" s="44" t="s">
        <v>436</v>
      </c>
      <c r="B168" s="44">
        <v>118</v>
      </c>
      <c r="C168" s="76">
        <f>SUM(C169:C170)</f>
        <v>0</v>
      </c>
      <c r="D168" s="76">
        <f>SUM(D169:D170)</f>
        <v>0</v>
      </c>
      <c r="E168" s="72"/>
      <c r="F168" s="72"/>
      <c r="H168" t="s">
        <v>311</v>
      </c>
    </row>
    <row r="169" spans="1:8" x14ac:dyDescent="0.25">
      <c r="A169" s="45" t="s">
        <v>437</v>
      </c>
      <c r="B169" s="45">
        <v>119</v>
      </c>
      <c r="C169" s="46"/>
      <c r="D169" s="46"/>
      <c r="E169" s="72"/>
      <c r="F169" s="72"/>
      <c r="H169" t="s">
        <v>303</v>
      </c>
    </row>
    <row r="170" spans="1:8" x14ac:dyDescent="0.25">
      <c r="A170" s="45" t="s">
        <v>432</v>
      </c>
      <c r="B170" s="45">
        <v>120</v>
      </c>
      <c r="C170" s="46"/>
      <c r="D170" s="46"/>
      <c r="E170" s="72"/>
      <c r="F170" s="72"/>
      <c r="H170" t="s">
        <v>303</v>
      </c>
    </row>
    <row r="171" spans="1:8" ht="24" customHeight="1" x14ac:dyDescent="0.25">
      <c r="A171" s="45" t="s">
        <v>438</v>
      </c>
      <c r="B171" s="45">
        <v>121</v>
      </c>
      <c r="C171" s="46">
        <f>ABS(ROUND(SUMIF('Trial Balance'!O:O,B171,'Trial Balance'!H:H),0))</f>
        <v>0</v>
      </c>
      <c r="D171" s="46">
        <f>ABS(ROUND(SUMIF('Trial Balance'!O:O,B171,'Trial Balance'!K:K),0))</f>
        <v>0</v>
      </c>
      <c r="E171" s="72"/>
      <c r="F171" s="72"/>
      <c r="H171" t="s">
        <v>353</v>
      </c>
    </row>
    <row r="172" spans="1:8" x14ac:dyDescent="0.25">
      <c r="A172" s="45" t="s">
        <v>439</v>
      </c>
      <c r="B172" s="45">
        <v>122</v>
      </c>
      <c r="C172" s="46"/>
      <c r="D172" s="46"/>
      <c r="E172" s="72"/>
      <c r="F172" s="72"/>
      <c r="H172" t="s">
        <v>303</v>
      </c>
    </row>
    <row r="173" spans="1:8" ht="24" customHeight="1" x14ac:dyDescent="0.25">
      <c r="A173" s="45" t="s">
        <v>440</v>
      </c>
      <c r="B173" s="45">
        <v>123</v>
      </c>
      <c r="C173" s="46"/>
      <c r="D173" s="46"/>
      <c r="E173" s="72"/>
      <c r="F173" s="72"/>
      <c r="H173" t="s">
        <v>303</v>
      </c>
    </row>
    <row r="174" spans="1:8" ht="48" customHeight="1" x14ac:dyDescent="0.25">
      <c r="A174" s="45" t="s">
        <v>441</v>
      </c>
      <c r="B174" s="45">
        <v>124</v>
      </c>
      <c r="C174" s="46">
        <f>ABS(ROUND(SUMIF('Trial Balance'!O:O,B174,'Trial Balance'!H:H),0))</f>
        <v>0</v>
      </c>
      <c r="D174" s="46">
        <f>ABS(ROUND(SUMIF('Trial Balance'!O:O,B174,'Trial Balance'!K:K),0))</f>
        <v>0</v>
      </c>
      <c r="E174" s="72"/>
      <c r="F174" s="72"/>
      <c r="H174" t="s">
        <v>353</v>
      </c>
    </row>
    <row r="175" spans="1:8" ht="84" customHeight="1" x14ac:dyDescent="0.25">
      <c r="A175" s="45" t="s">
        <v>442</v>
      </c>
      <c r="B175" s="45">
        <v>125</v>
      </c>
      <c r="C175" s="46"/>
      <c r="D175" s="46"/>
      <c r="E175" s="72"/>
      <c r="F175" s="72"/>
      <c r="H175" t="s">
        <v>303</v>
      </c>
    </row>
    <row r="176" spans="1:8" ht="84" customHeight="1" x14ac:dyDescent="0.25">
      <c r="A176" s="45" t="s">
        <v>443</v>
      </c>
      <c r="B176" s="45">
        <v>126</v>
      </c>
      <c r="C176" s="46"/>
      <c r="D176" s="46"/>
      <c r="E176" s="72"/>
      <c r="F176" s="72"/>
      <c r="H176" t="s">
        <v>303</v>
      </c>
    </row>
    <row r="177" spans="1:9" ht="36" customHeight="1" x14ac:dyDescent="0.25">
      <c r="A177" s="45" t="s">
        <v>444</v>
      </c>
      <c r="B177" s="45">
        <v>127</v>
      </c>
      <c r="C177" s="46">
        <f>ABS(ROUND(SUMIF('Trial Balance'!O:O,B177,'Trial Balance'!H:H),0))</f>
        <v>0</v>
      </c>
      <c r="D177" s="46">
        <f>ABS(ROUND(SUMIF('Trial Balance'!O:O,B177,'Trial Balance'!K:K),0))</f>
        <v>0</v>
      </c>
      <c r="E177" s="72"/>
      <c r="F177" s="72"/>
      <c r="H177" t="s">
        <v>353</v>
      </c>
    </row>
    <row r="178" spans="1:9" ht="48" customHeight="1" x14ac:dyDescent="0.25">
      <c r="A178" s="44" t="s">
        <v>445</v>
      </c>
      <c r="B178" s="44">
        <v>128</v>
      </c>
      <c r="C178" s="76">
        <f>SUM(C179:C182)</f>
        <v>0</v>
      </c>
      <c r="D178" s="76">
        <f>SUM(D179:D182)</f>
        <v>0</v>
      </c>
      <c r="E178" s="72"/>
      <c r="F178" s="72"/>
      <c r="H178" t="s">
        <v>311</v>
      </c>
    </row>
    <row r="179" spans="1:9" x14ac:dyDescent="0.25">
      <c r="A179" s="45" t="s">
        <v>446</v>
      </c>
      <c r="B179" s="45">
        <v>129</v>
      </c>
      <c r="C179" s="46">
        <f>ABS(ROUND(SUMIF('Trial Balance'!O:O,B179,'Trial Balance'!H:H),0))</f>
        <v>0</v>
      </c>
      <c r="D179" s="46">
        <f>ABS(ROUND(SUMIF('Trial Balance'!O:O,B179,'Trial Balance'!K:K),0))</f>
        <v>0</v>
      </c>
      <c r="E179" s="72"/>
      <c r="F179" s="72"/>
      <c r="H179" t="s">
        <v>303</v>
      </c>
      <c r="I179" t="s">
        <v>447</v>
      </c>
    </row>
    <row r="180" spans="1:9" x14ac:dyDescent="0.25">
      <c r="A180" s="45" t="s">
        <v>448</v>
      </c>
      <c r="B180" s="45">
        <v>130</v>
      </c>
      <c r="C180" s="46">
        <f>ABS(ROUND(SUMIF('Trial Balance'!O:O,B180,'Trial Balance'!H:H),0))</f>
        <v>0</v>
      </c>
      <c r="D180" s="46">
        <f>ABS(ROUND(SUMIF('Trial Balance'!O:O,B180,'Trial Balance'!K:K),0))</f>
        <v>0</v>
      </c>
      <c r="E180" s="72"/>
      <c r="F180" s="72"/>
      <c r="H180" t="s">
        <v>353</v>
      </c>
      <c r="I180" t="s">
        <v>449</v>
      </c>
    </row>
    <row r="181" spans="1:9" ht="24" customHeight="1" x14ac:dyDescent="0.25">
      <c r="A181" s="45" t="s">
        <v>395</v>
      </c>
      <c r="B181" s="45">
        <v>131</v>
      </c>
      <c r="C181" s="46">
        <f>ABS(ROUND(SUMIF('Trial Balance'!O:O,B181,'Trial Balance'!H:H),0))</f>
        <v>0</v>
      </c>
      <c r="D181" s="46">
        <f>ABS(ROUND(SUMIF('Trial Balance'!O:O,B181,'Trial Balance'!K:K),0))</f>
        <v>0</v>
      </c>
      <c r="E181" s="72"/>
      <c r="F181" s="72"/>
      <c r="H181" t="s">
        <v>353</v>
      </c>
      <c r="I181" t="s">
        <v>450</v>
      </c>
    </row>
    <row r="182" spans="1:9" ht="24" customHeight="1" x14ac:dyDescent="0.25">
      <c r="A182" s="45" t="s">
        <v>451</v>
      </c>
      <c r="B182" s="45">
        <v>132</v>
      </c>
      <c r="C182" s="46">
        <f>ABS(ROUND(SUMIF('Trial Balance'!O:O,B182,'Trial Balance'!H:H),0))</f>
        <v>0</v>
      </c>
      <c r="D182" s="46">
        <f>ABS(ROUND(SUMIF('Trial Balance'!O:O,B182,'Trial Balance'!K:K),0))</f>
        <v>0</v>
      </c>
      <c r="E182" s="72"/>
      <c r="F182" s="72"/>
      <c r="H182" t="s">
        <v>353</v>
      </c>
    </row>
    <row r="183" spans="1:9" ht="24" customHeight="1" x14ac:dyDescent="0.25">
      <c r="A183" s="45" t="s">
        <v>452</v>
      </c>
      <c r="B183" s="45">
        <v>133</v>
      </c>
      <c r="C183" s="46"/>
      <c r="D183" s="46"/>
      <c r="E183" s="72"/>
      <c r="F183" s="72"/>
      <c r="H183" t="s">
        <v>303</v>
      </c>
    </row>
    <row r="184" spans="1:9" ht="25.8" customHeight="1" x14ac:dyDescent="0.25">
      <c r="A184" s="45" t="s">
        <v>453</v>
      </c>
      <c r="B184" s="45">
        <v>134</v>
      </c>
      <c r="C184" s="46"/>
      <c r="D184" s="46"/>
      <c r="E184" s="72"/>
      <c r="F184" s="72"/>
      <c r="H184" t="s">
        <v>303</v>
      </c>
    </row>
    <row r="185" spans="1:9" x14ac:dyDescent="0.25">
      <c r="A185" s="45" t="s">
        <v>454</v>
      </c>
      <c r="B185" s="45">
        <v>135</v>
      </c>
      <c r="C185" s="46"/>
      <c r="D185" s="46"/>
      <c r="E185" s="72"/>
      <c r="F185" s="72"/>
      <c r="H185" t="s">
        <v>303</v>
      </c>
    </row>
    <row r="186" spans="1:9" ht="36" customHeight="1" x14ac:dyDescent="0.25">
      <c r="A186" s="45" t="s">
        <v>455</v>
      </c>
      <c r="B186" s="45">
        <v>136</v>
      </c>
      <c r="C186" s="46"/>
      <c r="D186" s="46"/>
      <c r="E186" s="72"/>
      <c r="F186" s="72"/>
      <c r="H186" t="s">
        <v>303</v>
      </c>
    </row>
    <row r="187" spans="1:9" ht="24" customHeight="1" x14ac:dyDescent="0.25">
      <c r="A187" s="45" t="s">
        <v>456</v>
      </c>
      <c r="B187" s="45">
        <v>137</v>
      </c>
      <c r="C187" s="46">
        <f>ABS(ROUND(SUMIF('Trial Balance'!O:O,B187,'Trial Balance'!H:H),0))</f>
        <v>0</v>
      </c>
      <c r="D187" s="46">
        <f>ABS(ROUND(SUMIF('Trial Balance'!O:O,B187,'Trial Balance'!K:K),0))</f>
        <v>0</v>
      </c>
      <c r="E187" s="72"/>
      <c r="F187" s="72"/>
      <c r="H187" t="s">
        <v>353</v>
      </c>
    </row>
    <row r="188" spans="1:9" ht="24" customHeight="1" x14ac:dyDescent="0.25">
      <c r="A188" s="45" t="s">
        <v>457</v>
      </c>
      <c r="B188" s="45">
        <v>138</v>
      </c>
      <c r="C188" s="46"/>
      <c r="D188" s="46"/>
      <c r="E188" s="72"/>
      <c r="F188" s="72"/>
      <c r="H188" t="s">
        <v>303</v>
      </c>
    </row>
    <row r="189" spans="1:9" ht="24" customHeight="1" x14ac:dyDescent="0.25">
      <c r="A189" s="45" t="s">
        <v>458</v>
      </c>
      <c r="B189" s="45">
        <v>139</v>
      </c>
      <c r="C189" s="46"/>
      <c r="D189" s="46"/>
      <c r="E189" s="72"/>
      <c r="F189" s="72"/>
      <c r="H189" t="s">
        <v>303</v>
      </c>
    </row>
    <row r="190" spans="1:9" ht="24" customHeight="1" x14ac:dyDescent="0.25">
      <c r="A190" s="49" t="s">
        <v>459</v>
      </c>
      <c r="B190" s="49">
        <v>140</v>
      </c>
      <c r="C190" s="133"/>
      <c r="D190" s="133"/>
      <c r="E190" s="72"/>
      <c r="F190" s="72"/>
      <c r="H190" t="s">
        <v>303</v>
      </c>
    </row>
    <row r="191" spans="1:9" ht="36" customHeight="1" x14ac:dyDescent="0.25">
      <c r="A191" s="45" t="s">
        <v>460</v>
      </c>
      <c r="B191" s="45">
        <v>141</v>
      </c>
      <c r="C191" s="46">
        <f>ABS(ROUND(SUMIF('Trial Balance'!O:O,B191,'Trial Balance'!H:H),0))</f>
        <v>0</v>
      </c>
      <c r="D191" s="46">
        <f>ABS(ROUND(SUMIF('Trial Balance'!O:O,B191,'Trial Balance'!K:K),0))</f>
        <v>0</v>
      </c>
      <c r="E191" s="72"/>
      <c r="F191" s="72"/>
      <c r="H191" t="s">
        <v>353</v>
      </c>
    </row>
    <row r="192" spans="1:9" ht="60" customHeight="1" x14ac:dyDescent="0.25">
      <c r="A192" s="45" t="s">
        <v>461</v>
      </c>
      <c r="B192" s="45">
        <v>142</v>
      </c>
      <c r="C192" s="46"/>
      <c r="D192" s="46"/>
      <c r="E192" s="72"/>
      <c r="F192" s="72"/>
      <c r="H192" t="s">
        <v>303</v>
      </c>
    </row>
    <row r="193" spans="1:8" ht="61.8" customHeight="1" x14ac:dyDescent="0.25">
      <c r="A193" s="45" t="s">
        <v>462</v>
      </c>
      <c r="B193" s="45">
        <v>143</v>
      </c>
      <c r="C193" s="46"/>
      <c r="D193" s="46"/>
      <c r="E193" s="72"/>
      <c r="F193" s="72"/>
      <c r="H193" t="s">
        <v>303</v>
      </c>
    </row>
    <row r="194" spans="1:8" x14ac:dyDescent="0.25">
      <c r="A194" s="45" t="s">
        <v>463</v>
      </c>
      <c r="B194" s="45">
        <v>144</v>
      </c>
      <c r="C194" s="46"/>
      <c r="D194" s="46"/>
      <c r="E194" s="72"/>
      <c r="F194" s="72"/>
      <c r="H194" t="s">
        <v>303</v>
      </c>
    </row>
    <row r="195" spans="1:8" ht="36" customHeight="1" x14ac:dyDescent="0.25">
      <c r="A195" s="45" t="s">
        <v>464</v>
      </c>
      <c r="B195" s="45">
        <v>145</v>
      </c>
      <c r="C195" s="46"/>
      <c r="D195" s="46"/>
      <c r="E195" s="72"/>
      <c r="F195" s="72"/>
      <c r="H195" t="s">
        <v>303</v>
      </c>
    </row>
    <row r="196" spans="1:8" x14ac:dyDescent="0.25">
      <c r="A196" s="45" t="s">
        <v>465</v>
      </c>
      <c r="B196" s="45">
        <v>146</v>
      </c>
      <c r="C196" s="46"/>
      <c r="D196" s="46"/>
      <c r="E196" s="72"/>
      <c r="F196" s="72"/>
      <c r="H196" t="s">
        <v>303</v>
      </c>
    </row>
    <row r="197" spans="1:8" x14ac:dyDescent="0.25">
      <c r="A197" s="45" t="s">
        <v>466</v>
      </c>
      <c r="B197" s="45">
        <v>147</v>
      </c>
      <c r="C197" s="46">
        <f>ABS(ROUND(SUMIF('Trial Balance'!O:O,B197,'Trial Balance'!H:H),0))</f>
        <v>0</v>
      </c>
      <c r="D197" s="46">
        <f>ABS(ROUND(SUMIF('Trial Balance'!O:O,B197,'Trial Balance'!K:K),0))</f>
        <v>0</v>
      </c>
      <c r="E197" s="72"/>
      <c r="F197" s="72"/>
      <c r="H197" t="s">
        <v>353</v>
      </c>
    </row>
    <row r="198" spans="1:8" x14ac:dyDescent="0.25">
      <c r="A198" s="45" t="s">
        <v>467</v>
      </c>
      <c r="B198" s="45">
        <v>148</v>
      </c>
      <c r="C198" s="46"/>
      <c r="D198" s="46"/>
      <c r="E198" s="72"/>
      <c r="F198" s="72"/>
      <c r="H198" t="s">
        <v>303</v>
      </c>
    </row>
    <row r="199" spans="1:8" ht="24" customHeight="1" x14ac:dyDescent="0.25">
      <c r="A199" s="45" t="s">
        <v>468</v>
      </c>
      <c r="B199" s="45">
        <v>149</v>
      </c>
      <c r="C199" s="46"/>
      <c r="D199" s="46"/>
      <c r="E199" s="72"/>
      <c r="F199" s="72"/>
      <c r="H199" t="s">
        <v>303</v>
      </c>
    </row>
    <row r="200" spans="1:8" ht="24" customHeight="1" x14ac:dyDescent="0.25">
      <c r="A200" s="45" t="s">
        <v>469</v>
      </c>
      <c r="B200" s="45">
        <v>150</v>
      </c>
      <c r="C200" s="46"/>
      <c r="D200" s="46"/>
      <c r="E200" s="72"/>
      <c r="F200" s="72"/>
      <c r="H200" t="s">
        <v>303</v>
      </c>
    </row>
    <row r="201" spans="1:8" x14ac:dyDescent="0.25">
      <c r="A201" s="45" t="s">
        <v>470</v>
      </c>
      <c r="B201" s="45">
        <v>151</v>
      </c>
      <c r="C201" s="46">
        <f>ABS(ROUND(SUMIF('Trial Balance'!O:O,B201,'Trial Balance'!H:H),0))</f>
        <v>0</v>
      </c>
      <c r="D201" s="46">
        <f>ABS(ROUND(SUMIF('Trial Balance'!O:O,B201,'Trial Balance'!K:K),0))</f>
        <v>0</v>
      </c>
      <c r="E201" s="72"/>
      <c r="F201" s="72"/>
      <c r="H201" t="s">
        <v>353</v>
      </c>
    </row>
    <row r="202" spans="1:8" x14ac:dyDescent="0.25">
      <c r="A202" s="45" t="s">
        <v>471</v>
      </c>
      <c r="B202" s="45">
        <v>152</v>
      </c>
      <c r="C202" s="46"/>
      <c r="D202" s="46"/>
      <c r="E202" s="72"/>
      <c r="F202" s="72"/>
      <c r="H202" t="s">
        <v>303</v>
      </c>
    </row>
    <row r="203" spans="1:8" x14ac:dyDescent="0.25">
      <c r="A203" s="45" t="s">
        <v>472</v>
      </c>
      <c r="B203" s="45">
        <v>153</v>
      </c>
      <c r="C203" s="46"/>
      <c r="D203" s="46"/>
      <c r="E203" s="72"/>
      <c r="F203" s="72"/>
      <c r="H203" t="s">
        <v>303</v>
      </c>
    </row>
    <row r="204" spans="1:8" x14ac:dyDescent="0.25">
      <c r="A204" s="45" t="s">
        <v>473</v>
      </c>
      <c r="B204" s="45">
        <v>154</v>
      </c>
      <c r="C204" s="46"/>
      <c r="D204" s="46"/>
      <c r="E204" s="72"/>
      <c r="F204" s="72"/>
      <c r="H204" t="s">
        <v>303</v>
      </c>
    </row>
    <row r="205" spans="1:8" ht="24" customHeight="1" x14ac:dyDescent="0.25">
      <c r="A205" s="45" t="s">
        <v>474</v>
      </c>
      <c r="B205" s="45">
        <v>155</v>
      </c>
      <c r="C205" s="46"/>
      <c r="D205" s="46"/>
      <c r="E205" s="72"/>
      <c r="F205" s="72"/>
      <c r="H205" t="s">
        <v>303</v>
      </c>
    </row>
    <row r="206" spans="1:8" x14ac:dyDescent="0.25">
      <c r="A206" s="45" t="s">
        <v>475</v>
      </c>
      <c r="B206" s="45">
        <v>156</v>
      </c>
      <c r="C206" s="46">
        <f>ABS(ROUND(SUMIF('Trial Balance'!O:O,B206,'Trial Balance'!H:H),0))</f>
        <v>0</v>
      </c>
      <c r="D206" s="46">
        <f>ABS(ROUND(SUMIF('Trial Balance'!O:O,B206,'Trial Balance'!K:K),0))</f>
        <v>0</v>
      </c>
      <c r="E206" s="72"/>
      <c r="F206" s="72"/>
      <c r="H206" t="s">
        <v>353</v>
      </c>
    </row>
    <row r="207" spans="1:8" x14ac:dyDescent="0.25">
      <c r="A207" s="86"/>
      <c r="B207" s="85"/>
      <c r="C207" s="78"/>
      <c r="D207" s="79"/>
    </row>
    <row r="208" spans="1:8" x14ac:dyDescent="0.25">
      <c r="A208" s="86"/>
      <c r="B208" s="85"/>
      <c r="C208" s="78"/>
      <c r="D208" s="79"/>
    </row>
    <row r="209" spans="1:8" x14ac:dyDescent="0.25">
      <c r="A209" s="45" t="s">
        <v>476</v>
      </c>
      <c r="B209" s="45" t="s">
        <v>50</v>
      </c>
      <c r="C209" s="45" t="s">
        <v>294</v>
      </c>
      <c r="D209" s="45"/>
    </row>
    <row r="210" spans="1:8" x14ac:dyDescent="0.25">
      <c r="A210" s="45"/>
      <c r="B210" s="45"/>
      <c r="C210" s="45" t="s">
        <v>329</v>
      </c>
      <c r="D210" s="45" t="s">
        <v>330</v>
      </c>
    </row>
    <row r="211" spans="1:8" x14ac:dyDescent="0.25">
      <c r="A211" s="45" t="s">
        <v>295</v>
      </c>
      <c r="B211" s="45" t="s">
        <v>296</v>
      </c>
      <c r="C211" s="45" t="s">
        <v>297</v>
      </c>
      <c r="D211" s="45" t="s">
        <v>298</v>
      </c>
    </row>
    <row r="212" spans="1:8" x14ac:dyDescent="0.25">
      <c r="A212" s="45" t="s">
        <v>477</v>
      </c>
      <c r="B212" s="45">
        <v>157</v>
      </c>
      <c r="C212" s="46">
        <f>ABS(ROUND(SUMIF('Trial Balance'!O:O,B212,'Trial Balance'!H:H),0))</f>
        <v>0</v>
      </c>
      <c r="D212" s="46">
        <f>ABS(ROUND(SUMIF('Trial Balance'!O:O,B212,'Trial Balance'!K:K),0))</f>
        <v>0</v>
      </c>
      <c r="E212" s="72"/>
      <c r="F212" s="72"/>
      <c r="H212" t="s">
        <v>353</v>
      </c>
    </row>
    <row r="213" spans="1:8" x14ac:dyDescent="0.25">
      <c r="A213" s="78"/>
      <c r="B213" s="74"/>
      <c r="C213" s="78"/>
      <c r="D213" s="79"/>
    </row>
    <row r="214" spans="1:8" x14ac:dyDescent="0.25">
      <c r="A214" s="78"/>
      <c r="B214" s="74"/>
      <c r="C214" s="78"/>
      <c r="D214" s="79"/>
    </row>
    <row r="215" spans="1:8" x14ac:dyDescent="0.25">
      <c r="A215" s="78"/>
      <c r="B215" s="74"/>
      <c r="C215" s="78"/>
      <c r="D215" s="79"/>
    </row>
    <row r="216" spans="1:8" x14ac:dyDescent="0.25">
      <c r="A216" s="45" t="s">
        <v>478</v>
      </c>
      <c r="B216" s="45" t="s">
        <v>50</v>
      </c>
      <c r="C216" s="45" t="s">
        <v>294</v>
      </c>
      <c r="D216" s="45"/>
    </row>
    <row r="217" spans="1:8" x14ac:dyDescent="0.25">
      <c r="A217" s="45"/>
      <c r="B217" s="45"/>
      <c r="C217" s="45" t="s">
        <v>329</v>
      </c>
      <c r="D217" s="45" t="s">
        <v>330</v>
      </c>
    </row>
    <row r="218" spans="1:8" x14ac:dyDescent="0.25">
      <c r="A218" s="45" t="s">
        <v>295</v>
      </c>
      <c r="B218" s="45" t="s">
        <v>296</v>
      </c>
      <c r="C218" s="45" t="s">
        <v>297</v>
      </c>
      <c r="D218" s="45" t="s">
        <v>298</v>
      </c>
    </row>
    <row r="219" spans="1:8" ht="24" customHeight="1" x14ac:dyDescent="0.25">
      <c r="A219" s="45" t="s">
        <v>479</v>
      </c>
      <c r="B219" s="45">
        <v>158</v>
      </c>
      <c r="C219" s="46"/>
      <c r="D219" s="46"/>
      <c r="E219" s="72"/>
      <c r="F219" s="72"/>
      <c r="H219" t="s">
        <v>303</v>
      </c>
    </row>
    <row r="220" spans="1:8" ht="24" customHeight="1" x14ac:dyDescent="0.25">
      <c r="A220" s="45" t="s">
        <v>480</v>
      </c>
      <c r="B220" s="45">
        <v>159</v>
      </c>
      <c r="C220" s="46"/>
      <c r="D220" s="46"/>
      <c r="E220" s="72"/>
      <c r="F220" s="72"/>
      <c r="H220" t="s">
        <v>303</v>
      </c>
    </row>
    <row r="221" spans="1:8" ht="24" customHeight="1" x14ac:dyDescent="0.25">
      <c r="A221" s="45" t="s">
        <v>481</v>
      </c>
      <c r="B221" s="45">
        <v>160</v>
      </c>
      <c r="C221" s="46"/>
      <c r="D221" s="46"/>
      <c r="E221" s="72"/>
      <c r="F221" s="72"/>
      <c r="H221" t="s">
        <v>303</v>
      </c>
    </row>
    <row r="222" spans="1:8" x14ac:dyDescent="0.25">
      <c r="A222" s="45" t="s">
        <v>482</v>
      </c>
      <c r="B222" s="45">
        <v>161</v>
      </c>
      <c r="C222" s="46"/>
      <c r="D222" s="46"/>
      <c r="E222" s="87"/>
      <c r="F222" s="88"/>
      <c r="H222" t="s">
        <v>303</v>
      </c>
    </row>
    <row r="223" spans="1:8" x14ac:dyDescent="0.25">
      <c r="A223" s="89"/>
      <c r="B223" s="81"/>
      <c r="C223" s="78"/>
      <c r="D223" s="79"/>
      <c r="E223" s="79"/>
      <c r="F223" s="79"/>
    </row>
    <row r="224" spans="1:8" x14ac:dyDescent="0.25">
      <c r="A224" s="90"/>
      <c r="B224" s="81"/>
      <c r="C224" s="78"/>
      <c r="D224" s="79"/>
      <c r="E224" s="79"/>
      <c r="F224" s="79"/>
    </row>
    <row r="225" spans="1:8" x14ac:dyDescent="0.25">
      <c r="A225" s="45" t="s">
        <v>483</v>
      </c>
      <c r="B225" s="45" t="s">
        <v>50</v>
      </c>
      <c r="C225" s="45" t="s">
        <v>329</v>
      </c>
      <c r="D225" s="45"/>
      <c r="E225" s="45"/>
      <c r="F225" s="45"/>
    </row>
    <row r="226" spans="1:8" x14ac:dyDescent="0.25">
      <c r="A226" s="45"/>
      <c r="B226" s="45"/>
      <c r="C226" s="45" t="s">
        <v>484</v>
      </c>
      <c r="D226" s="45" t="s">
        <v>485</v>
      </c>
      <c r="E226" s="45" t="s">
        <v>486</v>
      </c>
      <c r="F226" s="45" t="s">
        <v>487</v>
      </c>
    </row>
    <row r="227" spans="1:8" x14ac:dyDescent="0.25">
      <c r="A227" s="45" t="s">
        <v>488</v>
      </c>
      <c r="B227" s="45">
        <v>162</v>
      </c>
      <c r="C227" s="46">
        <f>C201</f>
        <v>0</v>
      </c>
      <c r="D227" s="46" t="s">
        <v>489</v>
      </c>
      <c r="E227" s="46">
        <f>D201</f>
        <v>0</v>
      </c>
      <c r="F227" s="46" t="s">
        <v>489</v>
      </c>
      <c r="H227" t="s">
        <v>353</v>
      </c>
    </row>
    <row r="228" spans="1:8" ht="24" customHeight="1" x14ac:dyDescent="0.25">
      <c r="A228" s="45" t="s">
        <v>490</v>
      </c>
      <c r="B228" s="45">
        <v>163</v>
      </c>
      <c r="C228" s="46"/>
      <c r="D228" s="46"/>
      <c r="E228" s="46"/>
      <c r="F228" s="46"/>
      <c r="H228" t="s">
        <v>303</v>
      </c>
    </row>
    <row r="229" spans="1:8" ht="24" customHeight="1" x14ac:dyDescent="0.25">
      <c r="A229" s="45" t="s">
        <v>491</v>
      </c>
      <c r="B229" s="45">
        <v>164</v>
      </c>
      <c r="C229" s="46"/>
      <c r="D229" s="46"/>
      <c r="E229" s="46"/>
      <c r="F229" s="46"/>
      <c r="H229" t="s">
        <v>303</v>
      </c>
    </row>
    <row r="230" spans="1:8" ht="24" customHeight="1" x14ac:dyDescent="0.25">
      <c r="A230" s="45" t="s">
        <v>492</v>
      </c>
      <c r="B230" s="45">
        <v>165</v>
      </c>
      <c r="C230" s="46"/>
      <c r="D230" s="46"/>
      <c r="E230" s="46"/>
      <c r="F230" s="46"/>
      <c r="H230" t="s">
        <v>303</v>
      </c>
    </row>
    <row r="231" spans="1:8" ht="24" customHeight="1" x14ac:dyDescent="0.25">
      <c r="A231" s="45" t="s">
        <v>493</v>
      </c>
      <c r="B231" s="45">
        <v>166</v>
      </c>
      <c r="C231" s="46"/>
      <c r="D231" s="46"/>
      <c r="E231" s="46"/>
      <c r="F231" s="46"/>
      <c r="H231" t="s">
        <v>303</v>
      </c>
    </row>
    <row r="232" spans="1:8" x14ac:dyDescent="0.25">
      <c r="A232" s="45" t="s">
        <v>494</v>
      </c>
      <c r="B232" s="45">
        <v>167</v>
      </c>
      <c r="C232" s="46"/>
      <c r="D232" s="46"/>
      <c r="E232" s="46"/>
      <c r="F232" s="46"/>
      <c r="H232" t="s">
        <v>303</v>
      </c>
    </row>
    <row r="233" spans="1:8" x14ac:dyDescent="0.25">
      <c r="A233" s="45" t="s">
        <v>495</v>
      </c>
      <c r="B233" s="45">
        <v>168</v>
      </c>
      <c r="C233" s="46"/>
      <c r="D233" s="46"/>
      <c r="E233" s="46"/>
      <c r="F233" s="46"/>
      <c r="H233" t="s">
        <v>303</v>
      </c>
    </row>
    <row r="234" spans="1:8" x14ac:dyDescent="0.25">
      <c r="A234" s="45" t="s">
        <v>496</v>
      </c>
      <c r="B234" s="45">
        <v>169</v>
      </c>
      <c r="C234" s="46"/>
      <c r="D234" s="46"/>
      <c r="E234" s="46"/>
      <c r="F234" s="46"/>
      <c r="H234" t="s">
        <v>303</v>
      </c>
    </row>
    <row r="235" spans="1:8" x14ac:dyDescent="0.25">
      <c r="A235" s="45" t="s">
        <v>497</v>
      </c>
      <c r="B235" s="45">
        <v>170</v>
      </c>
      <c r="C235" s="46"/>
      <c r="D235" s="46"/>
      <c r="E235" s="46"/>
      <c r="F235" s="46"/>
      <c r="H235" t="s">
        <v>303</v>
      </c>
    </row>
    <row r="236" spans="1:8" x14ac:dyDescent="0.25">
      <c r="A236" s="45" t="s">
        <v>498</v>
      </c>
      <c r="B236" s="45">
        <v>171</v>
      </c>
      <c r="C236" s="46"/>
      <c r="D236" s="46"/>
      <c r="E236" s="46"/>
      <c r="F236" s="46"/>
      <c r="H236" t="s">
        <v>303</v>
      </c>
    </row>
    <row r="237" spans="1:8" x14ac:dyDescent="0.25">
      <c r="A237" s="45" t="s">
        <v>499</v>
      </c>
      <c r="B237" s="45">
        <v>172</v>
      </c>
      <c r="C237" s="46"/>
      <c r="D237" s="46"/>
      <c r="E237" s="46"/>
      <c r="F237" s="46"/>
      <c r="H237" t="s">
        <v>303</v>
      </c>
    </row>
    <row r="238" spans="1:8" x14ac:dyDescent="0.25">
      <c r="A238" s="45" t="s">
        <v>500</v>
      </c>
      <c r="B238" s="45">
        <v>173</v>
      </c>
      <c r="C238" s="46"/>
      <c r="D238" s="46"/>
      <c r="E238" s="46"/>
      <c r="F238" s="46"/>
      <c r="H238" t="s">
        <v>303</v>
      </c>
    </row>
    <row r="240" spans="1:8" x14ac:dyDescent="0.25">
      <c r="A240" s="78"/>
      <c r="B240" s="85"/>
      <c r="C240" s="85"/>
      <c r="D240" s="85"/>
      <c r="E240" s="85"/>
      <c r="F240" s="85"/>
    </row>
    <row r="241" spans="1:8" x14ac:dyDescent="0.25">
      <c r="A241" s="45"/>
      <c r="B241" s="45" t="s">
        <v>50</v>
      </c>
      <c r="C241" s="45" t="s">
        <v>294</v>
      </c>
      <c r="D241" s="45"/>
    </row>
    <row r="242" spans="1:8" x14ac:dyDescent="0.25">
      <c r="A242" s="45" t="s">
        <v>295</v>
      </c>
      <c r="B242" s="45" t="s">
        <v>296</v>
      </c>
      <c r="C242" s="45" t="s">
        <v>501</v>
      </c>
      <c r="D242" s="45" t="s">
        <v>502</v>
      </c>
    </row>
    <row r="243" spans="1:8" ht="60" customHeight="1" x14ac:dyDescent="0.25">
      <c r="A243" s="45" t="s">
        <v>503</v>
      </c>
      <c r="B243" s="45">
        <v>174</v>
      </c>
      <c r="C243" s="46"/>
      <c r="D243" s="46"/>
      <c r="E243" s="72"/>
      <c r="F243" s="72"/>
    </row>
    <row r="244" spans="1:8" x14ac:dyDescent="0.25">
      <c r="A244" s="45" t="s">
        <v>504</v>
      </c>
      <c r="B244" s="45">
        <v>175</v>
      </c>
      <c r="C244" s="46"/>
      <c r="D244" s="46"/>
      <c r="E244" s="72"/>
      <c r="F244" s="72"/>
      <c r="H244" t="s">
        <v>303</v>
      </c>
    </row>
    <row r="245" spans="1:8" x14ac:dyDescent="0.25">
      <c r="A245" s="45" t="s">
        <v>505</v>
      </c>
      <c r="B245" s="45">
        <v>176</v>
      </c>
      <c r="C245" s="46"/>
      <c r="D245" s="46"/>
      <c r="E245" s="72"/>
      <c r="F245" s="72"/>
      <c r="H245" t="s">
        <v>303</v>
      </c>
    </row>
    <row r="246" spans="1:8" ht="48" customHeight="1" x14ac:dyDescent="0.25">
      <c r="A246" s="45" t="s">
        <v>506</v>
      </c>
      <c r="B246" s="45">
        <v>177</v>
      </c>
      <c r="C246" s="46"/>
      <c r="D246" s="46"/>
      <c r="E246" s="72"/>
      <c r="F246" s="72"/>
      <c r="H246" t="s">
        <v>303</v>
      </c>
    </row>
    <row r="247" spans="1:8" x14ac:dyDescent="0.25">
      <c r="A247" s="73"/>
      <c r="B247" s="74"/>
      <c r="C247" s="91"/>
      <c r="D247" s="91"/>
      <c r="E247" s="91"/>
      <c r="F247" s="91"/>
    </row>
    <row r="248" spans="1:8" x14ac:dyDescent="0.25">
      <c r="A248" s="45"/>
      <c r="B248" s="45" t="s">
        <v>50</v>
      </c>
      <c r="C248" s="45" t="s">
        <v>294</v>
      </c>
      <c r="D248" s="45"/>
    </row>
    <row r="249" spans="1:8" x14ac:dyDescent="0.25">
      <c r="A249" s="45" t="s">
        <v>295</v>
      </c>
      <c r="B249" s="45" t="s">
        <v>296</v>
      </c>
      <c r="C249" s="45" t="s">
        <v>501</v>
      </c>
      <c r="D249" s="45" t="s">
        <v>502</v>
      </c>
    </row>
    <row r="250" spans="1:8" ht="60" customHeight="1" x14ac:dyDescent="0.25">
      <c r="A250" s="45" t="s">
        <v>507</v>
      </c>
      <c r="B250" s="45">
        <v>178</v>
      </c>
      <c r="C250" s="46"/>
      <c r="D250" s="46"/>
      <c r="E250" s="72"/>
      <c r="F250" s="72"/>
    </row>
    <row r="251" spans="1:8" x14ac:dyDescent="0.25">
      <c r="A251" s="45" t="s">
        <v>508</v>
      </c>
      <c r="B251" s="45">
        <v>179</v>
      </c>
      <c r="C251" s="46"/>
      <c r="D251" s="46"/>
      <c r="E251" s="72"/>
      <c r="F251" s="72"/>
      <c r="H251" t="s">
        <v>303</v>
      </c>
    </row>
    <row r="252" spans="1:8" x14ac:dyDescent="0.25">
      <c r="A252" s="45" t="s">
        <v>509</v>
      </c>
      <c r="B252" s="45">
        <v>180</v>
      </c>
      <c r="C252" s="46"/>
      <c r="D252" s="46"/>
      <c r="E252" s="72"/>
      <c r="F252" s="72"/>
      <c r="H252" t="s">
        <v>303</v>
      </c>
    </row>
    <row r="253" spans="1:8" x14ac:dyDescent="0.25">
      <c r="A253" s="45" t="s">
        <v>510</v>
      </c>
      <c r="B253" s="45">
        <v>181</v>
      </c>
      <c r="C253" s="46"/>
      <c r="D253" s="46"/>
      <c r="E253" s="72"/>
      <c r="F253" s="72"/>
      <c r="H253" t="s">
        <v>303</v>
      </c>
    </row>
    <row r="254" spans="1:8" ht="60" customHeight="1" x14ac:dyDescent="0.25">
      <c r="A254" s="45" t="s">
        <v>511</v>
      </c>
      <c r="B254" s="45">
        <v>182</v>
      </c>
      <c r="C254" s="46"/>
      <c r="D254" s="46"/>
      <c r="E254" s="72"/>
      <c r="F254" s="72"/>
      <c r="H254" t="s">
        <v>303</v>
      </c>
    </row>
    <row r="255" spans="1:8" ht="36" customHeight="1" x14ac:dyDescent="0.25">
      <c r="A255" s="45" t="s">
        <v>512</v>
      </c>
      <c r="B255" s="45">
        <v>183</v>
      </c>
      <c r="C255" s="46"/>
      <c r="D255" s="46"/>
      <c r="E255" s="72"/>
      <c r="F255" s="72"/>
      <c r="H255" t="s">
        <v>303</v>
      </c>
    </row>
    <row r="256" spans="1:8" x14ac:dyDescent="0.25">
      <c r="A256" s="45" t="s">
        <v>509</v>
      </c>
      <c r="B256" s="45">
        <v>184</v>
      </c>
      <c r="C256" s="46"/>
      <c r="D256" s="46"/>
      <c r="E256" s="72"/>
      <c r="F256" s="72"/>
      <c r="H256" t="s">
        <v>303</v>
      </c>
    </row>
    <row r="257" spans="1:8" x14ac:dyDescent="0.25">
      <c r="A257" s="45" t="s">
        <v>513</v>
      </c>
      <c r="B257" s="45">
        <v>185</v>
      </c>
      <c r="C257" s="46"/>
      <c r="D257" s="46"/>
      <c r="E257" s="72"/>
      <c r="F257" s="72"/>
      <c r="H257" t="s">
        <v>303</v>
      </c>
    </row>
    <row r="258" spans="1:8" ht="48" customHeight="1" x14ac:dyDescent="0.25">
      <c r="A258" s="45" t="s">
        <v>514</v>
      </c>
      <c r="B258" s="45">
        <v>186</v>
      </c>
      <c r="C258" s="46"/>
      <c r="D258" s="46"/>
      <c r="E258" s="72"/>
      <c r="F258" s="72"/>
      <c r="H258" t="s">
        <v>303</v>
      </c>
    </row>
    <row r="259" spans="1:8" x14ac:dyDescent="0.25">
      <c r="A259" s="77"/>
      <c r="B259" s="74"/>
      <c r="C259" s="91"/>
      <c r="D259" s="91"/>
      <c r="E259" s="91"/>
      <c r="F259" s="91"/>
    </row>
    <row r="260" spans="1:8" x14ac:dyDescent="0.25">
      <c r="A260" s="77"/>
      <c r="B260" s="74"/>
      <c r="C260" s="91"/>
      <c r="D260" s="91"/>
      <c r="E260" s="91"/>
      <c r="F260" s="91"/>
    </row>
    <row r="261" spans="1:8" x14ac:dyDescent="0.25">
      <c r="A261" s="45"/>
      <c r="B261" s="45" t="s">
        <v>50</v>
      </c>
      <c r="C261" s="45" t="s">
        <v>294</v>
      </c>
      <c r="D261" s="45"/>
    </row>
    <row r="262" spans="1:8" x14ac:dyDescent="0.25">
      <c r="A262" s="45" t="s">
        <v>295</v>
      </c>
      <c r="B262" s="45" t="s">
        <v>296</v>
      </c>
      <c r="C262" s="45" t="s">
        <v>501</v>
      </c>
      <c r="D262" s="45" t="s">
        <v>502</v>
      </c>
    </row>
    <row r="263" spans="1:8" ht="24" customHeight="1" x14ac:dyDescent="0.25">
      <c r="A263" s="45" t="s">
        <v>515</v>
      </c>
      <c r="B263" s="45" t="s">
        <v>50</v>
      </c>
      <c r="C263" s="45"/>
      <c r="D263" s="45"/>
    </row>
    <row r="264" spans="1:8" x14ac:dyDescent="0.25">
      <c r="A264" s="45" t="s">
        <v>516</v>
      </c>
      <c r="B264" s="45">
        <v>187</v>
      </c>
      <c r="C264" s="46"/>
      <c r="D264" s="46"/>
      <c r="E264" s="72"/>
      <c r="F264" s="72"/>
      <c r="H264" t="s">
        <v>303</v>
      </c>
    </row>
    <row r="266" spans="1:8" x14ac:dyDescent="0.25">
      <c r="A266" s="45"/>
      <c r="B266" s="45" t="s">
        <v>50</v>
      </c>
      <c r="C266" s="45" t="s">
        <v>294</v>
      </c>
      <c r="D266" s="45"/>
    </row>
    <row r="267" spans="1:8" x14ac:dyDescent="0.25">
      <c r="A267" s="45" t="s">
        <v>295</v>
      </c>
      <c r="B267" s="45" t="s">
        <v>296</v>
      </c>
      <c r="C267" s="45" t="s">
        <v>297</v>
      </c>
      <c r="D267" s="45" t="s">
        <v>298</v>
      </c>
    </row>
    <row r="268" spans="1:8" ht="24" customHeight="1" x14ac:dyDescent="0.25">
      <c r="A268" s="45" t="s">
        <v>517</v>
      </c>
      <c r="B268" s="45" t="s">
        <v>50</v>
      </c>
      <c r="C268" s="45" t="s">
        <v>501</v>
      </c>
      <c r="D268" s="45" t="s">
        <v>502</v>
      </c>
    </row>
    <row r="269" spans="1:8" x14ac:dyDescent="0.25">
      <c r="A269" s="45" t="s">
        <v>518</v>
      </c>
      <c r="B269" s="45">
        <v>188</v>
      </c>
      <c r="C269" s="46"/>
      <c r="D269" s="46"/>
      <c r="E269" s="72"/>
      <c r="F269" s="72"/>
      <c r="H269" t="s">
        <v>303</v>
      </c>
    </row>
    <row r="270" spans="1:8" x14ac:dyDescent="0.25">
      <c r="A270" s="92"/>
      <c r="B270" s="85"/>
      <c r="C270" s="91"/>
      <c r="D270" s="91"/>
      <c r="E270" s="79"/>
    </row>
    <row r="271" spans="1:8" x14ac:dyDescent="0.25">
      <c r="A271" s="92"/>
      <c r="B271" s="85"/>
      <c r="C271" s="91"/>
      <c r="D271" s="91"/>
      <c r="E271" s="79"/>
    </row>
    <row r="272" spans="1:8" x14ac:dyDescent="0.25">
      <c r="A272" s="45" t="s">
        <v>519</v>
      </c>
      <c r="B272" s="45" t="s">
        <v>520</v>
      </c>
      <c r="C272" s="45" t="s">
        <v>294</v>
      </c>
      <c r="D272" s="45"/>
    </row>
    <row r="273" spans="1:8" x14ac:dyDescent="0.25">
      <c r="A273" s="45" t="s">
        <v>521</v>
      </c>
      <c r="B273" s="45" t="s">
        <v>522</v>
      </c>
      <c r="C273" s="45" t="s">
        <v>329</v>
      </c>
      <c r="D273" s="45" t="s">
        <v>330</v>
      </c>
    </row>
    <row r="274" spans="1:8" x14ac:dyDescent="0.25">
      <c r="A274" s="45" t="s">
        <v>295</v>
      </c>
      <c r="B274" s="45" t="s">
        <v>296</v>
      </c>
      <c r="C274" s="45" t="s">
        <v>297</v>
      </c>
      <c r="D274" s="45" t="s">
        <v>298</v>
      </c>
    </row>
    <row r="275" spans="1:8" x14ac:dyDescent="0.25">
      <c r="A275" s="45" t="s">
        <v>523</v>
      </c>
      <c r="B275" s="45">
        <v>189</v>
      </c>
      <c r="C275" s="46"/>
      <c r="D275" s="46"/>
      <c r="E275" s="72"/>
      <c r="F275" s="72"/>
      <c r="H275" t="s">
        <v>303</v>
      </c>
    </row>
    <row r="276" spans="1:8" ht="24" customHeight="1" x14ac:dyDescent="0.25">
      <c r="A276" s="45" t="s">
        <v>524</v>
      </c>
      <c r="B276" s="45">
        <v>190</v>
      </c>
      <c r="C276" s="46"/>
      <c r="D276" s="46"/>
      <c r="E276" s="72"/>
      <c r="F276" s="72"/>
      <c r="H276" t="s">
        <v>303</v>
      </c>
    </row>
    <row r="277" spans="1:8" x14ac:dyDescent="0.25">
      <c r="A277" s="45" t="s">
        <v>525</v>
      </c>
      <c r="B277" s="45">
        <v>191</v>
      </c>
      <c r="C277" s="46"/>
      <c r="D277" s="46"/>
      <c r="E277" s="72"/>
      <c r="F277" s="72"/>
      <c r="H277" t="s">
        <v>303</v>
      </c>
    </row>
    <row r="278" spans="1:8" ht="24" customHeight="1" x14ac:dyDescent="0.25">
      <c r="A278" s="45" t="s">
        <v>526</v>
      </c>
      <c r="B278" s="45">
        <v>192</v>
      </c>
      <c r="C278" s="46"/>
      <c r="D278" s="46"/>
      <c r="E278" s="72"/>
      <c r="F278" s="72"/>
      <c r="H278" t="s">
        <v>303</v>
      </c>
    </row>
    <row r="279" spans="1:8" x14ac:dyDescent="0.25">
      <c r="A279" s="82"/>
      <c r="B279" s="81"/>
      <c r="C279" s="79"/>
      <c r="D279" s="79"/>
      <c r="E279" s="79"/>
    </row>
    <row r="280" spans="1:8" x14ac:dyDescent="0.25">
      <c r="A280" s="82"/>
      <c r="B280" s="81"/>
      <c r="C280" s="79"/>
      <c r="D280" s="79"/>
      <c r="E280" s="79"/>
    </row>
    <row r="281" spans="1:8" x14ac:dyDescent="0.25">
      <c r="A281" s="45" t="s">
        <v>527</v>
      </c>
      <c r="B281" s="45" t="s">
        <v>520</v>
      </c>
      <c r="C281" s="45" t="s">
        <v>294</v>
      </c>
      <c r="D281" s="45"/>
    </row>
    <row r="282" spans="1:8" x14ac:dyDescent="0.25">
      <c r="A282" s="45"/>
      <c r="B282" s="45" t="s">
        <v>522</v>
      </c>
      <c r="C282" s="45" t="s">
        <v>329</v>
      </c>
      <c r="D282" s="45" t="s">
        <v>330</v>
      </c>
    </row>
    <row r="283" spans="1:8" x14ac:dyDescent="0.25">
      <c r="A283" s="45" t="s">
        <v>295</v>
      </c>
      <c r="B283" s="45" t="s">
        <v>296</v>
      </c>
      <c r="C283" s="45" t="s">
        <v>297</v>
      </c>
      <c r="D283" s="45" t="s">
        <v>298</v>
      </c>
    </row>
    <row r="284" spans="1:8" x14ac:dyDescent="0.25">
      <c r="A284" s="45" t="s">
        <v>528</v>
      </c>
      <c r="B284" s="45">
        <v>193</v>
      </c>
      <c r="C284" s="46"/>
      <c r="D284" s="46"/>
      <c r="E284" s="72"/>
      <c r="F284" s="72"/>
      <c r="H284" t="s">
        <v>303</v>
      </c>
    </row>
    <row r="285" spans="1:8" x14ac:dyDescent="0.25">
      <c r="A285" s="86"/>
      <c r="B285" s="85"/>
      <c r="C285" s="79"/>
      <c r="D285" s="79"/>
      <c r="E285" s="79"/>
    </row>
    <row r="286" spans="1:8" x14ac:dyDescent="0.25">
      <c r="A286" s="86"/>
      <c r="B286" s="85"/>
      <c r="C286" s="79"/>
      <c r="D286" s="79"/>
      <c r="E286" s="79"/>
    </row>
    <row r="287" spans="1:8" x14ac:dyDescent="0.25">
      <c r="A287" s="45"/>
      <c r="B287" s="45" t="s">
        <v>50</v>
      </c>
      <c r="C287" s="45" t="s">
        <v>294</v>
      </c>
      <c r="D287" s="45"/>
    </row>
    <row r="288" spans="1:8" x14ac:dyDescent="0.25">
      <c r="A288" s="45" t="s">
        <v>295</v>
      </c>
      <c r="B288" s="45" t="s">
        <v>296</v>
      </c>
      <c r="C288" s="45" t="s">
        <v>297</v>
      </c>
      <c r="D288" s="45" t="s">
        <v>298</v>
      </c>
    </row>
    <row r="289" spans="1:8" x14ac:dyDescent="0.25">
      <c r="A289" s="45" t="s">
        <v>529</v>
      </c>
      <c r="B289" s="45">
        <v>194</v>
      </c>
      <c r="C289" s="46"/>
      <c r="D289" s="46"/>
      <c r="E289" s="72"/>
      <c r="F289" s="72"/>
    </row>
    <row r="290" spans="1:8" x14ac:dyDescent="0.25">
      <c r="A290" s="45" t="s">
        <v>530</v>
      </c>
      <c r="B290" s="45">
        <v>195</v>
      </c>
      <c r="C290" s="46"/>
      <c r="D290" s="46"/>
      <c r="E290" s="72"/>
      <c r="F290" s="72"/>
      <c r="H290" t="s">
        <v>303</v>
      </c>
    </row>
    <row r="291" spans="1:8" x14ac:dyDescent="0.25">
      <c r="A291" s="45" t="s">
        <v>531</v>
      </c>
      <c r="B291" s="45">
        <v>196</v>
      </c>
      <c r="C291" s="46"/>
      <c r="D291" s="46"/>
      <c r="E291" s="72"/>
      <c r="F291" s="72"/>
      <c r="H291" t="s">
        <v>303</v>
      </c>
    </row>
    <row r="292" spans="1:8" x14ac:dyDescent="0.25">
      <c r="A292" s="45" t="s">
        <v>532</v>
      </c>
      <c r="B292" s="45">
        <v>197</v>
      </c>
      <c r="C292" s="46"/>
      <c r="D292" s="46"/>
      <c r="E292" s="72"/>
      <c r="F292" s="72"/>
      <c r="H292" t="s">
        <v>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P81"/>
  <sheetViews>
    <sheetView showGridLines="0" topLeftCell="B1" workbookViewId="0">
      <selection activeCell="C1" sqref="C1"/>
    </sheetView>
  </sheetViews>
  <sheetFormatPr defaultRowHeight="12" outlineLevelCol="1" x14ac:dyDescent="0.25"/>
  <cols>
    <col min="1" max="1" width="41.7109375" hidden="1" customWidth="1"/>
    <col min="2" max="2" width="45.140625" customWidth="1"/>
    <col min="3" max="3" width="7" bestFit="1" customWidth="1"/>
    <col min="4" max="4" width="16" bestFit="1" customWidth="1"/>
    <col min="5" max="5" width="26.85546875" bestFit="1" customWidth="1"/>
    <col min="6" max="6" width="56.7109375" bestFit="1" customWidth="1"/>
    <col min="7" max="7" width="39.140625" customWidth="1"/>
    <col min="8" max="8" width="26.140625" bestFit="1" customWidth="1"/>
    <col min="12" max="16" width="9.140625" customWidth="1" outlineLevel="1"/>
  </cols>
  <sheetData>
    <row r="1" spans="1:16" x14ac:dyDescent="0.25">
      <c r="B1" s="1" t="s">
        <v>2159</v>
      </c>
      <c r="C1" s="18">
        <f>'3. F30'!C1</f>
        <v>0</v>
      </c>
    </row>
    <row r="2" spans="1:16" x14ac:dyDescent="0.25">
      <c r="B2" s="1" t="s">
        <v>2160</v>
      </c>
      <c r="C2" s="18">
        <f>'3. F30'!C2</f>
        <v>0</v>
      </c>
    </row>
    <row r="3" spans="1:16" x14ac:dyDescent="0.25">
      <c r="B3" s="1" t="s">
        <v>2161</v>
      </c>
      <c r="C3" s="18">
        <f>'3. F30'!C3</f>
        <v>0</v>
      </c>
    </row>
    <row r="4" spans="1:16" x14ac:dyDescent="0.25">
      <c r="B4" s="1" t="s">
        <v>2162</v>
      </c>
      <c r="C4" s="18">
        <f>'3. F30'!C4</f>
        <v>0</v>
      </c>
    </row>
    <row r="5" spans="1:16" x14ac:dyDescent="0.25">
      <c r="B5" s="1" t="s">
        <v>2163</v>
      </c>
      <c r="C5" s="18">
        <f>'3. F30'!C5</f>
        <v>0</v>
      </c>
    </row>
    <row r="6" spans="1:16" x14ac:dyDescent="0.25">
      <c r="B6" s="1" t="s">
        <v>2164</v>
      </c>
      <c r="C6" s="18">
        <f>'3. F30'!C6</f>
        <v>0</v>
      </c>
    </row>
    <row r="7" spans="1:16" x14ac:dyDescent="0.25">
      <c r="B7" s="1" t="s">
        <v>2165</v>
      </c>
      <c r="C7" s="18">
        <f>'3. F30'!C7</f>
        <v>0</v>
      </c>
    </row>
    <row r="9" spans="1:16" x14ac:dyDescent="0.25">
      <c r="A9" s="3" t="s">
        <v>533</v>
      </c>
      <c r="B9" s="3" t="s">
        <v>534</v>
      </c>
      <c r="L9" t="s">
        <v>535</v>
      </c>
      <c r="M9" t="s">
        <v>536</v>
      </c>
      <c r="N9" t="s">
        <v>537</v>
      </c>
      <c r="O9" t="s">
        <v>538</v>
      </c>
      <c r="P9" t="s">
        <v>539</v>
      </c>
    </row>
    <row r="12" spans="1:16" x14ac:dyDescent="0.25">
      <c r="A12" s="71" t="s">
        <v>540</v>
      </c>
      <c r="B12" s="71" t="s">
        <v>541</v>
      </c>
      <c r="C12" s="71" t="s">
        <v>2166</v>
      </c>
      <c r="D12" s="71" t="s">
        <v>543</v>
      </c>
      <c r="E12" s="71" t="s">
        <v>544</v>
      </c>
      <c r="F12" s="71" t="s">
        <v>545</v>
      </c>
      <c r="G12" s="71"/>
      <c r="H12" s="71" t="s">
        <v>546</v>
      </c>
    </row>
    <row r="13" spans="1:16" x14ac:dyDescent="0.25">
      <c r="A13" s="44"/>
      <c r="B13" s="44"/>
      <c r="C13" s="44" t="s">
        <v>542</v>
      </c>
      <c r="D13" s="44" t="s">
        <v>542</v>
      </c>
      <c r="E13" s="44" t="s">
        <v>542</v>
      </c>
      <c r="F13" s="44" t="s">
        <v>311</v>
      </c>
      <c r="G13" s="44" t="s">
        <v>547</v>
      </c>
      <c r="H13" s="44"/>
    </row>
    <row r="14" spans="1:16" x14ac:dyDescent="0.25">
      <c r="A14" s="45" t="s">
        <v>548</v>
      </c>
      <c r="B14" s="45" t="s">
        <v>549</v>
      </c>
      <c r="C14" s="45" t="s">
        <v>550</v>
      </c>
      <c r="D14" s="45">
        <v>1</v>
      </c>
      <c r="E14" s="45">
        <v>2</v>
      </c>
      <c r="F14" s="45">
        <v>3</v>
      </c>
      <c r="G14" s="45">
        <v>4</v>
      </c>
      <c r="H14" s="44">
        <v>5</v>
      </c>
    </row>
    <row r="15" spans="1:16" s="3" customFormat="1" x14ac:dyDescent="0.25">
      <c r="A15" s="44" t="s">
        <v>551</v>
      </c>
      <c r="B15" s="44" t="s">
        <v>552</v>
      </c>
      <c r="C15" s="44" t="s">
        <v>542</v>
      </c>
      <c r="D15" s="44" t="s">
        <v>542</v>
      </c>
      <c r="E15" s="44" t="s">
        <v>542</v>
      </c>
      <c r="F15" s="44" t="s">
        <v>542</v>
      </c>
      <c r="G15" s="44" t="s">
        <v>542</v>
      </c>
      <c r="H15" s="44" t="s">
        <v>542</v>
      </c>
    </row>
    <row r="16" spans="1:16" x14ac:dyDescent="0.25">
      <c r="A16" s="45" t="s">
        <v>2167</v>
      </c>
      <c r="B16" s="45" t="s">
        <v>2168</v>
      </c>
      <c r="C16" s="45" t="s">
        <v>2169</v>
      </c>
      <c r="D16" s="46">
        <f>ROUND(SUMIF('Trial Balance'!P:P,L16,'Trial Balance'!H:H),0)</f>
        <v>0</v>
      </c>
      <c r="E16" s="46">
        <f>ROUND(SUMIF('Trial Balance'!Q:Q,M16,'Trial Balance'!I:I),0)</f>
        <v>0</v>
      </c>
      <c r="F16" s="46">
        <f>ROUND(SUMIF('Trial Balance'!R:R,N16,'Trial Balance'!J:J),0)</f>
        <v>0</v>
      </c>
      <c r="G16" s="133">
        <v>0</v>
      </c>
      <c r="H16" s="76">
        <f>D16+E16-F16</f>
        <v>0</v>
      </c>
      <c r="L16" t="s">
        <v>2102</v>
      </c>
      <c r="M16" t="s">
        <v>2103</v>
      </c>
      <c r="N16" t="s">
        <v>2104</v>
      </c>
      <c r="O16" t="s">
        <v>2170</v>
      </c>
      <c r="P16" t="s">
        <v>2171</v>
      </c>
    </row>
    <row r="17" spans="1:16" x14ac:dyDescent="0.25">
      <c r="A17" s="45" t="s">
        <v>553</v>
      </c>
      <c r="B17" s="45" t="s">
        <v>2172</v>
      </c>
      <c r="C17" s="45" t="s">
        <v>2173</v>
      </c>
      <c r="D17" s="46">
        <f>ROUND(SUMIF('Trial Balance'!P:P,L17,'Trial Balance'!H:H),0)</f>
        <v>0</v>
      </c>
      <c r="E17" s="46">
        <f>ROUND(SUMIF('Trial Balance'!Q:Q,M17,'Trial Balance'!I:I),0)</f>
        <v>0</v>
      </c>
      <c r="F17" s="46">
        <f>ROUND(SUMIF('Trial Balance'!R:R,N17,'Trial Balance'!J:J),0)</f>
        <v>0</v>
      </c>
      <c r="G17" s="133">
        <v>0</v>
      </c>
      <c r="H17" s="76">
        <f t="shared" ref="H17:H22" si="0">D17+E17-F17</f>
        <v>0</v>
      </c>
      <c r="L17" t="s">
        <v>2105</v>
      </c>
      <c r="M17" t="s">
        <v>2106</v>
      </c>
      <c r="N17" t="s">
        <v>2107</v>
      </c>
      <c r="O17" t="s">
        <v>2174</v>
      </c>
      <c r="P17" t="s">
        <v>2175</v>
      </c>
    </row>
    <row r="18" spans="1:16" x14ac:dyDescent="0.25">
      <c r="A18" s="45" t="s">
        <v>2176</v>
      </c>
      <c r="B18" s="45" t="s">
        <v>2177</v>
      </c>
      <c r="C18" s="45" t="s">
        <v>2178</v>
      </c>
      <c r="D18" s="46">
        <f>ROUND(SUMIF('Trial Balance'!P:P,L18,'Trial Balance'!H:H),0)</f>
        <v>0</v>
      </c>
      <c r="E18" s="46">
        <f>ROUND(SUMIF('Trial Balance'!Q:Q,M18,'Trial Balance'!I:I),0)</f>
        <v>0</v>
      </c>
      <c r="F18" s="46">
        <f>ROUND(SUMIF('Trial Balance'!R:R,N18,'Trial Balance'!J:J),0)</f>
        <v>0</v>
      </c>
      <c r="G18" s="133">
        <v>0</v>
      </c>
      <c r="H18" s="76">
        <f t="shared" si="0"/>
        <v>0</v>
      </c>
      <c r="L18" t="s">
        <v>2108</v>
      </c>
      <c r="M18" t="s">
        <v>2109</v>
      </c>
      <c r="N18" t="s">
        <v>2110</v>
      </c>
      <c r="O18" t="s">
        <v>2179</v>
      </c>
      <c r="P18" t="s">
        <v>2180</v>
      </c>
    </row>
    <row r="19" spans="1:16" x14ac:dyDescent="0.25">
      <c r="A19" s="45" t="s">
        <v>2181</v>
      </c>
      <c r="B19" s="45" t="s">
        <v>2182</v>
      </c>
      <c r="C19" s="45" t="s">
        <v>2183</v>
      </c>
      <c r="D19" s="46">
        <f>ROUND(SUMIF('Trial Balance'!P:P,L19,'Trial Balance'!H:H),0)</f>
        <v>0</v>
      </c>
      <c r="E19" s="46">
        <f>ROUND(SUMIF('Trial Balance'!Q:Q,M19,'Trial Balance'!I:I),0)</f>
        <v>0</v>
      </c>
      <c r="F19" s="46">
        <f>ROUND(SUMIF('Trial Balance'!R:R,N19,'Trial Balance'!J:J),0)</f>
        <v>0</v>
      </c>
      <c r="G19" s="133">
        <v>0</v>
      </c>
      <c r="H19" s="76">
        <f t="shared" si="0"/>
        <v>0</v>
      </c>
      <c r="L19" t="s">
        <v>2114</v>
      </c>
      <c r="M19" t="s">
        <v>2115</v>
      </c>
      <c r="N19" t="s">
        <v>2116</v>
      </c>
      <c r="O19" t="s">
        <v>2184</v>
      </c>
      <c r="P19" t="s">
        <v>2185</v>
      </c>
    </row>
    <row r="20" spans="1:16" x14ac:dyDescent="0.25">
      <c r="A20" s="45" t="s">
        <v>554</v>
      </c>
      <c r="B20" s="45" t="s">
        <v>2186</v>
      </c>
      <c r="C20" s="45" t="s">
        <v>2187</v>
      </c>
      <c r="D20" s="46">
        <f>ROUND(SUMIF('Trial Balance'!P:P,L20,'Trial Balance'!H:H),0)</f>
        <v>0</v>
      </c>
      <c r="E20" s="46">
        <f>ROUND(SUMIF('Trial Balance'!Q:Q,M20,'Trial Balance'!I:I),0)</f>
        <v>0</v>
      </c>
      <c r="F20" s="46">
        <f>ROUND(SUMIF('Trial Balance'!R:R,N20,'Trial Balance'!J:J),0)</f>
        <v>0</v>
      </c>
      <c r="G20" s="133">
        <v>0</v>
      </c>
      <c r="H20" s="76">
        <f t="shared" si="0"/>
        <v>0</v>
      </c>
      <c r="L20" t="s">
        <v>2111</v>
      </c>
      <c r="M20" t="s">
        <v>2112</v>
      </c>
      <c r="N20" t="s">
        <v>2113</v>
      </c>
      <c r="O20" t="s">
        <v>2188</v>
      </c>
      <c r="P20" t="s">
        <v>2189</v>
      </c>
    </row>
    <row r="21" spans="1:16" x14ac:dyDescent="0.25">
      <c r="A21" s="45" t="s">
        <v>555</v>
      </c>
      <c r="B21" s="45" t="s">
        <v>2190</v>
      </c>
      <c r="C21" s="45" t="s">
        <v>2191</v>
      </c>
      <c r="D21" s="46">
        <f>ROUND(SUMIF('Trial Balance'!P:P,L21,'Trial Balance'!H:H),0)</f>
        <v>0</v>
      </c>
      <c r="E21" s="46">
        <f>ROUND(SUMIF('Trial Balance'!Q:Q,M21,'Trial Balance'!I:I),0)</f>
        <v>0</v>
      </c>
      <c r="F21" s="46">
        <f>ROUND(SUMIF('Trial Balance'!R:R,N21,'Trial Balance'!J:J),0)</f>
        <v>0</v>
      </c>
      <c r="G21" s="133">
        <v>0</v>
      </c>
      <c r="H21" s="76">
        <f t="shared" si="0"/>
        <v>0</v>
      </c>
      <c r="L21" t="s">
        <v>2117</v>
      </c>
      <c r="M21" t="s">
        <v>2118</v>
      </c>
      <c r="N21" t="s">
        <v>2119</v>
      </c>
      <c r="O21" t="s">
        <v>2192</v>
      </c>
      <c r="P21" t="s">
        <v>2193</v>
      </c>
    </row>
    <row r="22" spans="1:16" s="3" customFormat="1" x14ac:dyDescent="0.25">
      <c r="A22" s="44" t="s">
        <v>2194</v>
      </c>
      <c r="B22" s="44" t="s">
        <v>2195</v>
      </c>
      <c r="C22" s="44" t="s">
        <v>2196</v>
      </c>
      <c r="D22" s="76">
        <f>SUM(D16:D21)</f>
        <v>0</v>
      </c>
      <c r="E22" s="76">
        <f t="shared" ref="E22:G22" si="1">SUM(E16:E21)</f>
        <v>0</v>
      </c>
      <c r="F22" s="76">
        <f t="shared" si="1"/>
        <v>0</v>
      </c>
      <c r="G22" s="134">
        <f t="shared" si="1"/>
        <v>0</v>
      </c>
      <c r="H22" s="76">
        <f t="shared" si="0"/>
        <v>0</v>
      </c>
      <c r="L22" s="3" t="s">
        <v>2197</v>
      </c>
      <c r="M22" s="3" t="s">
        <v>2198</v>
      </c>
      <c r="N22" s="3" t="s">
        <v>2199</v>
      </c>
      <c r="O22" s="3" t="s">
        <v>2200</v>
      </c>
      <c r="P22" s="3" t="s">
        <v>2201</v>
      </c>
    </row>
    <row r="23" spans="1:16" s="3" customFormat="1" x14ac:dyDescent="0.25">
      <c r="A23" s="44" t="s">
        <v>556</v>
      </c>
      <c r="B23" s="44" t="s">
        <v>557</v>
      </c>
      <c r="C23" s="44"/>
      <c r="D23" s="76"/>
      <c r="E23" s="76"/>
      <c r="F23" s="76"/>
      <c r="G23" s="76"/>
      <c r="H23" s="76"/>
    </row>
    <row r="24" spans="1:16" x14ac:dyDescent="0.25">
      <c r="A24" s="45" t="s">
        <v>558</v>
      </c>
      <c r="B24" s="45" t="s">
        <v>2202</v>
      </c>
      <c r="C24" s="45" t="s">
        <v>2203</v>
      </c>
      <c r="D24" s="46">
        <f>ROUND(SUMIF('Trial Balance'!P:P,L24,'Trial Balance'!H:H),0)</f>
        <v>0</v>
      </c>
      <c r="E24" s="46">
        <f>ROUND(SUMIF('Trial Balance'!Q:Q,M24,'Trial Balance'!I:I),0)</f>
        <v>0</v>
      </c>
      <c r="F24" s="46">
        <f>ROUND(SUMIF('Trial Balance'!R:R,N24,'Trial Balance'!J:J),0)</f>
        <v>0</v>
      </c>
      <c r="G24" s="133">
        <v>0</v>
      </c>
      <c r="H24" s="76">
        <f t="shared" ref="H24:H35" si="2">D24+E24-F24</f>
        <v>0</v>
      </c>
      <c r="L24" t="s">
        <v>2120</v>
      </c>
      <c r="M24" t="s">
        <v>2121</v>
      </c>
      <c r="N24" t="s">
        <v>2122</v>
      </c>
      <c r="O24" t="s">
        <v>2204</v>
      </c>
      <c r="P24" t="s">
        <v>2205</v>
      </c>
    </row>
    <row r="25" spans="1:16" x14ac:dyDescent="0.25">
      <c r="A25" s="45" t="s">
        <v>559</v>
      </c>
      <c r="B25" s="45" t="s">
        <v>2206</v>
      </c>
      <c r="C25" s="45" t="s">
        <v>2207</v>
      </c>
      <c r="D25" s="46">
        <f>ROUND(SUMIF('Trial Balance'!P:P,L25,'Trial Balance'!H:H),0)</f>
        <v>0</v>
      </c>
      <c r="E25" s="46">
        <f>ROUND(SUMIF('Trial Balance'!Q:Q,M25,'Trial Balance'!I:I),0)</f>
        <v>0</v>
      </c>
      <c r="F25" s="46">
        <f>ROUND(SUMIF('Trial Balance'!R:R,N25,'Trial Balance'!J:J),0)</f>
        <v>0</v>
      </c>
      <c r="G25" s="133">
        <v>0</v>
      </c>
      <c r="H25" s="76">
        <f t="shared" si="2"/>
        <v>0</v>
      </c>
      <c r="L25" t="s">
        <v>2123</v>
      </c>
      <c r="M25" t="s">
        <v>2124</v>
      </c>
      <c r="N25" t="s">
        <v>2125</v>
      </c>
      <c r="O25" t="s">
        <v>2208</v>
      </c>
      <c r="P25" t="s">
        <v>2209</v>
      </c>
    </row>
    <row r="26" spans="1:16" x14ac:dyDescent="0.25">
      <c r="A26" s="45" t="s">
        <v>560</v>
      </c>
      <c r="B26" s="45" t="s">
        <v>2210</v>
      </c>
      <c r="C26" s="45">
        <v>10</v>
      </c>
      <c r="D26" s="46">
        <f>ROUND(SUMIF('Trial Balance'!P:P,L26,'Trial Balance'!H:H),0)</f>
        <v>0</v>
      </c>
      <c r="E26" s="46">
        <f>ROUND(SUMIF('Trial Balance'!Q:Q,M26,'Trial Balance'!I:I),0)</f>
        <v>0</v>
      </c>
      <c r="F26" s="46">
        <f>ROUND(SUMIF('Trial Balance'!R:R,N26,'Trial Balance'!J:J),0)</f>
        <v>0</v>
      </c>
      <c r="G26" s="133">
        <v>0</v>
      </c>
      <c r="H26" s="76">
        <f t="shared" si="2"/>
        <v>0</v>
      </c>
      <c r="L26" t="s">
        <v>1989</v>
      </c>
      <c r="M26" t="s">
        <v>1990</v>
      </c>
      <c r="N26" t="s">
        <v>1991</v>
      </c>
      <c r="O26" t="s">
        <v>2211</v>
      </c>
      <c r="P26" t="s">
        <v>2212</v>
      </c>
    </row>
    <row r="27" spans="1:16" x14ac:dyDescent="0.25">
      <c r="A27" s="45" t="s">
        <v>561</v>
      </c>
      <c r="B27" s="45" t="s">
        <v>2213</v>
      </c>
      <c r="C27" s="45">
        <v>11</v>
      </c>
      <c r="D27" s="46">
        <f>ROUND(SUMIF('Trial Balance'!P:P,L27,'Trial Balance'!H:H),0)</f>
        <v>0</v>
      </c>
      <c r="E27" s="46">
        <f>ROUND(SUMIF('Trial Balance'!Q:Q,M27,'Trial Balance'!I:I),0)</f>
        <v>0</v>
      </c>
      <c r="F27" s="46">
        <f>ROUND(SUMIF('Trial Balance'!R:R,N27,'Trial Balance'!J:J),0)</f>
        <v>0</v>
      </c>
      <c r="G27" s="133">
        <v>0</v>
      </c>
      <c r="H27" s="76">
        <f t="shared" si="2"/>
        <v>0</v>
      </c>
      <c r="L27" t="s">
        <v>1992</v>
      </c>
      <c r="M27" t="s">
        <v>1993</v>
      </c>
      <c r="N27" t="s">
        <v>1994</v>
      </c>
      <c r="O27" t="s">
        <v>2214</v>
      </c>
      <c r="P27" t="s">
        <v>2215</v>
      </c>
    </row>
    <row r="28" spans="1:16" x14ac:dyDescent="0.25">
      <c r="A28" s="45" t="s">
        <v>562</v>
      </c>
      <c r="B28" s="45" t="s">
        <v>2216</v>
      </c>
      <c r="C28" s="45">
        <v>12</v>
      </c>
      <c r="D28" s="46">
        <f>ROUND(SUMIF('Trial Balance'!P:P,L28,'Trial Balance'!H:H),0)</f>
        <v>0</v>
      </c>
      <c r="E28" s="46">
        <f>ROUND(SUMIF('Trial Balance'!Q:Q,M28,'Trial Balance'!I:I),0)</f>
        <v>0</v>
      </c>
      <c r="F28" s="46">
        <f>ROUND(SUMIF('Trial Balance'!R:R,N28,'Trial Balance'!J:J),0)</f>
        <v>0</v>
      </c>
      <c r="G28" s="133">
        <v>0</v>
      </c>
      <c r="H28" s="76">
        <f t="shared" si="2"/>
        <v>0</v>
      </c>
      <c r="L28" t="s">
        <v>1986</v>
      </c>
      <c r="M28" t="s">
        <v>1987</v>
      </c>
      <c r="N28" t="s">
        <v>1988</v>
      </c>
      <c r="O28" t="s">
        <v>2217</v>
      </c>
      <c r="P28" t="s">
        <v>2218</v>
      </c>
    </row>
    <row r="29" spans="1:16" x14ac:dyDescent="0.25">
      <c r="A29" s="45" t="s">
        <v>564</v>
      </c>
      <c r="B29" s="45" t="s">
        <v>2219</v>
      </c>
      <c r="C29" s="45">
        <v>13</v>
      </c>
      <c r="D29" s="46">
        <f>ROUND(SUMIF('Trial Balance'!P:P,L29,'Trial Balance'!H:H),0)</f>
        <v>0</v>
      </c>
      <c r="E29" s="46">
        <f>ROUND(SUMIF('Trial Balance'!Q:Q,M29,'Trial Balance'!I:I),0)</f>
        <v>0</v>
      </c>
      <c r="F29" s="46">
        <f>ROUND(SUMIF('Trial Balance'!R:R,N29,'Trial Balance'!J:J),0)</f>
        <v>0</v>
      </c>
      <c r="G29" s="133">
        <v>0</v>
      </c>
      <c r="H29" s="76">
        <f t="shared" si="2"/>
        <v>0</v>
      </c>
      <c r="L29" t="s">
        <v>1995</v>
      </c>
      <c r="M29" t="s">
        <v>1996</v>
      </c>
      <c r="N29" t="s">
        <v>1997</v>
      </c>
      <c r="O29" t="s">
        <v>2220</v>
      </c>
      <c r="P29" t="s">
        <v>2221</v>
      </c>
    </row>
    <row r="30" spans="1:16" x14ac:dyDescent="0.25">
      <c r="A30" s="45" t="s">
        <v>565</v>
      </c>
      <c r="B30" s="45" t="s">
        <v>2222</v>
      </c>
      <c r="C30" s="45">
        <v>14</v>
      </c>
      <c r="D30" s="46">
        <f>ROUND(SUMIF('Trial Balance'!P:P,L30,'Trial Balance'!H:H),0)</f>
        <v>0</v>
      </c>
      <c r="E30" s="46">
        <f>ROUND(SUMIF('Trial Balance'!Q:Q,M30,'Trial Balance'!I:I),0)</f>
        <v>0</v>
      </c>
      <c r="F30" s="46">
        <f>ROUND(SUMIF('Trial Balance'!R:R,N30,'Trial Balance'!J:J),0)</f>
        <v>0</v>
      </c>
      <c r="G30" s="133">
        <v>0</v>
      </c>
      <c r="H30" s="76">
        <f t="shared" si="2"/>
        <v>0</v>
      </c>
      <c r="L30" t="s">
        <v>2001</v>
      </c>
      <c r="M30" t="s">
        <v>2002</v>
      </c>
      <c r="N30" t="s">
        <v>2003</v>
      </c>
      <c r="O30" t="s">
        <v>2223</v>
      </c>
      <c r="P30" t="s">
        <v>2224</v>
      </c>
    </row>
    <row r="31" spans="1:16" x14ac:dyDescent="0.25">
      <c r="A31" s="45" t="s">
        <v>563</v>
      </c>
      <c r="B31" s="45" t="s">
        <v>2225</v>
      </c>
      <c r="C31" s="45">
        <v>15</v>
      </c>
      <c r="D31" s="46">
        <f>ROUND(SUMIF('Trial Balance'!P:P,L31,'Trial Balance'!H:H),0)</f>
        <v>0</v>
      </c>
      <c r="E31" s="46">
        <f>ROUND(SUMIF('Trial Balance'!Q:Q,M31,'Trial Balance'!I:I),0)</f>
        <v>0</v>
      </c>
      <c r="F31" s="46">
        <f>ROUND(SUMIF('Trial Balance'!R:R,N31,'Trial Balance'!J:J),0)</f>
        <v>0</v>
      </c>
      <c r="G31" s="133">
        <v>0</v>
      </c>
      <c r="H31" s="76">
        <f t="shared" si="2"/>
        <v>0</v>
      </c>
      <c r="L31" t="s">
        <v>1998</v>
      </c>
      <c r="M31" t="s">
        <v>1999</v>
      </c>
      <c r="N31" t="s">
        <v>2000</v>
      </c>
      <c r="O31" t="s">
        <v>2226</v>
      </c>
      <c r="P31" t="s">
        <v>2227</v>
      </c>
    </row>
    <row r="32" spans="1:16" x14ac:dyDescent="0.25">
      <c r="A32" s="45" t="s">
        <v>2228</v>
      </c>
      <c r="B32" s="45" t="s">
        <v>2229</v>
      </c>
      <c r="C32" s="45">
        <v>16</v>
      </c>
      <c r="D32" s="46">
        <f>ROUND(SUMIF('Trial Balance'!P:P,L32,'Trial Balance'!H:H),0)</f>
        <v>0</v>
      </c>
      <c r="E32" s="46">
        <f>ROUND(SUMIF('Trial Balance'!Q:Q,M32,'Trial Balance'!I:I),0)</f>
        <v>0</v>
      </c>
      <c r="F32" s="46">
        <f>ROUND(SUMIF('Trial Balance'!R:R,N32,'Trial Balance'!J:J),0)</f>
        <v>0</v>
      </c>
      <c r="G32" s="133">
        <v>0</v>
      </c>
      <c r="H32" s="76">
        <f t="shared" si="2"/>
        <v>0</v>
      </c>
      <c r="L32" t="s">
        <v>2126</v>
      </c>
      <c r="M32" t="s">
        <v>2127</v>
      </c>
      <c r="N32" t="s">
        <v>2128</v>
      </c>
      <c r="O32" t="s">
        <v>2230</v>
      </c>
      <c r="P32" t="s">
        <v>2231</v>
      </c>
    </row>
    <row r="33" spans="1:16" x14ac:dyDescent="0.25">
      <c r="A33" s="45" t="s">
        <v>566</v>
      </c>
      <c r="B33" s="45" t="s">
        <v>2232</v>
      </c>
      <c r="C33" s="45">
        <v>17</v>
      </c>
      <c r="D33" s="46">
        <f>ROUND(SUMIF('Trial Balance'!P:P,L33,'Trial Balance'!H:H),0)</f>
        <v>0</v>
      </c>
      <c r="E33" s="46">
        <f>ROUND(SUMIF('Trial Balance'!Q:Q,M33,'Trial Balance'!I:I),0)</f>
        <v>0</v>
      </c>
      <c r="F33" s="46">
        <f>ROUND(SUMIF('Trial Balance'!R:R,N33,'Trial Balance'!J:J),0)</f>
        <v>0</v>
      </c>
      <c r="G33" s="133">
        <v>0</v>
      </c>
      <c r="H33" s="76">
        <f t="shared" si="2"/>
        <v>0</v>
      </c>
      <c r="L33" t="s">
        <v>2004</v>
      </c>
      <c r="M33" t="s">
        <v>2005</v>
      </c>
      <c r="N33" t="s">
        <v>2006</v>
      </c>
      <c r="O33" t="s">
        <v>2233</v>
      </c>
      <c r="P33" t="s">
        <v>2234</v>
      </c>
    </row>
    <row r="34" spans="1:16" x14ac:dyDescent="0.25">
      <c r="A34" s="44" t="s">
        <v>2235</v>
      </c>
      <c r="B34" s="44" t="s">
        <v>2236</v>
      </c>
      <c r="C34" s="44">
        <v>18</v>
      </c>
      <c r="D34" s="76">
        <f>SUM(D24:D33)</f>
        <v>0</v>
      </c>
      <c r="E34" s="76">
        <f t="shared" ref="E34:H34" si="3">SUM(E24:E33)</f>
        <v>0</v>
      </c>
      <c r="F34" s="76">
        <f t="shared" si="3"/>
        <v>0</v>
      </c>
      <c r="G34" s="76">
        <f t="shared" si="3"/>
        <v>0</v>
      </c>
      <c r="H34" s="76">
        <f t="shared" si="3"/>
        <v>0</v>
      </c>
      <c r="L34" t="s">
        <v>2237</v>
      </c>
      <c r="M34" t="s">
        <v>2238</v>
      </c>
      <c r="N34" t="s">
        <v>2239</v>
      </c>
      <c r="O34" t="s">
        <v>2240</v>
      </c>
      <c r="P34" t="s">
        <v>2241</v>
      </c>
    </row>
    <row r="35" spans="1:16" x14ac:dyDescent="0.25">
      <c r="A35" s="45" t="s">
        <v>567</v>
      </c>
      <c r="B35" s="45" t="s">
        <v>568</v>
      </c>
      <c r="C35" s="45">
        <v>19</v>
      </c>
      <c r="D35" s="46">
        <f>ROUND(SUMIF('Trial Balance'!P:P,L35,'Trial Balance'!H:H),0)</f>
        <v>0</v>
      </c>
      <c r="E35" s="46">
        <f>ROUND(SUMIF('Trial Balance'!Q:Q,M35,'Trial Balance'!I:I),0)</f>
        <v>0</v>
      </c>
      <c r="F35" s="46">
        <f>ROUND(SUMIF('Trial Balance'!R:R,N35,'Trial Balance'!J:J),0)</f>
        <v>0</v>
      </c>
      <c r="G35" s="133">
        <v>0</v>
      </c>
      <c r="H35" s="76">
        <f t="shared" si="2"/>
        <v>0</v>
      </c>
      <c r="L35" t="s">
        <v>2007</v>
      </c>
      <c r="M35" t="s">
        <v>2008</v>
      </c>
      <c r="N35" t="s">
        <v>2009</v>
      </c>
      <c r="O35" t="s">
        <v>2242</v>
      </c>
      <c r="P35" t="s">
        <v>2243</v>
      </c>
    </row>
    <row r="36" spans="1:16" s="3" customFormat="1" x14ac:dyDescent="0.25">
      <c r="A36" s="44" t="s">
        <v>2244</v>
      </c>
      <c r="B36" s="44" t="s">
        <v>2245</v>
      </c>
      <c r="C36" s="44">
        <v>20</v>
      </c>
      <c r="D36" s="76">
        <f>D22+D34+D35</f>
        <v>0</v>
      </c>
      <c r="E36" s="76">
        <f t="shared" ref="E36:H36" si="4">E22+E34+E35</f>
        <v>0</v>
      </c>
      <c r="F36" s="76">
        <f t="shared" si="4"/>
        <v>0</v>
      </c>
      <c r="G36" s="76">
        <f t="shared" si="4"/>
        <v>0</v>
      </c>
      <c r="H36" s="76">
        <f t="shared" si="4"/>
        <v>0</v>
      </c>
      <c r="L36" s="3" t="s">
        <v>2013</v>
      </c>
      <c r="M36" s="3" t="s">
        <v>2014</v>
      </c>
      <c r="N36" s="3" t="s">
        <v>2015</v>
      </c>
      <c r="O36" s="3" t="s">
        <v>2246</v>
      </c>
      <c r="P36" s="3" t="s">
        <v>2247</v>
      </c>
    </row>
    <row r="37" spans="1:16" x14ac:dyDescent="0.25">
      <c r="C37" t="s">
        <v>542</v>
      </c>
      <c r="D37" t="s">
        <v>542</v>
      </c>
      <c r="E37" t="s">
        <v>542</v>
      </c>
      <c r="F37" t="s">
        <v>542</v>
      </c>
      <c r="G37" t="s">
        <v>542</v>
      </c>
      <c r="H37" t="s">
        <v>542</v>
      </c>
    </row>
    <row r="39" spans="1:16" ht="36" x14ac:dyDescent="0.25">
      <c r="A39" s="131" t="s">
        <v>540</v>
      </c>
      <c r="B39" s="131" t="s">
        <v>541</v>
      </c>
      <c r="C39" s="131" t="s">
        <v>2166</v>
      </c>
      <c r="D39" s="131" t="s">
        <v>2248</v>
      </c>
      <c r="E39" s="131" t="s">
        <v>2249</v>
      </c>
      <c r="F39" s="131" t="s">
        <v>2250</v>
      </c>
      <c r="G39" s="136" t="s">
        <v>2251</v>
      </c>
    </row>
    <row r="40" spans="1:16" s="3" customFormat="1" x14ac:dyDescent="0.25">
      <c r="A40" s="44" t="s">
        <v>295</v>
      </c>
      <c r="B40" s="44" t="s">
        <v>549</v>
      </c>
      <c r="C40" s="44" t="s">
        <v>550</v>
      </c>
      <c r="D40" s="44">
        <v>6</v>
      </c>
      <c r="E40" s="44">
        <v>7</v>
      </c>
      <c r="F40" s="44">
        <v>8</v>
      </c>
      <c r="G40" s="44">
        <v>9</v>
      </c>
    </row>
    <row r="41" spans="1:16" s="3" customFormat="1" x14ac:dyDescent="0.25">
      <c r="A41" s="44" t="s">
        <v>551</v>
      </c>
      <c r="B41" s="44" t="s">
        <v>552</v>
      </c>
      <c r="C41" s="44" t="s">
        <v>542</v>
      </c>
      <c r="D41" s="44" t="s">
        <v>542</v>
      </c>
      <c r="E41" s="44" t="s">
        <v>542</v>
      </c>
      <c r="F41" s="44" t="s">
        <v>542</v>
      </c>
      <c r="G41" s="44"/>
    </row>
    <row r="42" spans="1:16" x14ac:dyDescent="0.25">
      <c r="A42" s="45" t="s">
        <v>2167</v>
      </c>
      <c r="B42" s="45" t="s">
        <v>2168</v>
      </c>
      <c r="C42" s="45">
        <v>21</v>
      </c>
      <c r="D42" s="46">
        <f>-ROUND(SUMIF('Trial Balance'!P:P,L42,'Trial Balance'!H:H),0)</f>
        <v>0</v>
      </c>
      <c r="E42" s="46">
        <f>ROUND(SUMIF('Trial Balance'!Q:Q,M42,'Trial Balance'!J:J),0)</f>
        <v>0</v>
      </c>
      <c r="F42" s="46">
        <f>ROUND(SUMIF('Trial Balance'!R:R,N42,'Trial Balance'!I:I),0)</f>
        <v>0</v>
      </c>
      <c r="G42" s="76">
        <f>D42+E42-F42</f>
        <v>0</v>
      </c>
      <c r="L42" t="s">
        <v>2010</v>
      </c>
      <c r="M42" t="s">
        <v>2011</v>
      </c>
      <c r="N42" t="s">
        <v>2012</v>
      </c>
      <c r="O42" t="s">
        <v>2252</v>
      </c>
    </row>
    <row r="43" spans="1:16" x14ac:dyDescent="0.25">
      <c r="A43" s="45" t="s">
        <v>553</v>
      </c>
      <c r="B43" s="45" t="s">
        <v>2172</v>
      </c>
      <c r="C43" s="45">
        <v>22</v>
      </c>
      <c r="D43" s="46">
        <f>-ROUND(SUMIF('Trial Balance'!P:P,L43,'Trial Balance'!H:H),0)</f>
        <v>0</v>
      </c>
      <c r="E43" s="46">
        <f>ROUND(SUMIF('Trial Balance'!Q:Q,M43,'Trial Balance'!J:J),0)</f>
        <v>0</v>
      </c>
      <c r="F43" s="46">
        <f>ROUND(SUMIF('Trial Balance'!R:R,N43,'Trial Balance'!I:I),0)</f>
        <v>0</v>
      </c>
      <c r="G43" s="76">
        <f t="shared" ref="G43:G55" si="5">D43+E43-F43</f>
        <v>0</v>
      </c>
      <c r="L43" t="s">
        <v>2129</v>
      </c>
      <c r="M43" t="s">
        <v>2130</v>
      </c>
      <c r="N43" t="s">
        <v>2131</v>
      </c>
      <c r="O43" t="s">
        <v>2253</v>
      </c>
    </row>
    <row r="44" spans="1:16" x14ac:dyDescent="0.25">
      <c r="A44" s="45" t="s">
        <v>2176</v>
      </c>
      <c r="B44" s="45" t="s">
        <v>2177</v>
      </c>
      <c r="C44" s="45">
        <v>23</v>
      </c>
      <c r="D44" s="46">
        <f>-ROUND(SUMIF('Trial Balance'!P:P,L44,'Trial Balance'!H:H),0)</f>
        <v>0</v>
      </c>
      <c r="E44" s="46">
        <f>ROUND(SUMIF('Trial Balance'!Q:Q,M44,'Trial Balance'!J:J),0)</f>
        <v>0</v>
      </c>
      <c r="F44" s="46">
        <f>ROUND(SUMIF('Trial Balance'!R:R,N44,'Trial Balance'!I:I),0)</f>
        <v>0</v>
      </c>
      <c r="G44" s="76">
        <f t="shared" si="5"/>
        <v>0</v>
      </c>
      <c r="L44" t="s">
        <v>2016</v>
      </c>
      <c r="M44" t="s">
        <v>2017</v>
      </c>
      <c r="N44" t="s">
        <v>2018</v>
      </c>
      <c r="O44" t="s">
        <v>2254</v>
      </c>
    </row>
    <row r="45" spans="1:16" x14ac:dyDescent="0.25">
      <c r="A45" s="45" t="s">
        <v>2181</v>
      </c>
      <c r="B45" s="45" t="s">
        <v>2182</v>
      </c>
      <c r="C45" s="45">
        <v>24</v>
      </c>
      <c r="D45" s="46">
        <f>-ROUND(SUMIF('Trial Balance'!P:P,L45,'Trial Balance'!H:H),0)</f>
        <v>0</v>
      </c>
      <c r="E45" s="46">
        <f>ROUND(SUMIF('Trial Balance'!Q:Q,M45,'Trial Balance'!J:J),0)</f>
        <v>0</v>
      </c>
      <c r="F45" s="46">
        <f>ROUND(SUMIF('Trial Balance'!R:R,N45,'Trial Balance'!I:I),0)</f>
        <v>0</v>
      </c>
      <c r="G45" s="76">
        <f t="shared" si="5"/>
        <v>0</v>
      </c>
      <c r="L45" t="s">
        <v>2019</v>
      </c>
      <c r="M45" t="s">
        <v>2020</v>
      </c>
      <c r="N45" t="s">
        <v>2021</v>
      </c>
      <c r="O45" t="s">
        <v>2255</v>
      </c>
    </row>
    <row r="46" spans="1:16" x14ac:dyDescent="0.25">
      <c r="A46" s="45" t="s">
        <v>554</v>
      </c>
      <c r="B46" s="45" t="s">
        <v>2186</v>
      </c>
      <c r="C46" s="45">
        <v>25</v>
      </c>
      <c r="D46" s="46">
        <f>-ROUND(SUMIF('Trial Balance'!P:P,L46,'Trial Balance'!H:H),0)</f>
        <v>0</v>
      </c>
      <c r="E46" s="46">
        <f>ROUND(SUMIF('Trial Balance'!Q:Q,M46,'Trial Balance'!J:J),0)</f>
        <v>0</v>
      </c>
      <c r="F46" s="46">
        <f>ROUND(SUMIF('Trial Balance'!R:R,N46,'Trial Balance'!I:I),0)</f>
        <v>0</v>
      </c>
      <c r="G46" s="76">
        <f t="shared" si="5"/>
        <v>0</v>
      </c>
      <c r="L46" t="s">
        <v>2022</v>
      </c>
      <c r="M46" t="s">
        <v>2023</v>
      </c>
      <c r="N46" t="s">
        <v>2024</v>
      </c>
      <c r="O46" t="s">
        <v>2256</v>
      </c>
    </row>
    <row r="47" spans="1:16" s="3" customFormat="1" x14ac:dyDescent="0.25">
      <c r="A47" s="44" t="s">
        <v>2257</v>
      </c>
      <c r="B47" s="44" t="s">
        <v>2258</v>
      </c>
      <c r="C47" s="44">
        <v>26</v>
      </c>
      <c r="D47" s="76">
        <f>SUM(D42:D46)</f>
        <v>0</v>
      </c>
      <c r="E47" s="76">
        <f t="shared" ref="E47:F47" si="6">SUM(E42:E46)</f>
        <v>0</v>
      </c>
      <c r="F47" s="76">
        <f t="shared" si="6"/>
        <v>0</v>
      </c>
      <c r="G47" s="76">
        <f t="shared" si="5"/>
        <v>0</v>
      </c>
      <c r="L47" s="3" t="s">
        <v>2025</v>
      </c>
      <c r="M47" s="3" t="s">
        <v>2026</v>
      </c>
      <c r="N47" s="3" t="s">
        <v>2027</v>
      </c>
      <c r="O47" s="3" t="s">
        <v>2259</v>
      </c>
    </row>
    <row r="48" spans="1:16" s="3" customFormat="1" x14ac:dyDescent="0.25">
      <c r="A48" s="44" t="s">
        <v>556</v>
      </c>
      <c r="B48" s="44" t="s">
        <v>569</v>
      </c>
      <c r="C48" s="44"/>
      <c r="D48" s="76"/>
      <c r="E48" s="76"/>
      <c r="F48" s="76"/>
      <c r="G48" s="76"/>
    </row>
    <row r="49" spans="1:15" x14ac:dyDescent="0.25">
      <c r="A49" s="45" t="s">
        <v>570</v>
      </c>
      <c r="B49" s="45" t="s">
        <v>2260</v>
      </c>
      <c r="C49" s="45">
        <v>27</v>
      </c>
      <c r="D49" s="46">
        <f>-ROUND(SUMIF('Trial Balance'!P:P,L49,'Trial Balance'!H:H),0)</f>
        <v>0</v>
      </c>
      <c r="E49" s="46">
        <f>ROUND(SUMIF('Trial Balance'!Q:Q,M49,'Trial Balance'!J:J),0)</f>
        <v>0</v>
      </c>
      <c r="F49" s="46">
        <f>ROUND(SUMIF('Trial Balance'!R:R,N49,'Trial Balance'!I:I),0)</f>
        <v>0</v>
      </c>
      <c r="G49" s="76">
        <f t="shared" si="5"/>
        <v>0</v>
      </c>
      <c r="L49" t="s">
        <v>2028</v>
      </c>
      <c r="M49" t="s">
        <v>2029</v>
      </c>
      <c r="N49" t="s">
        <v>2030</v>
      </c>
      <c r="O49" t="s">
        <v>2261</v>
      </c>
    </row>
    <row r="50" spans="1:15" x14ac:dyDescent="0.25">
      <c r="A50" s="45" t="s">
        <v>559</v>
      </c>
      <c r="B50" s="45" t="s">
        <v>2262</v>
      </c>
      <c r="C50" s="45">
        <v>28</v>
      </c>
      <c r="D50" s="46">
        <f>-ROUND(SUMIF('Trial Balance'!P:P,L50,'Trial Balance'!H:H),0)</f>
        <v>0</v>
      </c>
      <c r="E50" s="46">
        <f>ROUND(SUMIF('Trial Balance'!Q:Q,M50,'Trial Balance'!J:J),0)</f>
        <v>0</v>
      </c>
      <c r="F50" s="46">
        <f>ROUND(SUMIF('Trial Balance'!R:R,N50,'Trial Balance'!I:I),0)</f>
        <v>0</v>
      </c>
      <c r="G50" s="76">
        <f t="shared" si="5"/>
        <v>0</v>
      </c>
      <c r="L50" t="s">
        <v>2031</v>
      </c>
      <c r="M50" t="s">
        <v>2032</v>
      </c>
      <c r="N50" t="s">
        <v>2033</v>
      </c>
      <c r="O50" t="s">
        <v>2263</v>
      </c>
    </row>
    <row r="51" spans="1:15" x14ac:dyDescent="0.25">
      <c r="A51" s="45" t="s">
        <v>560</v>
      </c>
      <c r="B51" s="45" t="s">
        <v>2264</v>
      </c>
      <c r="C51" s="45">
        <v>29</v>
      </c>
      <c r="D51" s="46">
        <f>-ROUND(SUMIF('Trial Balance'!P:P,L51,'Trial Balance'!H:H),0)</f>
        <v>0</v>
      </c>
      <c r="E51" s="46">
        <f>ROUND(SUMIF('Trial Balance'!Q:Q,M51,'Trial Balance'!J:J),0)</f>
        <v>0</v>
      </c>
      <c r="F51" s="46">
        <f>ROUND(SUMIF('Trial Balance'!R:R,N51,'Trial Balance'!I:I),0)</f>
        <v>0</v>
      </c>
      <c r="G51" s="76">
        <f t="shared" si="5"/>
        <v>0</v>
      </c>
      <c r="L51" t="s">
        <v>2034</v>
      </c>
      <c r="M51" t="s">
        <v>2035</v>
      </c>
      <c r="N51" t="s">
        <v>2036</v>
      </c>
      <c r="O51" t="s">
        <v>2265</v>
      </c>
    </row>
    <row r="52" spans="1:15" x14ac:dyDescent="0.25">
      <c r="A52" s="45" t="s">
        <v>561</v>
      </c>
      <c r="B52" s="45" t="s">
        <v>2266</v>
      </c>
      <c r="C52" s="45">
        <v>30</v>
      </c>
      <c r="D52" s="46">
        <f>-ROUND(SUMIF('Trial Balance'!P:P,L52,'Trial Balance'!H:H),0)</f>
        <v>0</v>
      </c>
      <c r="E52" s="46">
        <f>ROUND(SUMIF('Trial Balance'!Q:Q,M52,'Trial Balance'!J:J),0)</f>
        <v>0</v>
      </c>
      <c r="F52" s="46">
        <f>ROUND(SUMIF('Trial Balance'!R:R,N52,'Trial Balance'!I:I),0)</f>
        <v>0</v>
      </c>
      <c r="G52" s="76">
        <f t="shared" si="5"/>
        <v>0</v>
      </c>
      <c r="L52" t="s">
        <v>2132</v>
      </c>
      <c r="M52" t="s">
        <v>2133</v>
      </c>
      <c r="N52" t="s">
        <v>2134</v>
      </c>
      <c r="O52" t="s">
        <v>2267</v>
      </c>
    </row>
    <row r="53" spans="1:15" x14ac:dyDescent="0.25">
      <c r="A53" s="45" t="s">
        <v>562</v>
      </c>
      <c r="B53" s="45" t="s">
        <v>2268</v>
      </c>
      <c r="C53" s="45">
        <v>31</v>
      </c>
      <c r="D53" s="46">
        <f>-ROUND(SUMIF('Trial Balance'!P:P,L53,'Trial Balance'!H:H),0)</f>
        <v>0</v>
      </c>
      <c r="E53" s="46">
        <f>ROUND(SUMIF('Trial Balance'!Q:Q,M53,'Trial Balance'!J:J),0)</f>
        <v>0</v>
      </c>
      <c r="F53" s="46">
        <f>ROUND(SUMIF('Trial Balance'!R:R,N53,'Trial Balance'!I:I),0)</f>
        <v>0</v>
      </c>
      <c r="G53" s="76">
        <f t="shared" si="5"/>
        <v>0</v>
      </c>
      <c r="L53" t="s">
        <v>2135</v>
      </c>
      <c r="M53" t="s">
        <v>2136</v>
      </c>
      <c r="N53" t="s">
        <v>2137</v>
      </c>
      <c r="O53" t="s">
        <v>2269</v>
      </c>
    </row>
    <row r="54" spans="1:15" x14ac:dyDescent="0.25">
      <c r="A54" s="45" t="s">
        <v>563</v>
      </c>
      <c r="B54" s="45" t="s">
        <v>2270</v>
      </c>
      <c r="C54" s="45">
        <v>32</v>
      </c>
      <c r="D54" s="46">
        <f>-ROUND(SUMIF('Trial Balance'!P:P,L54,'Trial Balance'!H:H),0)</f>
        <v>0</v>
      </c>
      <c r="E54" s="46">
        <f>ROUND(SUMIF('Trial Balance'!Q:Q,M54,'Trial Balance'!J:J),0)</f>
        <v>0</v>
      </c>
      <c r="F54" s="46">
        <f>ROUND(SUMIF('Trial Balance'!R:R,N54,'Trial Balance'!I:I),0)</f>
        <v>0</v>
      </c>
      <c r="G54" s="76">
        <f t="shared" si="5"/>
        <v>0</v>
      </c>
      <c r="L54" t="s">
        <v>2037</v>
      </c>
      <c r="M54" t="s">
        <v>2038</v>
      </c>
      <c r="N54" t="s">
        <v>2039</v>
      </c>
      <c r="O54" t="s">
        <v>2271</v>
      </c>
    </row>
    <row r="55" spans="1:15" x14ac:dyDescent="0.25">
      <c r="A55" s="45" t="s">
        <v>2272</v>
      </c>
      <c r="B55" s="45" t="s">
        <v>2273</v>
      </c>
      <c r="C55" s="45">
        <v>33</v>
      </c>
      <c r="D55" s="46">
        <f>-ROUND(SUMIF('Trial Balance'!P:P,L55,'Trial Balance'!H:H),0)</f>
        <v>0</v>
      </c>
      <c r="E55" s="46">
        <f>ROUND(SUMIF('Trial Balance'!Q:Q,M55,'Trial Balance'!J:J),0)</f>
        <v>0</v>
      </c>
      <c r="F55" s="46">
        <f>ROUND(SUMIF('Trial Balance'!R:R,N55,'Trial Balance'!I:I),0)</f>
        <v>0</v>
      </c>
      <c r="G55" s="76">
        <f t="shared" si="5"/>
        <v>0</v>
      </c>
      <c r="L55" t="s">
        <v>2040</v>
      </c>
      <c r="M55" t="s">
        <v>2041</v>
      </c>
      <c r="N55" t="s">
        <v>2042</v>
      </c>
      <c r="O55" t="s">
        <v>2274</v>
      </c>
    </row>
    <row r="56" spans="1:15" s="3" customFormat="1" x14ac:dyDescent="0.25">
      <c r="A56" s="44" t="s">
        <v>2275</v>
      </c>
      <c r="B56" s="44" t="s">
        <v>2276</v>
      </c>
      <c r="C56" s="44">
        <v>34</v>
      </c>
      <c r="D56" s="76">
        <f>SUM(D49:D55)</f>
        <v>0</v>
      </c>
      <c r="E56" s="76">
        <f t="shared" ref="E56:G56" si="7">SUM(E49:E55)</f>
        <v>0</v>
      </c>
      <c r="F56" s="76">
        <f t="shared" si="7"/>
        <v>0</v>
      </c>
      <c r="G56" s="76">
        <f t="shared" si="7"/>
        <v>0</v>
      </c>
      <c r="L56" s="3" t="s">
        <v>2277</v>
      </c>
      <c r="M56" s="3" t="s">
        <v>2278</v>
      </c>
      <c r="N56" s="3" t="s">
        <v>2279</v>
      </c>
      <c r="O56" s="3" t="s">
        <v>2280</v>
      </c>
    </row>
    <row r="57" spans="1:15" s="3" customFormat="1" x14ac:dyDescent="0.25">
      <c r="A57" s="44" t="s">
        <v>2281</v>
      </c>
      <c r="B57" s="44" t="s">
        <v>2282</v>
      </c>
      <c r="C57" s="44">
        <v>35</v>
      </c>
      <c r="D57" s="76">
        <f>D47+D56</f>
        <v>0</v>
      </c>
      <c r="E57" s="76">
        <f t="shared" ref="E57:G57" si="8">E47+E56</f>
        <v>0</v>
      </c>
      <c r="F57" s="76">
        <f t="shared" si="8"/>
        <v>0</v>
      </c>
      <c r="G57" s="76">
        <f t="shared" si="8"/>
        <v>0</v>
      </c>
      <c r="L57" s="3" t="s">
        <v>2283</v>
      </c>
      <c r="M57" s="3" t="s">
        <v>2284</v>
      </c>
      <c r="N57" s="3" t="s">
        <v>2285</v>
      </c>
      <c r="O57" s="3" t="s">
        <v>2286</v>
      </c>
    </row>
    <row r="60" spans="1:15" ht="24" x14ac:dyDescent="0.25">
      <c r="A60" s="44" t="s">
        <v>540</v>
      </c>
      <c r="B60" s="71" t="s">
        <v>541</v>
      </c>
      <c r="C60" s="71" t="s">
        <v>2166</v>
      </c>
      <c r="D60" s="71" t="s">
        <v>2248</v>
      </c>
      <c r="E60" s="167" t="s">
        <v>2287</v>
      </c>
      <c r="F60" s="167" t="s">
        <v>2288</v>
      </c>
      <c r="G60" s="167" t="s">
        <v>2289</v>
      </c>
    </row>
    <row r="61" spans="1:15" x14ac:dyDescent="0.25">
      <c r="A61" s="44" t="s">
        <v>549</v>
      </c>
      <c r="B61" s="44" t="s">
        <v>549</v>
      </c>
      <c r="C61" s="44" t="s">
        <v>550</v>
      </c>
      <c r="D61" s="44">
        <v>10</v>
      </c>
      <c r="E61" s="44">
        <v>11</v>
      </c>
      <c r="F61" s="44">
        <v>12</v>
      </c>
      <c r="G61" s="44">
        <v>13</v>
      </c>
    </row>
    <row r="62" spans="1:15" s="3" customFormat="1" x14ac:dyDescent="0.25">
      <c r="A62" s="44" t="s">
        <v>571</v>
      </c>
      <c r="B62" s="44" t="s">
        <v>572</v>
      </c>
      <c r="C62" s="44" t="s">
        <v>542</v>
      </c>
      <c r="D62" s="44" t="s">
        <v>542</v>
      </c>
      <c r="E62" s="44" t="s">
        <v>542</v>
      </c>
      <c r="F62" s="44" t="s">
        <v>542</v>
      </c>
      <c r="G62" s="44" t="s">
        <v>542</v>
      </c>
    </row>
    <row r="63" spans="1:15" x14ac:dyDescent="0.25">
      <c r="A63" s="45" t="s">
        <v>553</v>
      </c>
      <c r="B63" s="45" t="s">
        <v>2290</v>
      </c>
      <c r="C63" s="45">
        <v>36</v>
      </c>
      <c r="D63" s="46">
        <f>-ROUND(SUMIF('Trial Balance'!P:P,L63,'Trial Balance'!H:H),0)</f>
        <v>0</v>
      </c>
      <c r="E63" s="46">
        <f>ROUND(SUMIF('Trial Balance'!Q:Q,M63,'Trial Balance'!J:J),0)</f>
        <v>0</v>
      </c>
      <c r="F63" s="46">
        <f>ROUND(SUMIF('Trial Balance'!R:R,N63,'Trial Balance'!I:I),0)</f>
        <v>0</v>
      </c>
      <c r="G63" s="46">
        <f>D63+E63-F63</f>
        <v>0</v>
      </c>
      <c r="L63" t="s">
        <v>2043</v>
      </c>
      <c r="M63" t="s">
        <v>2044</v>
      </c>
      <c r="N63" t="s">
        <v>2045</v>
      </c>
      <c r="O63" t="s">
        <v>2291</v>
      </c>
    </row>
    <row r="64" spans="1:15" x14ac:dyDescent="0.25">
      <c r="A64" s="45" t="s">
        <v>2176</v>
      </c>
      <c r="B64" s="45" t="s">
        <v>2292</v>
      </c>
      <c r="C64" s="45">
        <v>37</v>
      </c>
      <c r="D64" s="46">
        <f>-ROUND(SUMIF('Trial Balance'!P:P,L64,'Trial Balance'!H:H),0)</f>
        <v>0</v>
      </c>
      <c r="E64" s="46">
        <f>ROUND(SUMIF('Trial Balance'!Q:Q,M64,'Trial Balance'!J:J),0)</f>
        <v>0</v>
      </c>
      <c r="F64" s="46">
        <f>ROUND(SUMIF('Trial Balance'!R:R,N64,'Trial Balance'!I:I),0)</f>
        <v>0</v>
      </c>
      <c r="G64" s="46">
        <f t="shared" ref="G64:G66" si="9">D64+E64-F64</f>
        <v>0</v>
      </c>
      <c r="L64" t="s">
        <v>573</v>
      </c>
      <c r="M64" t="s">
        <v>574</v>
      </c>
      <c r="N64" t="s">
        <v>575</v>
      </c>
      <c r="O64" t="s">
        <v>576</v>
      </c>
    </row>
    <row r="65" spans="1:15" x14ac:dyDescent="0.25">
      <c r="A65" s="45" t="s">
        <v>554</v>
      </c>
      <c r="B65" s="45" t="s">
        <v>2293</v>
      </c>
      <c r="C65" s="45">
        <v>38</v>
      </c>
      <c r="D65" s="46">
        <f>-ROUND(SUMIF('Trial Balance'!P:P,L65,'Trial Balance'!H:H),0)</f>
        <v>0</v>
      </c>
      <c r="E65" s="46">
        <f>ROUND(SUMIF('Trial Balance'!Q:Q,M65,'Trial Balance'!J:J),0)</f>
        <v>0</v>
      </c>
      <c r="F65" s="46">
        <f>ROUND(SUMIF('Trial Balance'!R:R,N65,'Trial Balance'!I:I),0)</f>
        <v>0</v>
      </c>
      <c r="G65" s="46">
        <f t="shared" si="9"/>
        <v>0</v>
      </c>
      <c r="L65" t="s">
        <v>2046</v>
      </c>
      <c r="M65" t="s">
        <v>2047</v>
      </c>
      <c r="N65" t="s">
        <v>2048</v>
      </c>
      <c r="O65" t="s">
        <v>2294</v>
      </c>
    </row>
    <row r="66" spans="1:15" x14ac:dyDescent="0.25">
      <c r="A66" s="45" t="s">
        <v>555</v>
      </c>
      <c r="B66" s="45" t="s">
        <v>2295</v>
      </c>
      <c r="C66" s="45">
        <v>39</v>
      </c>
      <c r="D66" s="46">
        <f>-ROUND(SUMIF('Trial Balance'!P:P,L66,'Trial Balance'!H:H),0)</f>
        <v>0</v>
      </c>
      <c r="E66" s="46">
        <f>ROUND(SUMIF('Trial Balance'!Q:Q,M66,'Trial Balance'!J:J),0)</f>
        <v>0</v>
      </c>
      <c r="F66" s="46">
        <f>ROUND(SUMIF('Trial Balance'!R:R,N66,'Trial Balance'!I:I),0)</f>
        <v>0</v>
      </c>
      <c r="G66" s="46">
        <f t="shared" si="9"/>
        <v>0</v>
      </c>
      <c r="H66" s="70" t="s">
        <v>583</v>
      </c>
      <c r="I66" s="168" t="s">
        <v>756</v>
      </c>
      <c r="J66" s="38" t="s">
        <v>207</v>
      </c>
      <c r="L66" s="169" t="s">
        <v>2049</v>
      </c>
      <c r="M66" s="169" t="s">
        <v>2050</v>
      </c>
      <c r="N66" s="169" t="s">
        <v>2051</v>
      </c>
      <c r="O66" s="169" t="s">
        <v>2296</v>
      </c>
    </row>
    <row r="67" spans="1:15" s="3" customFormat="1" x14ac:dyDescent="0.25">
      <c r="A67" s="44" t="s">
        <v>2297</v>
      </c>
      <c r="B67" s="44" t="s">
        <v>2298</v>
      </c>
      <c r="C67" s="44">
        <v>40</v>
      </c>
      <c r="D67" s="76">
        <f t="shared" ref="D67:F67" si="10">SUM(D63:D66)</f>
        <v>0</v>
      </c>
      <c r="E67" s="76">
        <f t="shared" si="10"/>
        <v>0</v>
      </c>
      <c r="F67" s="76">
        <f t="shared" si="10"/>
        <v>0</v>
      </c>
      <c r="G67" s="76">
        <f>SUM(G63:G66)</f>
        <v>0</v>
      </c>
      <c r="H67" s="25">
        <f>H22-G47-G67</f>
        <v>0</v>
      </c>
      <c r="I67" s="170">
        <f>'1. F10'!E13</f>
        <v>0</v>
      </c>
      <c r="J67" s="27">
        <f>H67-I67</f>
        <v>0</v>
      </c>
      <c r="L67" s="3" t="s">
        <v>2052</v>
      </c>
      <c r="M67" s="3" t="s">
        <v>2053</v>
      </c>
      <c r="N67" s="3" t="s">
        <v>2054</v>
      </c>
      <c r="O67" s="3" t="s">
        <v>2299</v>
      </c>
    </row>
    <row r="68" spans="1:15" s="3" customFormat="1" x14ac:dyDescent="0.25">
      <c r="A68" s="44" t="s">
        <v>556</v>
      </c>
      <c r="B68" s="44" t="s">
        <v>577</v>
      </c>
      <c r="C68" s="44" t="s">
        <v>542</v>
      </c>
      <c r="D68" s="44"/>
      <c r="E68" s="44"/>
      <c r="F68" s="44"/>
      <c r="G68" s="44"/>
    </row>
    <row r="69" spans="1:15" x14ac:dyDescent="0.25">
      <c r="A69" s="45" t="s">
        <v>558</v>
      </c>
      <c r="B69" s="45" t="s">
        <v>2202</v>
      </c>
      <c r="C69" s="45">
        <v>41</v>
      </c>
      <c r="D69" s="46">
        <f>-ROUND(SUMIF('Trial Balance'!P:P,L69,'Trial Balance'!H:H),0)</f>
        <v>0</v>
      </c>
      <c r="E69" s="46">
        <f>ROUND(SUMIF('Trial Balance'!Q:Q,M69,'Trial Balance'!J:J),0)</f>
        <v>0</v>
      </c>
      <c r="F69" s="46">
        <f>ROUND(SUMIF('Trial Balance'!R:R,N69,'Trial Balance'!I:I),0)</f>
        <v>0</v>
      </c>
      <c r="G69" s="46">
        <f t="shared" ref="G69:G78" si="11">D69+E69-F69</f>
        <v>0</v>
      </c>
      <c r="L69" t="s">
        <v>2055</v>
      </c>
      <c r="M69" t="s">
        <v>2056</v>
      </c>
      <c r="N69" t="s">
        <v>2057</v>
      </c>
      <c r="O69" t="s">
        <v>2300</v>
      </c>
    </row>
    <row r="70" spans="1:15" x14ac:dyDescent="0.25">
      <c r="A70" s="45" t="s">
        <v>559</v>
      </c>
      <c r="B70" s="45" t="s">
        <v>2206</v>
      </c>
      <c r="C70" s="45">
        <v>42</v>
      </c>
      <c r="D70" s="46">
        <f>-ROUND(SUMIF('Trial Balance'!P:P,L70,'Trial Balance'!H:H),0)</f>
        <v>0</v>
      </c>
      <c r="E70" s="46">
        <f>ROUND(SUMIF('Trial Balance'!Q:Q,M70,'Trial Balance'!J:J),0)</f>
        <v>0</v>
      </c>
      <c r="F70" s="46">
        <f>ROUND(SUMIF('Trial Balance'!R:R,N70,'Trial Balance'!I:I),0)</f>
        <v>0</v>
      </c>
      <c r="G70" s="46">
        <f t="shared" si="11"/>
        <v>0</v>
      </c>
      <c r="L70" t="s">
        <v>2058</v>
      </c>
      <c r="M70" t="s">
        <v>2059</v>
      </c>
      <c r="N70" t="s">
        <v>2060</v>
      </c>
      <c r="O70" t="s">
        <v>2301</v>
      </c>
    </row>
    <row r="71" spans="1:15" x14ac:dyDescent="0.25">
      <c r="A71" s="45" t="s">
        <v>560</v>
      </c>
      <c r="B71" s="45" t="s">
        <v>2210</v>
      </c>
      <c r="C71" s="45">
        <v>43</v>
      </c>
      <c r="D71" s="46">
        <f>-ROUND(SUMIF('Trial Balance'!P:P,L71,'Trial Balance'!H:H),0)</f>
        <v>0</v>
      </c>
      <c r="E71" s="46">
        <f>ROUND(SUMIF('Trial Balance'!Q:Q,M71,'Trial Balance'!J:J),0)</f>
        <v>0</v>
      </c>
      <c r="F71" s="46">
        <f>ROUND(SUMIF('Trial Balance'!R:R,N71,'Trial Balance'!I:I),0)</f>
        <v>0</v>
      </c>
      <c r="G71" s="46">
        <f t="shared" si="11"/>
        <v>0</v>
      </c>
      <c r="L71" t="s">
        <v>2061</v>
      </c>
      <c r="M71" t="s">
        <v>2062</v>
      </c>
      <c r="N71" t="s">
        <v>2063</v>
      </c>
      <c r="O71" t="s">
        <v>2302</v>
      </c>
    </row>
    <row r="72" spans="1:15" x14ac:dyDescent="0.25">
      <c r="A72" s="45" t="s">
        <v>561</v>
      </c>
      <c r="B72" s="45" t="s">
        <v>2213</v>
      </c>
      <c r="C72" s="45">
        <v>44</v>
      </c>
      <c r="D72" s="46">
        <f>-ROUND(SUMIF('Trial Balance'!P:P,L72,'Trial Balance'!H:H),0)</f>
        <v>0</v>
      </c>
      <c r="E72" s="46">
        <f>ROUND(SUMIF('Trial Balance'!Q:Q,M72,'Trial Balance'!J:J),0)</f>
        <v>0</v>
      </c>
      <c r="F72" s="46">
        <f>ROUND(SUMIF('Trial Balance'!R:R,N72,'Trial Balance'!I:I),0)</f>
        <v>0</v>
      </c>
      <c r="G72" s="46">
        <f t="shared" si="11"/>
        <v>0</v>
      </c>
      <c r="L72" t="s">
        <v>2138</v>
      </c>
      <c r="M72" t="s">
        <v>2139</v>
      </c>
      <c r="N72" t="s">
        <v>2140</v>
      </c>
      <c r="O72" t="s">
        <v>2303</v>
      </c>
    </row>
    <row r="73" spans="1:15" x14ac:dyDescent="0.25">
      <c r="A73" s="45" t="s">
        <v>562</v>
      </c>
      <c r="B73" s="45" t="s">
        <v>2216</v>
      </c>
      <c r="C73" s="45">
        <v>45</v>
      </c>
      <c r="D73" s="46">
        <f>-ROUND(SUMIF('Trial Balance'!P:P,L73,'Trial Balance'!H:H),0)</f>
        <v>0</v>
      </c>
      <c r="E73" s="46">
        <f>ROUND(SUMIF('Trial Balance'!Q:Q,M73,'Trial Balance'!J:J),0)</f>
        <v>0</v>
      </c>
      <c r="F73" s="46">
        <f>ROUND(SUMIF('Trial Balance'!R:R,N73,'Trial Balance'!I:I),0)</f>
        <v>0</v>
      </c>
      <c r="G73" s="46">
        <f t="shared" si="11"/>
        <v>0</v>
      </c>
      <c r="L73" t="s">
        <v>2141</v>
      </c>
      <c r="M73" t="s">
        <v>2142</v>
      </c>
      <c r="N73" t="s">
        <v>2143</v>
      </c>
      <c r="O73" t="s">
        <v>2304</v>
      </c>
    </row>
    <row r="74" spans="1:15" x14ac:dyDescent="0.25">
      <c r="A74" s="45" t="s">
        <v>564</v>
      </c>
      <c r="B74" s="45" t="s">
        <v>2219</v>
      </c>
      <c r="C74" s="45">
        <v>46</v>
      </c>
      <c r="D74" s="46">
        <f>-ROUND(SUMIF('Trial Balance'!P:P,L74,'Trial Balance'!H:H),0)</f>
        <v>0</v>
      </c>
      <c r="E74" s="46">
        <f>ROUND(SUMIF('Trial Balance'!Q:Q,M74,'Trial Balance'!J:J),0)</f>
        <v>0</v>
      </c>
      <c r="F74" s="46">
        <f>ROUND(SUMIF('Trial Balance'!R:R,N74,'Trial Balance'!I:I),0)</f>
        <v>0</v>
      </c>
      <c r="G74" s="46">
        <f t="shared" si="11"/>
        <v>0</v>
      </c>
      <c r="L74" t="s">
        <v>2150</v>
      </c>
      <c r="M74" t="s">
        <v>2151</v>
      </c>
      <c r="N74" t="s">
        <v>2152</v>
      </c>
      <c r="O74" t="s">
        <v>2305</v>
      </c>
    </row>
    <row r="75" spans="1:15" x14ac:dyDescent="0.25">
      <c r="A75" s="45" t="s">
        <v>565</v>
      </c>
      <c r="B75" s="45" t="s">
        <v>2222</v>
      </c>
      <c r="C75" s="45">
        <v>47</v>
      </c>
      <c r="D75" s="46">
        <f>-ROUND(SUMIF('Trial Balance'!P:P,L75,'Trial Balance'!H:H),0)</f>
        <v>0</v>
      </c>
      <c r="E75" s="46">
        <f>ROUND(SUMIF('Trial Balance'!Q:Q,M75,'Trial Balance'!J:J),0)</f>
        <v>0</v>
      </c>
      <c r="F75" s="46">
        <f>ROUND(SUMIF('Trial Balance'!R:R,N75,'Trial Balance'!I:I),0)</f>
        <v>0</v>
      </c>
      <c r="G75" s="46">
        <f t="shared" si="11"/>
        <v>0</v>
      </c>
      <c r="L75" t="s">
        <v>2153</v>
      </c>
      <c r="M75" t="s">
        <v>2154</v>
      </c>
      <c r="N75" t="s">
        <v>2155</v>
      </c>
      <c r="O75" t="s">
        <v>2306</v>
      </c>
    </row>
    <row r="76" spans="1:15" x14ac:dyDescent="0.25">
      <c r="A76" s="45" t="s">
        <v>563</v>
      </c>
      <c r="B76" s="45" t="s">
        <v>2225</v>
      </c>
      <c r="C76" s="45">
        <v>48</v>
      </c>
      <c r="D76" s="46">
        <f>-ROUND(SUMIF('Trial Balance'!P:P,L76,'Trial Balance'!H:H),0)</f>
        <v>0</v>
      </c>
      <c r="E76" s="46">
        <f>ROUND(SUMIF('Trial Balance'!Q:Q,M76,'Trial Balance'!J:J),0)</f>
        <v>0</v>
      </c>
      <c r="F76" s="46">
        <f>ROUND(SUMIF('Trial Balance'!R:R,N76,'Trial Balance'!I:I),0)</f>
        <v>0</v>
      </c>
      <c r="G76" s="46">
        <f t="shared" si="11"/>
        <v>0</v>
      </c>
      <c r="L76" t="s">
        <v>2144</v>
      </c>
      <c r="M76" t="s">
        <v>2145</v>
      </c>
      <c r="N76" t="s">
        <v>2146</v>
      </c>
      <c r="O76" t="s">
        <v>2307</v>
      </c>
    </row>
    <row r="77" spans="1:15" x14ac:dyDescent="0.25">
      <c r="A77" s="45" t="s">
        <v>2228</v>
      </c>
      <c r="B77" s="45" t="s">
        <v>2229</v>
      </c>
      <c r="C77" s="45">
        <v>49</v>
      </c>
      <c r="D77" s="46">
        <f>-ROUND(SUMIF('Trial Balance'!P:P,L77,'Trial Balance'!H:H),0)</f>
        <v>0</v>
      </c>
      <c r="E77" s="46">
        <f>ROUND(SUMIF('Trial Balance'!Q:Q,M77,'Trial Balance'!J:J),0)</f>
        <v>0</v>
      </c>
      <c r="F77" s="46">
        <f>ROUND(SUMIF('Trial Balance'!R:R,N77,'Trial Balance'!I:I),0)</f>
        <v>0</v>
      </c>
      <c r="G77" s="46">
        <f t="shared" si="11"/>
        <v>0</v>
      </c>
      <c r="L77" t="s">
        <v>2147</v>
      </c>
      <c r="M77" t="s">
        <v>2148</v>
      </c>
      <c r="N77" t="s">
        <v>2149</v>
      </c>
      <c r="O77" t="s">
        <v>2308</v>
      </c>
    </row>
    <row r="78" spans="1:15" x14ac:dyDescent="0.25">
      <c r="A78" s="45" t="s">
        <v>566</v>
      </c>
      <c r="B78" s="45" t="s">
        <v>2232</v>
      </c>
      <c r="C78" s="45">
        <v>50</v>
      </c>
      <c r="D78" s="46">
        <f>-ROUND(SUMIF('Trial Balance'!P:P,L78,'Trial Balance'!H:H),0)</f>
        <v>0</v>
      </c>
      <c r="E78" s="46">
        <f>ROUND(SUMIF('Trial Balance'!Q:Q,M78,'Trial Balance'!J:J),0)</f>
        <v>0</v>
      </c>
      <c r="F78" s="46">
        <f>ROUND(SUMIF('Trial Balance'!R:R,N78,'Trial Balance'!I:I),0)</f>
        <v>0</v>
      </c>
      <c r="G78" s="46">
        <f t="shared" si="11"/>
        <v>0</v>
      </c>
      <c r="H78" s="70" t="s">
        <v>583</v>
      </c>
      <c r="I78" s="168" t="s">
        <v>756</v>
      </c>
      <c r="J78" s="38" t="s">
        <v>207</v>
      </c>
      <c r="L78" t="s">
        <v>578</v>
      </c>
      <c r="M78" t="s">
        <v>579</v>
      </c>
      <c r="N78" t="s">
        <v>580</v>
      </c>
      <c r="O78" t="s">
        <v>581</v>
      </c>
    </row>
    <row r="79" spans="1:15" s="3" customFormat="1" x14ac:dyDescent="0.25">
      <c r="A79" s="44" t="s">
        <v>2309</v>
      </c>
      <c r="B79" s="44" t="s">
        <v>2310</v>
      </c>
      <c r="C79" s="44">
        <v>51</v>
      </c>
      <c r="D79" s="46">
        <f>SUM(D69:D78)</f>
        <v>0</v>
      </c>
      <c r="E79" s="46">
        <f t="shared" ref="E79:G79" si="12">SUM(E69:E78)</f>
        <v>0</v>
      </c>
      <c r="F79" s="46">
        <f t="shared" si="12"/>
        <v>0</v>
      </c>
      <c r="G79" s="46">
        <f t="shared" si="12"/>
        <v>0</v>
      </c>
      <c r="H79" s="25">
        <f>H34-G56-G79</f>
        <v>0</v>
      </c>
      <c r="I79" s="25">
        <f>'1. F10'!E14</f>
        <v>0</v>
      </c>
      <c r="J79" s="27">
        <f>H79-I79</f>
        <v>0</v>
      </c>
      <c r="L79" s="3" t="s">
        <v>2311</v>
      </c>
      <c r="M79" s="3" t="s">
        <v>2312</v>
      </c>
      <c r="N79" s="3" t="s">
        <v>2313</v>
      </c>
      <c r="O79" s="3" t="s">
        <v>2314</v>
      </c>
    </row>
    <row r="80" spans="1:15" s="3" customFormat="1" x14ac:dyDescent="0.25">
      <c r="A80" s="44" t="s">
        <v>567</v>
      </c>
      <c r="B80" s="44" t="s">
        <v>582</v>
      </c>
      <c r="C80" s="44">
        <v>52</v>
      </c>
      <c r="D80" s="76">
        <f>-ROUND(SUMIF('Trial Balance'!P:P,L80,'Trial Balance'!H:H),0)</f>
        <v>0</v>
      </c>
      <c r="E80" s="76">
        <f>ROUND(SUMIF('Trial Balance'!Q:Q,M80,'Trial Balance'!J:J),0)</f>
        <v>0</v>
      </c>
      <c r="F80" s="76">
        <f>ROUND(SUMIF('Trial Balance'!R:R,N80,'Trial Balance'!I:I),0)</f>
        <v>0</v>
      </c>
      <c r="G80" s="76">
        <f t="shared" ref="G80" si="13">D80+E80-F80</f>
        <v>0</v>
      </c>
      <c r="H80" s="25">
        <f>H35-G80</f>
        <v>0</v>
      </c>
      <c r="I80" s="25">
        <f>'1. F10'!E15</f>
        <v>0</v>
      </c>
      <c r="J80" s="27">
        <f>H80-I80</f>
        <v>0</v>
      </c>
      <c r="L80" s="3" t="s">
        <v>2156</v>
      </c>
      <c r="M80" s="3" t="s">
        <v>2157</v>
      </c>
      <c r="N80" s="3" t="s">
        <v>2158</v>
      </c>
      <c r="O80" s="3" t="s">
        <v>2315</v>
      </c>
    </row>
    <row r="81" spans="1:15" s="3" customFormat="1" ht="24" x14ac:dyDescent="0.25">
      <c r="A81" s="171" t="s">
        <v>2316</v>
      </c>
      <c r="B81" s="171" t="s">
        <v>2317</v>
      </c>
      <c r="C81" s="44">
        <v>53</v>
      </c>
      <c r="D81" s="44">
        <v>0</v>
      </c>
      <c r="E81" s="44">
        <v>0</v>
      </c>
      <c r="F81" s="44">
        <v>0</v>
      </c>
      <c r="G81" s="44">
        <v>0</v>
      </c>
      <c r="L81" s="3" t="s">
        <v>2318</v>
      </c>
      <c r="M81" s="3" t="s">
        <v>2319</v>
      </c>
      <c r="N81" s="3" t="s">
        <v>2320</v>
      </c>
      <c r="O81" s="3" t="s">
        <v>2321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A13" workbookViewId="0">
      <selection activeCell="H38" sqref="H38"/>
    </sheetView>
  </sheetViews>
  <sheetFormatPr defaultRowHeight="12" outlineLevelCol="1" x14ac:dyDescent="0.25"/>
  <cols>
    <col min="1" max="1" width="20.5703125" customWidth="1" outlineLevel="1"/>
    <col min="2" max="2" width="5" customWidth="1" outlineLevel="1"/>
    <col min="3" max="3" width="32.42578125" customWidth="1" outlineLevel="1"/>
    <col min="4" max="4" width="1.42578125" customWidth="1" outlineLevel="1"/>
    <col min="5" max="5" width="55.85546875" bestFit="1" customWidth="1"/>
    <col min="6" max="6" width="6.5703125" bestFit="1" customWidth="1"/>
    <col min="7" max="7" width="11.5703125" bestFit="1" customWidth="1"/>
    <col min="8" max="8" width="15.28515625" bestFit="1" customWidth="1"/>
    <col min="9" max="9" width="12.7109375" bestFit="1" customWidth="1"/>
    <col min="10" max="10" width="15.28515625" bestFit="1" customWidth="1"/>
    <col min="11" max="11" width="12.7109375" bestFit="1" customWidth="1"/>
    <col min="12" max="12" width="11.5703125" bestFit="1" customWidth="1"/>
  </cols>
  <sheetData>
    <row r="1" spans="1:12" x14ac:dyDescent="0.25">
      <c r="E1" s="1" t="str">
        <f>'Trial Balance'!A1</f>
        <v>Companie:</v>
      </c>
      <c r="F1" s="18">
        <f>'Trial Balance'!B1</f>
        <v>0</v>
      </c>
    </row>
    <row r="2" spans="1:12" x14ac:dyDescent="0.25">
      <c r="E2" s="1" t="str">
        <f>'Trial Balance'!A2</f>
        <v xml:space="preserve">Adresa:                    </v>
      </c>
      <c r="F2" s="18">
        <f>'Trial Balance'!B2</f>
        <v>0</v>
      </c>
    </row>
    <row r="3" spans="1:12" x14ac:dyDescent="0.25">
      <c r="E3" s="1" t="str">
        <f>'Trial Balance'!A3</f>
        <v xml:space="preserve">Cod fiscal TVA: </v>
      </c>
      <c r="F3" s="18">
        <f>'Trial Balance'!B3</f>
        <v>0</v>
      </c>
    </row>
    <row r="4" spans="1:12" x14ac:dyDescent="0.25">
      <c r="E4" s="1" t="str">
        <f>'Trial Balance'!A4</f>
        <v xml:space="preserve">Nr. de inregistrare:      </v>
      </c>
      <c r="F4" s="18">
        <f>'Trial Balance'!B4</f>
        <v>0</v>
      </c>
    </row>
    <row r="5" spans="1:12" x14ac:dyDescent="0.25">
      <c r="E5" s="1" t="str">
        <f>'Trial Balance'!A5</f>
        <v xml:space="preserve">Tipul companiei:      </v>
      </c>
      <c r="F5" s="18">
        <f>'Trial Balance'!B5</f>
        <v>0</v>
      </c>
    </row>
    <row r="6" spans="1:12" x14ac:dyDescent="0.25">
      <c r="E6" s="1" t="str">
        <f>'Trial Balance'!A6</f>
        <v xml:space="preserve">Activitate principala:         </v>
      </c>
      <c r="F6" s="18">
        <f>'Trial Balance'!B6</f>
        <v>0</v>
      </c>
    </row>
    <row r="7" spans="1:12" x14ac:dyDescent="0.25">
      <c r="E7" s="1" t="str">
        <f>'Trial Balance'!A7</f>
        <v>An financiar</v>
      </c>
      <c r="F7" s="18">
        <f>'Trial Balance'!B7</f>
        <v>0</v>
      </c>
    </row>
    <row r="9" spans="1:12" s="3" customFormat="1" x14ac:dyDescent="0.25">
      <c r="E9" s="121" t="s">
        <v>48</v>
      </c>
      <c r="F9" s="122"/>
      <c r="G9" s="122" t="s">
        <v>584</v>
      </c>
      <c r="H9" s="123" t="s">
        <v>585</v>
      </c>
      <c r="I9" s="122" t="s">
        <v>586</v>
      </c>
      <c r="J9" s="123" t="s">
        <v>587</v>
      </c>
      <c r="K9" s="122" t="s">
        <v>588</v>
      </c>
      <c r="L9" s="124" t="s">
        <v>584</v>
      </c>
    </row>
    <row r="10" spans="1:12" x14ac:dyDescent="0.25">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25">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25">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25">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25">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25">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25">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25">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25">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25">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25">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25">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25">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25">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25">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25">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25">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25">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25">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25">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25">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25">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25">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25">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25">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25">
      <c r="A35" t="s">
        <v>648</v>
      </c>
      <c r="B35">
        <v>121</v>
      </c>
      <c r="C35" t="s">
        <v>649</v>
      </c>
      <c r="D35" t="s">
        <v>542</v>
      </c>
      <c r="E35" s="45" t="s">
        <v>650</v>
      </c>
      <c r="F35" s="45" t="s">
        <v>220</v>
      </c>
      <c r="G35" s="46">
        <f>IF('Trial Balance'!S3="BS97",ABS('Trial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25">
      <c r="A36" t="s">
        <v>651</v>
      </c>
      <c r="B36">
        <v>121</v>
      </c>
      <c r="C36" t="s">
        <v>649</v>
      </c>
      <c r="D36" t="s">
        <v>542</v>
      </c>
      <c r="E36" s="45" t="s">
        <v>650</v>
      </c>
      <c r="F36" s="45" t="s">
        <v>221</v>
      </c>
      <c r="G36" s="46">
        <f>IF('Trial Balance'!S3="BS98",ABS('Trial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25">
      <c r="A37" t="s">
        <v>652</v>
      </c>
      <c r="B37">
        <v>129</v>
      </c>
      <c r="C37" t="s">
        <v>653</v>
      </c>
      <c r="D37" t="s">
        <v>542</v>
      </c>
      <c r="E37" s="45" t="s">
        <v>39</v>
      </c>
      <c r="F37" s="45"/>
      <c r="G37" s="46">
        <f>-ROUND(SUMIF('Trial Balance'!E:E,B37,'Trial Balance'!H:H)+SUMIF('Trial Balance'!D:D,B37,'Trial Balance'!H:H),0)</f>
        <v>0</v>
      </c>
      <c r="H37" s="46">
        <f>'Trial Balance'!I26</f>
        <v>0</v>
      </c>
      <c r="I37" s="46"/>
      <c r="J37" s="46">
        <v>0</v>
      </c>
      <c r="K37" s="46"/>
      <c r="L37" s="46">
        <f t="shared" si="0"/>
        <v>0</v>
      </c>
    </row>
    <row r="38" spans="1:12" x14ac:dyDescent="0.25">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25">
      <c r="F39" s="3" t="s">
        <v>42</v>
      </c>
      <c r="L39" s="25">
        <f>'1. F10'!$E$132</f>
        <v>0</v>
      </c>
    </row>
    <row r="40" spans="1:12" x14ac:dyDescent="0.25">
      <c r="F40" s="26" t="s">
        <v>207</v>
      </c>
      <c r="L40" s="130">
        <f>L38-L39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S60"/>
  <sheetViews>
    <sheetView showGridLines="0" workbookViewId="0"/>
  </sheetViews>
  <sheetFormatPr defaultRowHeight="12" outlineLevelCol="1" x14ac:dyDescent="0.25"/>
  <cols>
    <col min="1" max="1" width="80.5703125" bestFit="1" customWidth="1"/>
    <col min="5" max="44" width="8.85546875" hidden="1" customWidth="1" outlineLevel="1"/>
    <col min="45" max="45" width="8.85546875" customWidth="1" collapsed="1"/>
  </cols>
  <sheetData>
    <row r="1" spans="1:44" x14ac:dyDescent="0.25">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25">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25">
      <c r="AP3">
        <f>AP2+1</f>
        <v>96</v>
      </c>
      <c r="AQ3">
        <f>AQ2+1</f>
        <v>98</v>
      </c>
    </row>
    <row r="4" spans="1:44" x14ac:dyDescent="0.25">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25">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25">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25">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25">
      <c r="A8" s="71" t="s">
        <v>48</v>
      </c>
      <c r="B8" s="172" t="s">
        <v>2357</v>
      </c>
      <c r="C8" s="173"/>
      <c r="D8" s="70"/>
    </row>
    <row r="9" spans="1:44" x14ac:dyDescent="0.25">
      <c r="A9" s="71"/>
      <c r="B9" s="71">
        <f>'Trial Balance'!J6</f>
        <v>-1</v>
      </c>
      <c r="C9" s="71">
        <f>'Trial Balance'!K6</f>
        <v>0</v>
      </c>
      <c r="D9" s="160" t="s">
        <v>659</v>
      </c>
    </row>
    <row r="10" spans="1:44" x14ac:dyDescent="0.25">
      <c r="A10" s="44" t="s">
        <v>295</v>
      </c>
      <c r="B10" s="71">
        <v>1</v>
      </c>
      <c r="C10" s="71">
        <v>2</v>
      </c>
      <c r="D10" s="70"/>
    </row>
    <row r="11" spans="1:44" x14ac:dyDescent="0.25">
      <c r="A11" s="44" t="s">
        <v>2322</v>
      </c>
      <c r="B11" s="45"/>
      <c r="C11" s="45"/>
    </row>
    <row r="12" spans="1:44" x14ac:dyDescent="0.25">
      <c r="A12" s="44" t="s">
        <v>2323</v>
      </c>
      <c r="B12" s="45"/>
      <c r="C12" s="46">
        <f>SUM(G12:AR12)+D12</f>
        <v>0</v>
      </c>
      <c r="D12" s="9"/>
      <c r="AA12" s="9">
        <f>'2. F20'!E84</f>
        <v>0</v>
      </c>
      <c r="AL12" s="9">
        <f>AL7</f>
        <v>0</v>
      </c>
      <c r="AP12" s="9"/>
      <c r="AQ12" s="9">
        <f>-AQ6</f>
        <v>0</v>
      </c>
    </row>
    <row r="13" spans="1:44" x14ac:dyDescent="0.25">
      <c r="A13" s="161" t="s">
        <v>2324</v>
      </c>
      <c r="B13" s="45"/>
      <c r="C13" s="46"/>
      <c r="D13" s="9"/>
    </row>
    <row r="14" spans="1:44" x14ac:dyDescent="0.25">
      <c r="A14" s="45" t="s">
        <v>2325</v>
      </c>
      <c r="B14" s="45"/>
      <c r="C14" s="46">
        <f>SUM(G14:AR14)+D14</f>
        <v>0</v>
      </c>
      <c r="D14" s="9"/>
      <c r="G14" s="9">
        <f>'N3 - NCA'!I22</f>
        <v>0</v>
      </c>
      <c r="H14" s="9">
        <f>'N3 - NCA'!I37</f>
        <v>0</v>
      </c>
    </row>
    <row r="15" spans="1:44" x14ac:dyDescent="0.25">
      <c r="A15" s="45" t="s">
        <v>2326</v>
      </c>
      <c r="B15" s="45"/>
      <c r="C15" s="46">
        <f>SUM(G15:AR15)</f>
        <v>0</v>
      </c>
      <c r="D15" s="9"/>
      <c r="N15" s="9">
        <f>'N3 - NCA'!$I$46</f>
        <v>0</v>
      </c>
    </row>
    <row r="16" spans="1:44" x14ac:dyDescent="0.25">
      <c r="A16" s="45" t="s">
        <v>2327</v>
      </c>
      <c r="B16" s="45"/>
      <c r="C16" s="46">
        <f>SUM(G16:AR16)+D16</f>
        <v>0</v>
      </c>
      <c r="D16" s="9"/>
      <c r="O16" s="9">
        <f>'2. F20'!E43</f>
        <v>0</v>
      </c>
    </row>
    <row r="17" spans="1:36" x14ac:dyDescent="0.25">
      <c r="A17" s="45" t="s">
        <v>2328</v>
      </c>
      <c r="B17" s="45"/>
      <c r="C17" s="46">
        <f>SUM(G17:AR17)+D17</f>
        <v>0</v>
      </c>
      <c r="D17" s="9"/>
      <c r="AJ17" s="9">
        <f>-AJ7</f>
        <v>0</v>
      </c>
    </row>
    <row r="18" spans="1:36" x14ac:dyDescent="0.25">
      <c r="A18" s="45" t="s">
        <v>2329</v>
      </c>
      <c r="B18" s="45"/>
      <c r="C18" s="46">
        <f>SUM(G18:AR18)+D18</f>
        <v>0</v>
      </c>
      <c r="D18" s="9"/>
      <c r="R18" s="9">
        <f>-'2. F20'!E63</f>
        <v>0</v>
      </c>
    </row>
    <row r="19" spans="1:36" x14ac:dyDescent="0.25">
      <c r="A19" s="45" t="s">
        <v>2330</v>
      </c>
      <c r="B19" s="45"/>
      <c r="C19" s="46">
        <f>SUM(G19:AR19)+D19</f>
        <v>0</v>
      </c>
      <c r="D19" s="9"/>
      <c r="R19" s="9">
        <f>'2. F20'!E72</f>
        <v>0</v>
      </c>
    </row>
    <row r="20" spans="1:36" x14ac:dyDescent="0.25">
      <c r="A20" s="45" t="s">
        <v>2331</v>
      </c>
      <c r="B20" s="45"/>
      <c r="C20" s="46">
        <f>SUM(G20:AR20)+D20</f>
        <v>0</v>
      </c>
      <c r="D20" s="9"/>
      <c r="H20" s="9">
        <f>-'N3 - NCA'!K37</f>
        <v>0</v>
      </c>
    </row>
    <row r="21" spans="1:36" x14ac:dyDescent="0.25">
      <c r="A21" s="45"/>
      <c r="B21" s="45"/>
      <c r="C21" s="45"/>
    </row>
    <row r="22" spans="1:36" x14ac:dyDescent="0.25">
      <c r="A22" s="44" t="s">
        <v>2332</v>
      </c>
      <c r="B22" s="44"/>
      <c r="C22" s="76">
        <f>SUM(C12:C20)</f>
        <v>0</v>
      </c>
      <c r="D22" s="25"/>
    </row>
    <row r="23" spans="1:36" x14ac:dyDescent="0.25">
      <c r="A23" s="45"/>
      <c r="B23" s="45"/>
      <c r="C23" s="45"/>
    </row>
    <row r="24" spans="1:36" x14ac:dyDescent="0.25">
      <c r="A24" s="45" t="s">
        <v>2333</v>
      </c>
      <c r="B24" s="45"/>
      <c r="C24" s="46">
        <f>SUM(G24:AR24)+D24</f>
        <v>0</v>
      </c>
      <c r="D24" s="9"/>
      <c r="P24" s="9">
        <f>-P7</f>
        <v>0</v>
      </c>
      <c r="S24" s="9">
        <f>-S7</f>
        <v>0</v>
      </c>
    </row>
    <row r="25" spans="1:36" x14ac:dyDescent="0.25">
      <c r="A25" s="45" t="s">
        <v>2334</v>
      </c>
      <c r="B25" s="45"/>
      <c r="C25" s="46">
        <f>SUM(G25:AR25)+D25</f>
        <v>0</v>
      </c>
      <c r="D25" s="9"/>
      <c r="O25" s="9">
        <f>-O7-O16</f>
        <v>0</v>
      </c>
    </row>
    <row r="26" spans="1:36" x14ac:dyDescent="0.25">
      <c r="A26" s="45" t="s">
        <v>2335</v>
      </c>
      <c r="B26" s="45"/>
      <c r="C26" s="46">
        <f>SUM(G26:AR26)+D26</f>
        <v>0</v>
      </c>
      <c r="D26" s="9"/>
      <c r="V26" s="9">
        <f>-V7</f>
        <v>0</v>
      </c>
      <c r="W26" s="9">
        <f>-W7</f>
        <v>0</v>
      </c>
      <c r="X26" s="9">
        <f>-X7</f>
        <v>0</v>
      </c>
      <c r="Y26" s="9">
        <f>-Y7</f>
        <v>0</v>
      </c>
      <c r="Z26" s="9">
        <f>-Z7</f>
        <v>0</v>
      </c>
      <c r="AA26" s="9">
        <f>-AA7-AA46-AA44-AA12</f>
        <v>0</v>
      </c>
      <c r="AG26" s="9">
        <f>-AG7</f>
        <v>0</v>
      </c>
    </row>
    <row r="27" spans="1:36" x14ac:dyDescent="0.25">
      <c r="A27" s="45"/>
      <c r="B27" s="45"/>
      <c r="C27" s="45"/>
    </row>
    <row r="28" spans="1:36" x14ac:dyDescent="0.25">
      <c r="A28" s="45" t="s">
        <v>2336</v>
      </c>
      <c r="B28" s="45"/>
      <c r="C28" s="46">
        <f>SUM(G28:AR28)+D28</f>
        <v>0</v>
      </c>
      <c r="D28" s="9"/>
      <c r="R28" s="9">
        <f>-R19</f>
        <v>0</v>
      </c>
    </row>
    <row r="29" spans="1:36" x14ac:dyDescent="0.25">
      <c r="A29" s="45" t="s">
        <v>2337</v>
      </c>
      <c r="B29" s="45"/>
      <c r="C29" s="46">
        <f>B60+D29</f>
        <v>0</v>
      </c>
      <c r="D29" s="9"/>
    </row>
    <row r="30" spans="1:36" x14ac:dyDescent="0.25">
      <c r="A30" s="44" t="s">
        <v>2338</v>
      </c>
      <c r="B30" s="44"/>
      <c r="C30" s="76">
        <f>SUM(C22:C29)</f>
        <v>0</v>
      </c>
      <c r="D30" s="25"/>
    </row>
    <row r="31" spans="1:36" x14ac:dyDescent="0.25">
      <c r="A31" s="45"/>
      <c r="B31" s="45"/>
      <c r="C31" s="45"/>
    </row>
    <row r="32" spans="1:36" x14ac:dyDescent="0.25">
      <c r="A32" s="44" t="s">
        <v>2339</v>
      </c>
      <c r="B32" s="45"/>
      <c r="C32" s="45"/>
    </row>
    <row r="33" spans="1:42" x14ac:dyDescent="0.25">
      <c r="A33" s="45" t="s">
        <v>2340</v>
      </c>
      <c r="B33" s="45"/>
      <c r="C33" s="46">
        <f t="shared" ref="C33:C39" si="2">SUM(G33:AR33)+D33</f>
        <v>0</v>
      </c>
      <c r="D33" s="9"/>
      <c r="H33" s="9">
        <f>-'N3 - NCA'!C37</f>
        <v>0</v>
      </c>
      <c r="AN33" s="9">
        <f>-AN7</f>
        <v>0</v>
      </c>
      <c r="AP33" s="9">
        <f>-AP7</f>
        <v>0</v>
      </c>
    </row>
    <row r="34" spans="1:42" x14ac:dyDescent="0.25">
      <c r="A34" s="45" t="s">
        <v>2341</v>
      </c>
      <c r="B34" s="45"/>
      <c r="C34" s="46">
        <f t="shared" si="2"/>
        <v>0</v>
      </c>
      <c r="D34" s="9"/>
      <c r="G34" s="9">
        <f>-'N3 - NCA'!C22</f>
        <v>0</v>
      </c>
    </row>
    <row r="35" spans="1:42" x14ac:dyDescent="0.25">
      <c r="A35" s="45" t="s">
        <v>2342</v>
      </c>
      <c r="B35" s="45"/>
      <c r="C35" s="46">
        <f t="shared" si="2"/>
        <v>0</v>
      </c>
      <c r="D35" s="9"/>
      <c r="H35" s="9">
        <f>'N3 - NCA'!E22+'N3 - NCA'!E37</f>
        <v>0</v>
      </c>
    </row>
    <row r="36" spans="1:42" x14ac:dyDescent="0.25">
      <c r="A36" s="45" t="s">
        <v>2343</v>
      </c>
      <c r="B36" s="45"/>
      <c r="C36" s="46">
        <f t="shared" si="2"/>
        <v>0</v>
      </c>
      <c r="D36" s="9"/>
      <c r="I36" s="9">
        <f>-'N3 - NCA'!C46</f>
        <v>0</v>
      </c>
    </row>
    <row r="37" spans="1:42" x14ac:dyDescent="0.25">
      <c r="A37" s="45" t="s">
        <v>2344</v>
      </c>
      <c r="B37" s="45"/>
      <c r="C37" s="46">
        <f t="shared" si="2"/>
        <v>0</v>
      </c>
      <c r="D37" s="9"/>
      <c r="I37" s="9">
        <f>'N3 - NCA'!E46</f>
        <v>0</v>
      </c>
    </row>
    <row r="38" spans="1:42" x14ac:dyDescent="0.25">
      <c r="A38" s="45" t="s">
        <v>2345</v>
      </c>
      <c r="B38" s="45"/>
      <c r="C38" s="46">
        <f t="shared" si="2"/>
        <v>0</v>
      </c>
      <c r="D38" s="9"/>
      <c r="R38" s="9">
        <f>-R18</f>
        <v>0</v>
      </c>
    </row>
    <row r="39" spans="1:42" x14ac:dyDescent="0.25">
      <c r="A39" s="45" t="s">
        <v>2346</v>
      </c>
      <c r="B39" s="45"/>
      <c r="C39" s="46">
        <f t="shared" si="2"/>
        <v>0</v>
      </c>
      <c r="D39" s="9"/>
      <c r="Q39" s="9">
        <f>-Q7</f>
        <v>0</v>
      </c>
      <c r="R39" s="9"/>
    </row>
    <row r="40" spans="1:42" x14ac:dyDescent="0.25">
      <c r="A40" s="44" t="s">
        <v>2347</v>
      </c>
      <c r="B40" s="45"/>
      <c r="C40" s="76">
        <f>SUM(C33:C39)</f>
        <v>0</v>
      </c>
      <c r="D40" s="25"/>
    </row>
    <row r="41" spans="1:42" x14ac:dyDescent="0.25">
      <c r="A41" s="45"/>
      <c r="B41" s="45"/>
      <c r="C41" s="45"/>
    </row>
    <row r="42" spans="1:42" x14ac:dyDescent="0.25">
      <c r="A42" s="44" t="s">
        <v>2348</v>
      </c>
      <c r="B42" s="45"/>
      <c r="C42" s="45"/>
    </row>
    <row r="43" spans="1:42" x14ac:dyDescent="0.25">
      <c r="A43" s="45" t="s">
        <v>2349</v>
      </c>
      <c r="B43" s="45"/>
      <c r="C43" s="46">
        <f>SUM(G43:AR43)+D43</f>
        <v>0</v>
      </c>
      <c r="D43" s="9"/>
      <c r="AC43" s="9">
        <f>ROUND(SUMIF('Trial Balance'!N:N,"BS57",'Trial Balance'!J:J),0)</f>
        <v>0</v>
      </c>
    </row>
    <row r="44" spans="1:42" x14ac:dyDescent="0.25">
      <c r="A44" s="45" t="s">
        <v>2350</v>
      </c>
      <c r="B44" s="45"/>
      <c r="C44" s="46">
        <f>SUM(G44:AR44)+D44</f>
        <v>0</v>
      </c>
      <c r="D44" s="9"/>
      <c r="AA44" s="162">
        <f>-ROUND(SUMIF('Trial Balance'!$D:$D,"455",'Trial Balance'!$I:$I),0)</f>
        <v>0</v>
      </c>
      <c r="AC44" s="9">
        <f>-ROUND(SUMIF('Trial Balance'!N:N,"BS57",'Trial Balance'!J:J),0)</f>
        <v>0</v>
      </c>
    </row>
    <row r="45" spans="1:42" x14ac:dyDescent="0.25">
      <c r="A45" s="45" t="s">
        <v>2351</v>
      </c>
      <c r="B45" s="45"/>
      <c r="C45" s="46">
        <f>SUM(G45:AR45)+D45</f>
        <v>0</v>
      </c>
      <c r="D45" s="9"/>
    </row>
    <row r="46" spans="1:42" x14ac:dyDescent="0.25">
      <c r="A46" s="45" t="s">
        <v>2352</v>
      </c>
      <c r="B46" s="45"/>
      <c r="C46" s="46">
        <f>SUM(G46:AR46)+D46</f>
        <v>0</v>
      </c>
      <c r="D46" s="9"/>
      <c r="AA46" s="162">
        <f>-ROUND(SUMIF('Trial Balance'!$D:$D,"457",'Trial Balance'!$I:$I),0)</f>
        <v>0</v>
      </c>
    </row>
    <row r="47" spans="1:42" x14ac:dyDescent="0.25">
      <c r="A47" s="45"/>
      <c r="B47" s="45"/>
      <c r="C47" s="45"/>
    </row>
    <row r="48" spans="1:42" x14ac:dyDescent="0.25">
      <c r="A48" s="44" t="s">
        <v>2353</v>
      </c>
      <c r="B48" s="44"/>
      <c r="C48" s="44">
        <f>SUM(C43:C46)</f>
        <v>0</v>
      </c>
      <c r="D48" s="3"/>
    </row>
    <row r="49" spans="1:18" x14ac:dyDescent="0.25">
      <c r="A49" s="45" t="s">
        <v>2354</v>
      </c>
      <c r="B49" s="45"/>
      <c r="C49" s="46">
        <f>C30+C40+C48</f>
        <v>0</v>
      </c>
      <c r="D49" s="9"/>
      <c r="R49" s="9">
        <f>-R7</f>
        <v>0</v>
      </c>
    </row>
    <row r="50" spans="1:18" x14ac:dyDescent="0.25">
      <c r="A50" s="44" t="s">
        <v>2355</v>
      </c>
      <c r="B50" s="45"/>
      <c r="C50" s="76">
        <f>'1. F10'!D60</f>
        <v>0</v>
      </c>
      <c r="D50" s="25"/>
    </row>
    <row r="51" spans="1:18" x14ac:dyDescent="0.25">
      <c r="A51" s="44" t="s">
        <v>2356</v>
      </c>
      <c r="B51" s="45"/>
      <c r="C51" s="76">
        <f>'1. F10'!E60</f>
        <v>0</v>
      </c>
      <c r="D51" s="25"/>
    </row>
    <row r="52" spans="1:18" x14ac:dyDescent="0.25">
      <c r="A52" s="26" t="s">
        <v>207</v>
      </c>
      <c r="C52" s="27">
        <f>C51-C50-C49</f>
        <v>0</v>
      </c>
      <c r="D52" s="27"/>
    </row>
    <row r="55" spans="1:18" ht="12.45" customHeight="1" thickBot="1" x14ac:dyDescent="0.3"/>
    <row r="56" spans="1:18" x14ac:dyDescent="0.25">
      <c r="A56" s="50" t="s">
        <v>660</v>
      </c>
      <c r="B56" s="6"/>
    </row>
    <row r="57" spans="1:18" x14ac:dyDescent="0.25">
      <c r="A57" s="8" t="s">
        <v>5</v>
      </c>
      <c r="B57" s="10">
        <f>SUMIF('Trial Balance'!$D:$D,"441",'Trial Balance'!H:H)</f>
        <v>0</v>
      </c>
    </row>
    <row r="58" spans="1:18" x14ac:dyDescent="0.25">
      <c r="A58" s="8" t="s">
        <v>3</v>
      </c>
      <c r="B58" s="10">
        <f>SUMIF('Trial Balance'!$D:$D,"441",'Trial Balance'!K:K)</f>
        <v>0</v>
      </c>
    </row>
    <row r="59" spans="1:18" x14ac:dyDescent="0.25">
      <c r="A59" s="8" t="s">
        <v>661</v>
      </c>
      <c r="B59" s="163">
        <f>'2. F20'!E84</f>
        <v>0</v>
      </c>
    </row>
    <row r="60" spans="1:18" ht="12.45" customHeight="1" thickBot="1" x14ac:dyDescent="0.3">
      <c r="A60" s="12" t="s">
        <v>662</v>
      </c>
      <c r="B60" s="164">
        <f>B58-SUM(B57+B59)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Trial Balance</vt:lpstr>
      <vt:lpstr>Check if manual ADJE</vt:lpstr>
      <vt:lpstr>Check Criteria</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Andrei Soare</cp:lastModifiedBy>
  <dcterms:created xsi:type="dcterms:W3CDTF">2023-01-27T08:46:25Z</dcterms:created>
  <dcterms:modified xsi:type="dcterms:W3CDTF">2023-05-11T06:02:08Z</dcterms:modified>
</cp:coreProperties>
</file>